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ople.ey.com/personal/ettore_minelli_parthenon_ey_com/Documents/Documents/Tesi/"/>
    </mc:Choice>
  </mc:AlternateContent>
  <xr:revisionPtr revIDLastSave="72" documentId="11_66EC50E3FA10DC3F6E406C4626EE433CE56ACB5A" xr6:coauthVersionLast="47" xr6:coauthVersionMax="47" xr10:uidLastSave="{7BD53AA2-171C-4A6F-A570-AECBBD6AB868}"/>
  <bookViews>
    <workbookView xWindow="-108" yWindow="-108" windowWidth="23256" windowHeight="12576" tabRatio="891" activeTab="14" xr2:uid="{00000000-000D-0000-FFFF-FFFF00000000}"/>
  </bookViews>
  <sheets>
    <sheet name="Tav_01" sheetId="41" r:id="rId1"/>
    <sheet name="Tav_02" sheetId="40" r:id="rId2"/>
    <sheet name="Tav_03" sheetId="42" r:id="rId3"/>
    <sheet name="Tav_04" sheetId="43" r:id="rId4"/>
    <sheet name="Tav_05" sheetId="46" r:id="rId5"/>
    <sheet name="Fig_01" sheetId="34" r:id="rId6"/>
    <sheet name="Fig_02" sheetId="7" r:id="rId7"/>
    <sheet name="Fig_03" sheetId="10" r:id="rId8"/>
    <sheet name="Fig_04" sheetId="9" r:id="rId9"/>
    <sheet name="Fig_05" sheetId="30" r:id="rId10"/>
    <sheet name="Fig_06" sheetId="28" r:id="rId11"/>
    <sheet name="Fig_07" sheetId="23" r:id="rId12"/>
    <sheet name="Fig_08" sheetId="44" r:id="rId13"/>
    <sheet name="Fig_09" sheetId="45" r:id="rId14"/>
    <sheet name="Sheet1" sheetId="4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7" l="1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Q123" i="46"/>
  <c r="R123" i="46"/>
  <c r="S123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Q124" i="46"/>
  <c r="R124" i="46"/>
  <c r="S124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Q125" i="46"/>
  <c r="R125" i="46"/>
  <c r="S125" i="46"/>
  <c r="M119" i="46"/>
  <c r="N119" i="46"/>
  <c r="O119" i="46"/>
  <c r="P119" i="46"/>
  <c r="Q119" i="46"/>
  <c r="R119" i="46"/>
  <c r="S119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Q113" i="46"/>
  <c r="R113" i="46"/>
  <c r="S113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Q114" i="46"/>
  <c r="R114" i="46"/>
  <c r="S114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Q108" i="46"/>
  <c r="R108" i="46"/>
  <c r="S108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Q101" i="46"/>
  <c r="R101" i="46"/>
  <c r="S101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Q96" i="46"/>
  <c r="R96" i="46"/>
  <c r="S96" i="46"/>
  <c r="S129" i="46"/>
  <c r="R129" i="46"/>
  <c r="Q129" i="46"/>
  <c r="P129" i="46"/>
  <c r="O129" i="46"/>
  <c r="N129" i="46"/>
  <c r="M129" i="46"/>
  <c r="L129" i="46"/>
  <c r="K129" i="46"/>
  <c r="J129" i="46"/>
  <c r="I129" i="46"/>
  <c r="H129" i="46"/>
  <c r="G129" i="46"/>
  <c r="F129" i="46"/>
  <c r="E129" i="46"/>
  <c r="C129" i="46"/>
  <c r="B129" i="46"/>
  <c r="S128" i="46"/>
  <c r="R128" i="46"/>
  <c r="Q128" i="46"/>
  <c r="P128" i="46"/>
  <c r="O128" i="46"/>
  <c r="N128" i="46"/>
  <c r="M128" i="46"/>
  <c r="L128" i="46"/>
  <c r="K128" i="46"/>
  <c r="J128" i="46"/>
  <c r="I128" i="46"/>
  <c r="H128" i="46"/>
  <c r="G128" i="46"/>
  <c r="F128" i="46"/>
  <c r="E128" i="46"/>
  <c r="C128" i="46"/>
  <c r="B128" i="46"/>
  <c r="S127" i="46"/>
  <c r="R127" i="46"/>
  <c r="Q127" i="46"/>
  <c r="P127" i="46"/>
  <c r="O127" i="46"/>
  <c r="N127" i="46"/>
  <c r="M127" i="46"/>
  <c r="L127" i="46"/>
  <c r="K127" i="46"/>
  <c r="J127" i="46"/>
  <c r="I127" i="46"/>
  <c r="H127" i="46"/>
  <c r="G127" i="46"/>
  <c r="F127" i="46"/>
  <c r="E127" i="46"/>
  <c r="C127" i="46"/>
  <c r="B127" i="46"/>
  <c r="S126" i="46"/>
  <c r="R126" i="46"/>
  <c r="Q126" i="46"/>
  <c r="P126" i="46"/>
  <c r="O126" i="46"/>
  <c r="N126" i="46"/>
  <c r="M126" i="46"/>
  <c r="L126" i="46"/>
  <c r="K126" i="46"/>
  <c r="J126" i="46"/>
  <c r="I126" i="46"/>
  <c r="H126" i="46"/>
  <c r="G126" i="46"/>
  <c r="F126" i="46"/>
  <c r="E126" i="46"/>
  <c r="C126" i="46"/>
  <c r="B126" i="46"/>
  <c r="C125" i="46"/>
  <c r="B125" i="46"/>
  <c r="C124" i="46"/>
  <c r="B124" i="46"/>
  <c r="C123" i="46"/>
  <c r="B123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F122" i="46"/>
  <c r="E122" i="46"/>
  <c r="C122" i="46"/>
  <c r="B122" i="46"/>
  <c r="S121" i="46"/>
  <c r="R121" i="46"/>
  <c r="Q121" i="46"/>
  <c r="P121" i="46"/>
  <c r="O121" i="46"/>
  <c r="N121" i="46"/>
  <c r="M121" i="46"/>
  <c r="L121" i="46"/>
  <c r="K121" i="46"/>
  <c r="J121" i="46"/>
  <c r="I121" i="46"/>
  <c r="H121" i="46"/>
  <c r="G121" i="46"/>
  <c r="F121" i="46"/>
  <c r="E121" i="46"/>
  <c r="C121" i="46"/>
  <c r="B121" i="46"/>
  <c r="S120" i="46"/>
  <c r="R120" i="46"/>
  <c r="Q120" i="46"/>
  <c r="P120" i="46"/>
  <c r="O120" i="46"/>
  <c r="N120" i="46"/>
  <c r="M120" i="46"/>
  <c r="L120" i="46"/>
  <c r="K120" i="46"/>
  <c r="J120" i="46"/>
  <c r="I120" i="46"/>
  <c r="H120" i="46"/>
  <c r="G120" i="46"/>
  <c r="F120" i="46"/>
  <c r="E120" i="46"/>
  <c r="C120" i="46"/>
  <c r="B120" i="46"/>
  <c r="C119" i="46"/>
  <c r="B119" i="46"/>
  <c r="S118" i="46"/>
  <c r="R118" i="46"/>
  <c r="Q118" i="46"/>
  <c r="P118" i="46"/>
  <c r="O118" i="46"/>
  <c r="N118" i="46"/>
  <c r="M118" i="46"/>
  <c r="L118" i="46"/>
  <c r="K118" i="46"/>
  <c r="J118" i="46"/>
  <c r="I118" i="46"/>
  <c r="H118" i="46"/>
  <c r="G118" i="46"/>
  <c r="F118" i="46"/>
  <c r="E118" i="46"/>
  <c r="C118" i="46"/>
  <c r="B118" i="46"/>
  <c r="S117" i="46"/>
  <c r="R117" i="46"/>
  <c r="Q117" i="46"/>
  <c r="P117" i="46"/>
  <c r="O117" i="46"/>
  <c r="N117" i="46"/>
  <c r="M117" i="46"/>
  <c r="L117" i="46"/>
  <c r="K117" i="46"/>
  <c r="J117" i="46"/>
  <c r="I117" i="46"/>
  <c r="H117" i="46"/>
  <c r="G117" i="46"/>
  <c r="F117" i="46"/>
  <c r="E117" i="46"/>
  <c r="C117" i="46"/>
  <c r="B117" i="46"/>
  <c r="S116" i="46"/>
  <c r="R116" i="46"/>
  <c r="Q116" i="46"/>
  <c r="P116" i="46"/>
  <c r="O116" i="46"/>
  <c r="N116" i="46"/>
  <c r="M116" i="46"/>
  <c r="L116" i="46"/>
  <c r="K116" i="46"/>
  <c r="J116" i="46"/>
  <c r="I116" i="46"/>
  <c r="H116" i="46"/>
  <c r="G116" i="46"/>
  <c r="F116" i="46"/>
  <c r="E116" i="46"/>
  <c r="C116" i="46"/>
  <c r="B116" i="46"/>
  <c r="S115" i="46"/>
  <c r="R115" i="46"/>
  <c r="Q115" i="46"/>
  <c r="P115" i="46"/>
  <c r="O115" i="46"/>
  <c r="N115" i="46"/>
  <c r="M115" i="46"/>
  <c r="L115" i="46"/>
  <c r="K115" i="46"/>
  <c r="J115" i="46"/>
  <c r="I115" i="46"/>
  <c r="H115" i="46"/>
  <c r="G115" i="46"/>
  <c r="F115" i="46"/>
  <c r="E115" i="46"/>
  <c r="C115" i="46"/>
  <c r="B115" i="46"/>
  <c r="C114" i="46"/>
  <c r="B114" i="46"/>
  <c r="C113" i="46"/>
  <c r="B113" i="46"/>
  <c r="S112" i="46"/>
  <c r="R112" i="46"/>
  <c r="Q112" i="46"/>
  <c r="P112" i="46"/>
  <c r="O112" i="46"/>
  <c r="N112" i="46"/>
  <c r="M112" i="46"/>
  <c r="L112" i="46"/>
  <c r="K112" i="46"/>
  <c r="J112" i="46"/>
  <c r="I112" i="46"/>
  <c r="H112" i="46"/>
  <c r="G112" i="46"/>
  <c r="F112" i="46"/>
  <c r="E112" i="46"/>
  <c r="C112" i="46"/>
  <c r="S111" i="46"/>
  <c r="R111" i="46"/>
  <c r="Q111" i="46"/>
  <c r="P111" i="46"/>
  <c r="O111" i="46"/>
  <c r="N111" i="46"/>
  <c r="M111" i="46"/>
  <c r="L111" i="46"/>
  <c r="K111" i="46"/>
  <c r="J111" i="46"/>
  <c r="I111" i="46"/>
  <c r="H111" i="46"/>
  <c r="G111" i="46"/>
  <c r="F111" i="46"/>
  <c r="E111" i="46"/>
  <c r="C111" i="46"/>
  <c r="B111" i="46"/>
  <c r="S110" i="46"/>
  <c r="R110" i="46"/>
  <c r="Q110" i="46"/>
  <c r="P110" i="46"/>
  <c r="O110" i="46"/>
  <c r="N110" i="46"/>
  <c r="M110" i="46"/>
  <c r="L110" i="46"/>
  <c r="K110" i="46"/>
  <c r="J110" i="46"/>
  <c r="I110" i="46"/>
  <c r="H110" i="46"/>
  <c r="G110" i="46"/>
  <c r="F110" i="46"/>
  <c r="E110" i="46"/>
  <c r="C110" i="46"/>
  <c r="B110" i="46"/>
  <c r="S109" i="46"/>
  <c r="R109" i="46"/>
  <c r="Q109" i="46"/>
  <c r="P109" i="46"/>
  <c r="O109" i="46"/>
  <c r="N109" i="46"/>
  <c r="M109" i="46"/>
  <c r="L109" i="46"/>
  <c r="K109" i="46"/>
  <c r="J109" i="46"/>
  <c r="I109" i="46"/>
  <c r="H109" i="46"/>
  <c r="G109" i="46"/>
  <c r="F109" i="46"/>
  <c r="E109" i="46"/>
  <c r="C109" i="46"/>
  <c r="B109" i="46"/>
  <c r="C108" i="46"/>
  <c r="B108" i="46"/>
  <c r="S107" i="46"/>
  <c r="R107" i="46"/>
  <c r="Q107" i="46"/>
  <c r="P107" i="46"/>
  <c r="O107" i="46"/>
  <c r="N107" i="46"/>
  <c r="M107" i="46"/>
  <c r="L107" i="46"/>
  <c r="K107" i="46"/>
  <c r="J107" i="46"/>
  <c r="I107" i="46"/>
  <c r="H107" i="46"/>
  <c r="G107" i="46"/>
  <c r="F107" i="46"/>
  <c r="E107" i="46"/>
  <c r="C107" i="46"/>
  <c r="B107" i="46"/>
  <c r="S106" i="46"/>
  <c r="R106" i="46"/>
  <c r="Q106" i="46"/>
  <c r="P106" i="46"/>
  <c r="O106" i="46"/>
  <c r="N106" i="46"/>
  <c r="M106" i="46"/>
  <c r="L106" i="46"/>
  <c r="K106" i="46"/>
  <c r="J106" i="46"/>
  <c r="I106" i="46"/>
  <c r="H106" i="46"/>
  <c r="G106" i="46"/>
  <c r="F106" i="46"/>
  <c r="E106" i="46"/>
  <c r="S105" i="46"/>
  <c r="R105" i="46"/>
  <c r="Q105" i="46"/>
  <c r="P105" i="46"/>
  <c r="O105" i="46"/>
  <c r="N105" i="46"/>
  <c r="M105" i="46"/>
  <c r="L105" i="46"/>
  <c r="K105" i="46"/>
  <c r="J105" i="46"/>
  <c r="I105" i="46"/>
  <c r="H105" i="46"/>
  <c r="G105" i="46"/>
  <c r="F105" i="46"/>
  <c r="E105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F104" i="46"/>
  <c r="E104" i="46"/>
  <c r="S103" i="46"/>
  <c r="R103" i="46"/>
  <c r="Q103" i="46"/>
  <c r="P103" i="46"/>
  <c r="O103" i="46"/>
  <c r="N103" i="46"/>
  <c r="M103" i="46"/>
  <c r="L103" i="46"/>
  <c r="K103" i="46"/>
  <c r="J103" i="46"/>
  <c r="I103" i="46"/>
  <c r="H103" i="46"/>
  <c r="G103" i="46"/>
  <c r="F103" i="46"/>
  <c r="E103" i="46"/>
  <c r="S102" i="46"/>
  <c r="R102" i="46"/>
  <c r="Q102" i="46"/>
  <c r="P102" i="46"/>
  <c r="O102" i="46"/>
  <c r="N102" i="46"/>
  <c r="M102" i="46"/>
  <c r="L102" i="46"/>
  <c r="K102" i="46"/>
  <c r="J102" i="46"/>
  <c r="I102" i="46"/>
  <c r="H102" i="46"/>
  <c r="G102" i="46"/>
  <c r="F102" i="46"/>
  <c r="E102" i="46"/>
  <c r="S100" i="46"/>
  <c r="R100" i="46"/>
  <c r="Q100" i="46"/>
  <c r="P100" i="46"/>
  <c r="O100" i="46"/>
  <c r="N100" i="46"/>
  <c r="M100" i="46"/>
  <c r="L100" i="46"/>
  <c r="K100" i="46"/>
  <c r="J100" i="46"/>
  <c r="I100" i="46"/>
  <c r="H100" i="46"/>
  <c r="G100" i="46"/>
  <c r="F100" i="46"/>
  <c r="E100" i="46"/>
  <c r="S99" i="46"/>
  <c r="R99" i="46"/>
  <c r="Q99" i="46"/>
  <c r="P99" i="46"/>
  <c r="O99" i="46"/>
  <c r="N99" i="46"/>
  <c r="M99" i="46"/>
  <c r="L99" i="46"/>
  <c r="K99" i="46"/>
  <c r="J99" i="46"/>
  <c r="I99" i="46"/>
  <c r="H99" i="46"/>
  <c r="G99" i="46"/>
  <c r="F99" i="46"/>
  <c r="E99" i="46"/>
  <c r="S98" i="46"/>
  <c r="R98" i="46"/>
  <c r="Q98" i="46"/>
  <c r="P98" i="46"/>
  <c r="O98" i="46"/>
  <c r="N98" i="46"/>
  <c r="M98" i="46"/>
  <c r="L98" i="46"/>
  <c r="K98" i="46"/>
  <c r="J98" i="46"/>
  <c r="I98" i="46"/>
  <c r="H98" i="46"/>
  <c r="G98" i="46"/>
  <c r="F98" i="46"/>
  <c r="E98" i="46"/>
  <c r="S97" i="46"/>
  <c r="R97" i="46"/>
  <c r="Q97" i="46"/>
  <c r="P97" i="46"/>
  <c r="O97" i="46"/>
  <c r="N97" i="46"/>
  <c r="M97" i="46"/>
  <c r="L97" i="46"/>
  <c r="K97" i="46"/>
  <c r="J97" i="46"/>
  <c r="I97" i="46"/>
  <c r="H97" i="46"/>
  <c r="G97" i="46"/>
  <c r="F97" i="46"/>
  <c r="E97" i="46"/>
  <c r="S95" i="46"/>
  <c r="R95" i="46"/>
  <c r="Q95" i="46"/>
  <c r="P95" i="46"/>
  <c r="O95" i="46"/>
  <c r="N95" i="46"/>
  <c r="M95" i="46"/>
  <c r="L95" i="46"/>
  <c r="K95" i="46"/>
  <c r="J95" i="46"/>
  <c r="I95" i="46"/>
  <c r="H95" i="46"/>
  <c r="G95" i="46"/>
  <c r="F95" i="46"/>
  <c r="E95" i="46"/>
  <c r="S94" i="46"/>
  <c r="R94" i="46"/>
  <c r="Q94" i="46"/>
  <c r="P94" i="46"/>
  <c r="O94" i="46"/>
  <c r="N94" i="46"/>
  <c r="M94" i="46"/>
  <c r="L94" i="46"/>
  <c r="K94" i="46"/>
  <c r="J94" i="46"/>
  <c r="I94" i="46"/>
  <c r="H94" i="46"/>
  <c r="G94" i="46"/>
  <c r="F94" i="46"/>
  <c r="E94" i="46"/>
  <c r="S93" i="46"/>
  <c r="R93" i="46"/>
  <c r="Q93" i="46"/>
  <c r="P93" i="46"/>
  <c r="O93" i="46"/>
  <c r="N93" i="46"/>
  <c r="M93" i="46"/>
  <c r="L93" i="46"/>
  <c r="K93" i="46"/>
  <c r="J93" i="46"/>
  <c r="I93" i="46"/>
  <c r="H93" i="46"/>
  <c r="G93" i="46"/>
  <c r="F93" i="46"/>
  <c r="E93" i="46"/>
  <c r="S92" i="46"/>
  <c r="R92" i="46"/>
  <c r="Q92" i="46"/>
  <c r="P92" i="46"/>
  <c r="O92" i="46"/>
  <c r="N92" i="46"/>
  <c r="M92" i="46"/>
  <c r="L92" i="46"/>
  <c r="K92" i="46"/>
  <c r="J92" i="46"/>
  <c r="I92" i="46"/>
  <c r="H92" i="46"/>
  <c r="G92" i="46"/>
  <c r="F92" i="46"/>
  <c r="E92" i="46"/>
  <c r="D92" i="46"/>
  <c r="C92" i="46"/>
  <c r="B92" i="46"/>
  <c r="S82" i="46"/>
  <c r="R82" i="46"/>
  <c r="Q82" i="46"/>
  <c r="P82" i="46"/>
  <c r="O82" i="46"/>
  <c r="N82" i="46"/>
  <c r="M82" i="46"/>
  <c r="L82" i="46"/>
  <c r="K82" i="46"/>
  <c r="J82" i="46"/>
  <c r="I82" i="46"/>
  <c r="H82" i="46"/>
  <c r="G82" i="46"/>
  <c r="F82" i="46"/>
  <c r="E82" i="46"/>
  <c r="D82" i="46"/>
  <c r="C82" i="46"/>
  <c r="B82" i="46"/>
  <c r="S81" i="46"/>
  <c r="R81" i="46"/>
  <c r="Q81" i="46"/>
  <c r="P81" i="46"/>
  <c r="O81" i="46"/>
  <c r="N81" i="46"/>
  <c r="M81" i="46"/>
  <c r="L81" i="46"/>
  <c r="K81" i="46"/>
  <c r="J81" i="46"/>
  <c r="I81" i="46"/>
  <c r="H81" i="46"/>
  <c r="G81" i="46"/>
  <c r="F81" i="46"/>
  <c r="E81" i="46"/>
  <c r="D81" i="46"/>
  <c r="C81" i="46"/>
  <c r="B81" i="46"/>
  <c r="S80" i="46"/>
  <c r="R80" i="46"/>
  <c r="Q80" i="46"/>
  <c r="P80" i="46"/>
  <c r="O80" i="46"/>
  <c r="N80" i="46"/>
  <c r="M80" i="46"/>
  <c r="L80" i="46"/>
  <c r="K80" i="46"/>
  <c r="J80" i="46"/>
  <c r="I80" i="46"/>
  <c r="H80" i="46"/>
  <c r="G80" i="46"/>
  <c r="F80" i="46"/>
  <c r="E80" i="46"/>
  <c r="D80" i="46"/>
  <c r="C80" i="46"/>
  <c r="B80" i="46"/>
  <c r="S79" i="46"/>
  <c r="R79" i="46"/>
  <c r="Q79" i="46"/>
  <c r="P79" i="46"/>
  <c r="O79" i="46"/>
  <c r="N79" i="46"/>
  <c r="M79" i="46"/>
  <c r="L79" i="46"/>
  <c r="K79" i="46"/>
  <c r="J79" i="46"/>
  <c r="I79" i="46"/>
  <c r="H79" i="46"/>
  <c r="G79" i="46"/>
  <c r="F79" i="46"/>
  <c r="E79" i="46"/>
  <c r="D79" i="46"/>
  <c r="C79" i="46"/>
  <c r="B79" i="46"/>
  <c r="S78" i="46"/>
  <c r="R78" i="46"/>
  <c r="Q78" i="46"/>
  <c r="P78" i="46"/>
  <c r="O78" i="46"/>
  <c r="N78" i="46"/>
  <c r="M78" i="46"/>
  <c r="L78" i="46"/>
  <c r="K78" i="46"/>
  <c r="J78" i="46"/>
  <c r="I78" i="46"/>
  <c r="H78" i="46"/>
  <c r="G78" i="46"/>
  <c r="F78" i="46"/>
  <c r="E78" i="46"/>
  <c r="D78" i="46"/>
  <c r="C78" i="46"/>
  <c r="B78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C77" i="46"/>
  <c r="B77" i="46"/>
  <c r="S76" i="46"/>
  <c r="R76" i="46"/>
  <c r="Q76" i="46"/>
  <c r="P76" i="46"/>
  <c r="O76" i="46"/>
  <c r="N76" i="46"/>
  <c r="M76" i="46"/>
  <c r="L76" i="46"/>
  <c r="K76" i="46"/>
  <c r="J76" i="46"/>
  <c r="I76" i="46"/>
  <c r="H76" i="46"/>
  <c r="G76" i="46"/>
  <c r="F76" i="46"/>
  <c r="E76" i="46"/>
  <c r="D76" i="46"/>
  <c r="C76" i="46"/>
  <c r="B76" i="46"/>
  <c r="S75" i="46"/>
  <c r="R75" i="46"/>
  <c r="Q75" i="46"/>
  <c r="P75" i="46"/>
  <c r="O75" i="46"/>
  <c r="N75" i="46"/>
  <c r="M75" i="46"/>
  <c r="L75" i="46"/>
  <c r="K75" i="46"/>
  <c r="J75" i="46"/>
  <c r="I75" i="46"/>
  <c r="H75" i="46"/>
  <c r="G75" i="46"/>
  <c r="F75" i="46"/>
  <c r="E75" i="46"/>
  <c r="D75" i="46"/>
  <c r="C75" i="46"/>
  <c r="B75" i="46"/>
  <c r="S74" i="46"/>
  <c r="R74" i="46"/>
  <c r="Q74" i="46"/>
  <c r="P74" i="46"/>
  <c r="O74" i="46"/>
  <c r="N74" i="46"/>
  <c r="M74" i="46"/>
  <c r="L74" i="46"/>
  <c r="K74" i="46"/>
  <c r="J74" i="46"/>
  <c r="I74" i="46"/>
  <c r="H74" i="46"/>
  <c r="G74" i="46"/>
  <c r="F74" i="46"/>
  <c r="E74" i="46"/>
  <c r="D74" i="46"/>
  <c r="C74" i="46"/>
  <c r="B74" i="46"/>
  <c r="S73" i="46"/>
  <c r="R73" i="46"/>
  <c r="Q73" i="46"/>
  <c r="P73" i="46"/>
  <c r="O73" i="46"/>
  <c r="N73" i="46"/>
  <c r="M73" i="46"/>
  <c r="L73" i="46"/>
  <c r="K73" i="46"/>
  <c r="J73" i="46"/>
  <c r="I73" i="46"/>
  <c r="H73" i="46"/>
  <c r="G73" i="46"/>
  <c r="F73" i="46"/>
  <c r="E73" i="46"/>
  <c r="D73" i="46"/>
  <c r="C73" i="46"/>
  <c r="B73" i="46"/>
  <c r="S72" i="46"/>
  <c r="R72" i="46"/>
  <c r="Q72" i="46"/>
  <c r="P72" i="46"/>
  <c r="O72" i="46"/>
  <c r="N72" i="46"/>
  <c r="M72" i="46"/>
  <c r="L72" i="46"/>
  <c r="K72" i="46"/>
  <c r="J72" i="46"/>
  <c r="I72" i="46"/>
  <c r="H72" i="46"/>
  <c r="G72" i="46"/>
  <c r="F72" i="46"/>
  <c r="E72" i="46"/>
  <c r="D72" i="46"/>
  <c r="C72" i="46"/>
  <c r="B72" i="46"/>
  <c r="S71" i="46"/>
  <c r="R71" i="46"/>
  <c r="Q71" i="46"/>
  <c r="P71" i="46"/>
  <c r="O71" i="46"/>
  <c r="N71" i="46"/>
  <c r="M71" i="46"/>
  <c r="L71" i="46"/>
  <c r="K71" i="46"/>
  <c r="J71" i="46"/>
  <c r="I71" i="46"/>
  <c r="H71" i="46"/>
  <c r="G71" i="46"/>
  <c r="F71" i="46"/>
  <c r="E71" i="46"/>
  <c r="D71" i="46"/>
  <c r="C71" i="46"/>
  <c r="B71" i="46"/>
  <c r="S70" i="46"/>
  <c r="R70" i="46"/>
  <c r="Q70" i="46"/>
  <c r="P70" i="46"/>
  <c r="O70" i="46"/>
  <c r="N70" i="46"/>
  <c r="M70" i="46"/>
  <c r="L70" i="46"/>
  <c r="K70" i="46"/>
  <c r="J70" i="46"/>
  <c r="I70" i="46"/>
  <c r="H70" i="46"/>
  <c r="G70" i="46"/>
  <c r="F70" i="46"/>
  <c r="E70" i="46"/>
  <c r="D70" i="46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S67" i="46"/>
  <c r="R67" i="46"/>
  <c r="Q67" i="46"/>
  <c r="P67" i="46"/>
  <c r="O67" i="46"/>
  <c r="N67" i="46"/>
  <c r="M67" i="46"/>
  <c r="L67" i="46"/>
  <c r="K67" i="46"/>
  <c r="J67" i="46"/>
  <c r="I67" i="46"/>
  <c r="H67" i="46"/>
  <c r="G67" i="46"/>
  <c r="F67" i="46"/>
  <c r="E67" i="46"/>
  <c r="D67" i="46"/>
  <c r="S66" i="46"/>
  <c r="R66" i="46"/>
  <c r="Q66" i="46"/>
  <c r="P66" i="46"/>
  <c r="O66" i="46"/>
  <c r="N66" i="46"/>
  <c r="M66" i="46"/>
  <c r="L66" i="46"/>
  <c r="K66" i="46"/>
  <c r="J66" i="46"/>
  <c r="I66" i="46"/>
  <c r="H66" i="46"/>
  <c r="G66" i="46"/>
  <c r="F66" i="46"/>
  <c r="E66" i="46"/>
  <c r="D66" i="46"/>
  <c r="S65" i="46"/>
  <c r="R65" i="46"/>
  <c r="Q65" i="46"/>
  <c r="P65" i="46"/>
  <c r="O65" i="46"/>
  <c r="N65" i="46"/>
  <c r="M65" i="46"/>
  <c r="L65" i="46"/>
  <c r="K65" i="46"/>
  <c r="J65" i="46"/>
  <c r="I65" i="46"/>
  <c r="H65" i="46"/>
  <c r="G65" i="46"/>
  <c r="F65" i="46"/>
  <c r="E65" i="46"/>
  <c r="D65" i="46"/>
  <c r="S64" i="46"/>
  <c r="R64" i="46"/>
  <c r="Q64" i="46"/>
  <c r="P64" i="46"/>
  <c r="O64" i="46"/>
  <c r="N64" i="46"/>
  <c r="M64" i="46"/>
  <c r="L64" i="46"/>
  <c r="K64" i="46"/>
  <c r="J64" i="46"/>
  <c r="I64" i="46"/>
  <c r="H64" i="46"/>
  <c r="G64" i="46"/>
  <c r="F64" i="46"/>
  <c r="E64" i="46"/>
  <c r="D64" i="46"/>
  <c r="S63" i="46"/>
  <c r="R63" i="46"/>
  <c r="Q63" i="46"/>
  <c r="P63" i="46"/>
  <c r="O63" i="46"/>
  <c r="N63" i="46"/>
  <c r="M63" i="46"/>
  <c r="L63" i="46"/>
  <c r="K63" i="46"/>
  <c r="J63" i="46"/>
  <c r="I63" i="46"/>
  <c r="H63" i="46"/>
  <c r="G63" i="46"/>
  <c r="F63" i="46"/>
  <c r="E63" i="46"/>
  <c r="D63" i="46"/>
  <c r="S62" i="46"/>
  <c r="R62" i="46"/>
  <c r="Q62" i="46"/>
  <c r="P62" i="46"/>
  <c r="O62" i="46"/>
  <c r="N62" i="46"/>
  <c r="M62" i="46"/>
  <c r="L62" i="46"/>
  <c r="K62" i="46"/>
  <c r="J62" i="46"/>
  <c r="I62" i="46"/>
  <c r="H62" i="46"/>
  <c r="G62" i="46"/>
  <c r="F62" i="46"/>
  <c r="E62" i="46"/>
  <c r="D62" i="46"/>
  <c r="S61" i="46"/>
  <c r="R61" i="46"/>
  <c r="Q61" i="46"/>
  <c r="P61" i="46"/>
  <c r="O61" i="46"/>
  <c r="N61" i="46"/>
  <c r="M61" i="46"/>
  <c r="L61" i="46"/>
  <c r="K61" i="46"/>
  <c r="J61" i="46"/>
  <c r="I61" i="46"/>
  <c r="H61" i="46"/>
  <c r="G61" i="46"/>
  <c r="F61" i="46"/>
  <c r="E61" i="46"/>
  <c r="D61" i="46"/>
  <c r="S60" i="46"/>
  <c r="R60" i="46"/>
  <c r="Q60" i="46"/>
  <c r="P60" i="46"/>
  <c r="O60" i="46"/>
  <c r="N60" i="46"/>
  <c r="M60" i="46"/>
  <c r="L60" i="46"/>
  <c r="K60" i="46"/>
  <c r="J60" i="46"/>
  <c r="I60" i="46"/>
  <c r="H60" i="46"/>
  <c r="G60" i="46"/>
  <c r="F60" i="46"/>
  <c r="E60" i="46"/>
  <c r="D60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S58" i="46"/>
  <c r="R58" i="46"/>
  <c r="Q58" i="46"/>
  <c r="P58" i="46"/>
  <c r="O58" i="46"/>
  <c r="N58" i="46"/>
  <c r="M58" i="46"/>
  <c r="L58" i="46"/>
  <c r="K58" i="46"/>
  <c r="J58" i="46"/>
  <c r="I58" i="46"/>
  <c r="H58" i="46"/>
  <c r="G58" i="46"/>
  <c r="F58" i="46"/>
  <c r="E58" i="46"/>
  <c r="D58" i="46"/>
  <c r="S57" i="46"/>
  <c r="R57" i="46"/>
  <c r="Q57" i="46"/>
  <c r="P57" i="46"/>
  <c r="O57" i="46"/>
  <c r="N57" i="46"/>
  <c r="M57" i="46"/>
  <c r="L57" i="46"/>
  <c r="K57" i="46"/>
  <c r="J57" i="46"/>
  <c r="I57" i="46"/>
  <c r="H57" i="46"/>
  <c r="G57" i="46"/>
  <c r="F57" i="46"/>
  <c r="E57" i="46"/>
  <c r="D57" i="46"/>
  <c r="S56" i="46"/>
  <c r="R56" i="46"/>
  <c r="Q56" i="46"/>
  <c r="P56" i="46"/>
  <c r="O56" i="46"/>
  <c r="N56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E93" i="43" l="1"/>
  <c r="F93" i="43"/>
  <c r="G93" i="43"/>
  <c r="H93" i="43"/>
  <c r="I93" i="43"/>
  <c r="J93" i="43"/>
  <c r="K93" i="43"/>
  <c r="L93" i="43"/>
  <c r="M93" i="43"/>
  <c r="N93" i="43"/>
  <c r="O93" i="43"/>
  <c r="P93" i="43"/>
  <c r="Q93" i="43"/>
  <c r="R93" i="43"/>
  <c r="S93" i="43"/>
  <c r="S127" i="43"/>
  <c r="R127" i="43"/>
  <c r="Q127" i="43"/>
  <c r="P127" i="43"/>
  <c r="O127" i="43"/>
  <c r="N127" i="43"/>
  <c r="M127" i="43"/>
  <c r="L127" i="43"/>
  <c r="K127" i="43"/>
  <c r="J127" i="43"/>
  <c r="I127" i="43"/>
  <c r="H127" i="43"/>
  <c r="G127" i="43"/>
  <c r="F127" i="43"/>
  <c r="E127" i="43"/>
  <c r="C127" i="43"/>
  <c r="B127" i="43"/>
  <c r="S126" i="43"/>
  <c r="R126" i="43"/>
  <c r="Q126" i="43"/>
  <c r="P126" i="43"/>
  <c r="O126" i="43"/>
  <c r="N126" i="43"/>
  <c r="M126" i="43"/>
  <c r="L126" i="43"/>
  <c r="K126" i="43"/>
  <c r="J126" i="43"/>
  <c r="I126" i="43"/>
  <c r="H126" i="43"/>
  <c r="G126" i="43"/>
  <c r="F126" i="43"/>
  <c r="E126" i="43"/>
  <c r="C126" i="43"/>
  <c r="B126" i="43"/>
  <c r="S125" i="43"/>
  <c r="R125" i="43"/>
  <c r="Q125" i="43"/>
  <c r="P125" i="43"/>
  <c r="O125" i="43"/>
  <c r="N125" i="43"/>
  <c r="M125" i="43"/>
  <c r="L125" i="43"/>
  <c r="K125" i="43"/>
  <c r="J125" i="43"/>
  <c r="I125" i="43"/>
  <c r="H125" i="43"/>
  <c r="G125" i="43"/>
  <c r="F125" i="43"/>
  <c r="E125" i="43"/>
  <c r="C125" i="43"/>
  <c r="B125" i="43"/>
  <c r="S124" i="43"/>
  <c r="R124" i="43"/>
  <c r="Q124" i="43"/>
  <c r="P124" i="43"/>
  <c r="O124" i="43"/>
  <c r="N124" i="43"/>
  <c r="M124" i="43"/>
  <c r="L124" i="43"/>
  <c r="K124" i="43"/>
  <c r="J124" i="43"/>
  <c r="I124" i="43"/>
  <c r="H124" i="43"/>
  <c r="G124" i="43"/>
  <c r="F124" i="43"/>
  <c r="E124" i="43"/>
  <c r="C124" i="43"/>
  <c r="B124" i="43"/>
  <c r="C123" i="43"/>
  <c r="B123" i="43"/>
  <c r="S122" i="43"/>
  <c r="R122" i="43"/>
  <c r="Q122" i="43"/>
  <c r="P122" i="43"/>
  <c r="O122" i="43"/>
  <c r="N122" i="43"/>
  <c r="M122" i="43"/>
  <c r="L122" i="43"/>
  <c r="K122" i="43"/>
  <c r="J122" i="43"/>
  <c r="I122" i="43"/>
  <c r="H122" i="43"/>
  <c r="G122" i="43"/>
  <c r="F122" i="43"/>
  <c r="E122" i="43"/>
  <c r="C122" i="43"/>
  <c r="B122" i="43"/>
  <c r="C121" i="43"/>
  <c r="B121" i="43"/>
  <c r="S120" i="43"/>
  <c r="R120" i="43"/>
  <c r="Q120" i="43"/>
  <c r="P120" i="43"/>
  <c r="O120" i="43"/>
  <c r="N120" i="43"/>
  <c r="M120" i="43"/>
  <c r="L120" i="43"/>
  <c r="K120" i="43"/>
  <c r="J120" i="43"/>
  <c r="I120" i="43"/>
  <c r="H120" i="43"/>
  <c r="G120" i="43"/>
  <c r="F120" i="43"/>
  <c r="E120" i="43"/>
  <c r="C120" i="43"/>
  <c r="B120" i="43"/>
  <c r="S119" i="43"/>
  <c r="R119" i="43"/>
  <c r="Q119" i="43"/>
  <c r="P119" i="43"/>
  <c r="O119" i="43"/>
  <c r="N119" i="43"/>
  <c r="M119" i="43"/>
  <c r="L119" i="43"/>
  <c r="K119" i="43"/>
  <c r="J119" i="43"/>
  <c r="I119" i="43"/>
  <c r="H119" i="43"/>
  <c r="G119" i="43"/>
  <c r="F119" i="43"/>
  <c r="E119" i="43"/>
  <c r="C119" i="43"/>
  <c r="B119" i="43"/>
  <c r="S118" i="43"/>
  <c r="R118" i="43"/>
  <c r="Q118" i="43"/>
  <c r="P118" i="43"/>
  <c r="O118" i="43"/>
  <c r="N118" i="43"/>
  <c r="M118" i="43"/>
  <c r="L118" i="43"/>
  <c r="K118" i="43"/>
  <c r="J118" i="43"/>
  <c r="I118" i="43"/>
  <c r="H118" i="43"/>
  <c r="G118" i="43"/>
  <c r="F118" i="43"/>
  <c r="E118" i="43"/>
  <c r="C118" i="43"/>
  <c r="B118" i="43"/>
  <c r="C117" i="43"/>
  <c r="B117" i="43"/>
  <c r="S116" i="43"/>
  <c r="R116" i="43"/>
  <c r="Q116" i="43"/>
  <c r="P116" i="43"/>
  <c r="O116" i="43"/>
  <c r="N116" i="43"/>
  <c r="M116" i="43"/>
  <c r="L116" i="43"/>
  <c r="K116" i="43"/>
  <c r="J116" i="43"/>
  <c r="I116" i="43"/>
  <c r="H116" i="43"/>
  <c r="G116" i="43"/>
  <c r="F116" i="43"/>
  <c r="E116" i="43"/>
  <c r="C116" i="43"/>
  <c r="B116" i="43"/>
  <c r="S115" i="43"/>
  <c r="R115" i="43"/>
  <c r="Q115" i="43"/>
  <c r="P115" i="43"/>
  <c r="O115" i="43"/>
  <c r="N115" i="43"/>
  <c r="M115" i="43"/>
  <c r="L115" i="43"/>
  <c r="K115" i="43"/>
  <c r="J115" i="43"/>
  <c r="I115" i="43"/>
  <c r="H115" i="43"/>
  <c r="G115" i="43"/>
  <c r="F115" i="43"/>
  <c r="E115" i="43"/>
  <c r="C115" i="43"/>
  <c r="B115" i="43"/>
  <c r="S114" i="43"/>
  <c r="R114" i="43"/>
  <c r="Q114" i="43"/>
  <c r="P114" i="43"/>
  <c r="O114" i="43"/>
  <c r="N114" i="43"/>
  <c r="M114" i="43"/>
  <c r="L114" i="43"/>
  <c r="K114" i="43"/>
  <c r="J114" i="43"/>
  <c r="I114" i="43"/>
  <c r="H114" i="43"/>
  <c r="G114" i="43"/>
  <c r="F114" i="43"/>
  <c r="E114" i="43"/>
  <c r="C114" i="43"/>
  <c r="B114" i="43"/>
  <c r="S113" i="43"/>
  <c r="R113" i="43"/>
  <c r="Q113" i="43"/>
  <c r="P113" i="43"/>
  <c r="O113" i="43"/>
  <c r="N113" i="43"/>
  <c r="M113" i="43"/>
  <c r="L113" i="43"/>
  <c r="K113" i="43"/>
  <c r="J113" i="43"/>
  <c r="I113" i="43"/>
  <c r="H113" i="43"/>
  <c r="G113" i="43"/>
  <c r="F113" i="43"/>
  <c r="E113" i="43"/>
  <c r="C113" i="43"/>
  <c r="B113" i="43"/>
  <c r="S112" i="43"/>
  <c r="R112" i="43"/>
  <c r="Q112" i="43"/>
  <c r="P112" i="43"/>
  <c r="O112" i="43"/>
  <c r="N112" i="43"/>
  <c r="M112" i="43"/>
  <c r="L112" i="43"/>
  <c r="K112" i="43"/>
  <c r="J112" i="43"/>
  <c r="I112" i="43"/>
  <c r="H112" i="43"/>
  <c r="G112" i="43"/>
  <c r="F112" i="43"/>
  <c r="E112" i="43"/>
  <c r="C112" i="43"/>
  <c r="B112" i="43"/>
  <c r="C111" i="43"/>
  <c r="B111" i="43"/>
  <c r="S110" i="43"/>
  <c r="R110" i="43"/>
  <c r="Q110" i="43"/>
  <c r="P110" i="43"/>
  <c r="O110" i="43"/>
  <c r="N110" i="43"/>
  <c r="M110" i="43"/>
  <c r="L110" i="43"/>
  <c r="K110" i="43"/>
  <c r="J110" i="43"/>
  <c r="I110" i="43"/>
  <c r="H110" i="43"/>
  <c r="G110" i="43"/>
  <c r="F110" i="43"/>
  <c r="E110" i="43"/>
  <c r="C110" i="43"/>
  <c r="S109" i="43"/>
  <c r="R109" i="43"/>
  <c r="Q109" i="43"/>
  <c r="P109" i="43"/>
  <c r="O109" i="43"/>
  <c r="N109" i="43"/>
  <c r="M109" i="43"/>
  <c r="L109" i="43"/>
  <c r="K109" i="43"/>
  <c r="J109" i="43"/>
  <c r="I109" i="43"/>
  <c r="H109" i="43"/>
  <c r="G109" i="43"/>
  <c r="F109" i="43"/>
  <c r="E109" i="43"/>
  <c r="C109" i="43"/>
  <c r="B109" i="43"/>
  <c r="S108" i="43"/>
  <c r="R108" i="43"/>
  <c r="Q108" i="43"/>
  <c r="P108" i="43"/>
  <c r="O108" i="43"/>
  <c r="N108" i="43"/>
  <c r="M108" i="43"/>
  <c r="L108" i="43"/>
  <c r="K108" i="43"/>
  <c r="J108" i="43"/>
  <c r="I108" i="43"/>
  <c r="H108" i="43"/>
  <c r="G108" i="43"/>
  <c r="F108" i="43"/>
  <c r="E108" i="43"/>
  <c r="C108" i="43"/>
  <c r="B108" i="43"/>
  <c r="S107" i="43"/>
  <c r="R107" i="43"/>
  <c r="Q107" i="43"/>
  <c r="P107" i="43"/>
  <c r="O107" i="43"/>
  <c r="N107" i="43"/>
  <c r="M107" i="43"/>
  <c r="L107" i="43"/>
  <c r="K107" i="43"/>
  <c r="J107" i="43"/>
  <c r="I107" i="43"/>
  <c r="H107" i="43"/>
  <c r="G107" i="43"/>
  <c r="F107" i="43"/>
  <c r="E107" i="43"/>
  <c r="C107" i="43"/>
  <c r="B107" i="43"/>
  <c r="C106" i="43"/>
  <c r="B106" i="43"/>
  <c r="S105" i="43"/>
  <c r="R105" i="43"/>
  <c r="Q105" i="43"/>
  <c r="P105" i="43"/>
  <c r="O105" i="43"/>
  <c r="N105" i="43"/>
  <c r="M105" i="43"/>
  <c r="L105" i="43"/>
  <c r="K105" i="43"/>
  <c r="J105" i="43"/>
  <c r="I105" i="43"/>
  <c r="H105" i="43"/>
  <c r="G105" i="43"/>
  <c r="F105" i="43"/>
  <c r="E105" i="43"/>
  <c r="C105" i="43"/>
  <c r="B105" i="43"/>
  <c r="S104" i="43"/>
  <c r="R104" i="43"/>
  <c r="Q104" i="43"/>
  <c r="P104" i="43"/>
  <c r="O104" i="43"/>
  <c r="N104" i="43"/>
  <c r="M104" i="43"/>
  <c r="L104" i="43"/>
  <c r="K104" i="43"/>
  <c r="J104" i="43"/>
  <c r="I104" i="43"/>
  <c r="H104" i="43"/>
  <c r="G104" i="43"/>
  <c r="F104" i="43"/>
  <c r="E104" i="43"/>
  <c r="S103" i="43"/>
  <c r="R103" i="43"/>
  <c r="Q103" i="43"/>
  <c r="P103" i="43"/>
  <c r="O103" i="43"/>
  <c r="N103" i="43"/>
  <c r="M103" i="43"/>
  <c r="L103" i="43"/>
  <c r="K103" i="43"/>
  <c r="J103" i="43"/>
  <c r="I103" i="43"/>
  <c r="H103" i="43"/>
  <c r="G103" i="43"/>
  <c r="F103" i="43"/>
  <c r="E103" i="43"/>
  <c r="S102" i="43"/>
  <c r="R102" i="43"/>
  <c r="Q102" i="43"/>
  <c r="P102" i="43"/>
  <c r="O102" i="43"/>
  <c r="N102" i="43"/>
  <c r="M102" i="43"/>
  <c r="L102" i="43"/>
  <c r="K102" i="43"/>
  <c r="J102" i="43"/>
  <c r="I102" i="43"/>
  <c r="H102" i="43"/>
  <c r="G102" i="43"/>
  <c r="F102" i="43"/>
  <c r="E102" i="43"/>
  <c r="S101" i="43"/>
  <c r="R101" i="43"/>
  <c r="Q101" i="43"/>
  <c r="P101" i="43"/>
  <c r="O101" i="43"/>
  <c r="N101" i="43"/>
  <c r="M101" i="43"/>
  <c r="L101" i="43"/>
  <c r="K101" i="43"/>
  <c r="J101" i="43"/>
  <c r="I101" i="43"/>
  <c r="H101" i="43"/>
  <c r="G101" i="43"/>
  <c r="F101" i="43"/>
  <c r="E101" i="43"/>
  <c r="S100" i="43"/>
  <c r="R100" i="43"/>
  <c r="Q100" i="43"/>
  <c r="P100" i="43"/>
  <c r="O100" i="43"/>
  <c r="N100" i="43"/>
  <c r="M100" i="43"/>
  <c r="L100" i="43"/>
  <c r="K100" i="43"/>
  <c r="J100" i="43"/>
  <c r="I100" i="43"/>
  <c r="H100" i="43"/>
  <c r="G100" i="43"/>
  <c r="F100" i="43"/>
  <c r="E100" i="43"/>
  <c r="S98" i="43"/>
  <c r="R98" i="43"/>
  <c r="Q98" i="43"/>
  <c r="P98" i="43"/>
  <c r="O98" i="43"/>
  <c r="N98" i="43"/>
  <c r="M98" i="43"/>
  <c r="L98" i="43"/>
  <c r="K98" i="43"/>
  <c r="J98" i="43"/>
  <c r="I98" i="43"/>
  <c r="H98" i="43"/>
  <c r="G98" i="43"/>
  <c r="F98" i="43"/>
  <c r="E98" i="43"/>
  <c r="S97" i="43"/>
  <c r="R97" i="43"/>
  <c r="Q97" i="43"/>
  <c r="P97" i="43"/>
  <c r="O97" i="43"/>
  <c r="N97" i="43"/>
  <c r="M97" i="43"/>
  <c r="L97" i="43"/>
  <c r="K97" i="43"/>
  <c r="J97" i="43"/>
  <c r="I97" i="43"/>
  <c r="H97" i="43"/>
  <c r="G97" i="43"/>
  <c r="F97" i="43"/>
  <c r="E97" i="43"/>
  <c r="S96" i="43"/>
  <c r="R96" i="43"/>
  <c r="Q96" i="43"/>
  <c r="P96" i="43"/>
  <c r="O96" i="43"/>
  <c r="N96" i="43"/>
  <c r="M96" i="43"/>
  <c r="L96" i="43"/>
  <c r="K96" i="43"/>
  <c r="J96" i="43"/>
  <c r="I96" i="43"/>
  <c r="H96" i="43"/>
  <c r="G96" i="43"/>
  <c r="F96" i="43"/>
  <c r="E96" i="43"/>
  <c r="S95" i="43"/>
  <c r="R95" i="43"/>
  <c r="Q95" i="43"/>
  <c r="P95" i="43"/>
  <c r="O95" i="43"/>
  <c r="N95" i="43"/>
  <c r="M95" i="43"/>
  <c r="L95" i="43"/>
  <c r="K95" i="43"/>
  <c r="J95" i="43"/>
  <c r="I95" i="43"/>
  <c r="H95" i="43"/>
  <c r="G95" i="43"/>
  <c r="F95" i="43"/>
  <c r="E95" i="43"/>
  <c r="S92" i="43"/>
  <c r="R92" i="43"/>
  <c r="Q92" i="43"/>
  <c r="P92" i="43"/>
  <c r="O92" i="43"/>
  <c r="N92" i="43"/>
  <c r="M92" i="43"/>
  <c r="L92" i="43"/>
  <c r="K92" i="43"/>
  <c r="J92" i="43"/>
  <c r="I92" i="43"/>
  <c r="H92" i="43"/>
  <c r="G92" i="43"/>
  <c r="F92" i="43"/>
  <c r="E92" i="43"/>
  <c r="S91" i="43"/>
  <c r="R91" i="43"/>
  <c r="Q91" i="43"/>
  <c r="P91" i="43"/>
  <c r="O91" i="43"/>
  <c r="N91" i="43"/>
  <c r="M91" i="43"/>
  <c r="L91" i="43"/>
  <c r="K91" i="43"/>
  <c r="J91" i="43"/>
  <c r="I91" i="43"/>
  <c r="H91" i="43"/>
  <c r="G91" i="43"/>
  <c r="F91" i="43"/>
  <c r="E91" i="43"/>
  <c r="S90" i="43"/>
  <c r="R90" i="43"/>
  <c r="Q90" i="43"/>
  <c r="P90" i="43"/>
  <c r="O90" i="43"/>
  <c r="N90" i="43"/>
  <c r="M90" i="43"/>
  <c r="L90" i="43"/>
  <c r="K90" i="43"/>
  <c r="J90" i="43"/>
  <c r="I90" i="43"/>
  <c r="H90" i="43"/>
  <c r="G90" i="43"/>
  <c r="F90" i="43"/>
  <c r="E90" i="43"/>
  <c r="D90" i="43"/>
  <c r="C90" i="43"/>
  <c r="B90" i="43"/>
  <c r="S80" i="43"/>
  <c r="R80" i="43"/>
  <c r="Q80" i="43"/>
  <c r="P80" i="43"/>
  <c r="O80" i="43"/>
  <c r="N80" i="43"/>
  <c r="M80" i="43"/>
  <c r="L80" i="43"/>
  <c r="K80" i="43"/>
  <c r="J80" i="43"/>
  <c r="I80" i="43"/>
  <c r="H80" i="43"/>
  <c r="G80" i="43"/>
  <c r="F80" i="43"/>
  <c r="E80" i="43"/>
  <c r="D80" i="43"/>
  <c r="C80" i="43"/>
  <c r="B80" i="43"/>
  <c r="S79" i="43"/>
  <c r="R79" i="43"/>
  <c r="Q79" i="43"/>
  <c r="P79" i="43"/>
  <c r="O79" i="43"/>
  <c r="N79" i="43"/>
  <c r="M79" i="43"/>
  <c r="L79" i="43"/>
  <c r="K79" i="43"/>
  <c r="J79" i="43"/>
  <c r="I79" i="43"/>
  <c r="H79" i="43"/>
  <c r="G79" i="43"/>
  <c r="F79" i="43"/>
  <c r="E79" i="43"/>
  <c r="D79" i="43"/>
  <c r="C79" i="43"/>
  <c r="B79" i="43"/>
  <c r="S78" i="43"/>
  <c r="R78" i="43"/>
  <c r="Q78" i="43"/>
  <c r="P78" i="43"/>
  <c r="O78" i="43"/>
  <c r="N78" i="43"/>
  <c r="M78" i="43"/>
  <c r="L78" i="43"/>
  <c r="K78" i="43"/>
  <c r="J78" i="43"/>
  <c r="I78" i="43"/>
  <c r="H78" i="43"/>
  <c r="G78" i="43"/>
  <c r="F78" i="43"/>
  <c r="E78" i="43"/>
  <c r="D78" i="43"/>
  <c r="C78" i="43"/>
  <c r="B78" i="43"/>
  <c r="S77" i="43"/>
  <c r="R77" i="43"/>
  <c r="Q77" i="43"/>
  <c r="P77" i="43"/>
  <c r="O77" i="43"/>
  <c r="N77" i="43"/>
  <c r="M77" i="43"/>
  <c r="L77" i="43"/>
  <c r="K77" i="43"/>
  <c r="J77" i="43"/>
  <c r="I77" i="43"/>
  <c r="H77" i="43"/>
  <c r="G77" i="43"/>
  <c r="F77" i="43"/>
  <c r="E77" i="43"/>
  <c r="D77" i="43"/>
  <c r="C77" i="43"/>
  <c r="B77" i="43"/>
  <c r="S76" i="43"/>
  <c r="R76" i="43"/>
  <c r="Q76" i="43"/>
  <c r="P76" i="43"/>
  <c r="O76" i="43"/>
  <c r="N76" i="43"/>
  <c r="M76" i="43"/>
  <c r="L76" i="43"/>
  <c r="K76" i="43"/>
  <c r="J76" i="43"/>
  <c r="I76" i="43"/>
  <c r="H76" i="43"/>
  <c r="G76" i="43"/>
  <c r="F76" i="43"/>
  <c r="E76" i="43"/>
  <c r="D76" i="43"/>
  <c r="C76" i="43"/>
  <c r="B76" i="43"/>
  <c r="S75" i="43"/>
  <c r="R75" i="43"/>
  <c r="Q75" i="43"/>
  <c r="P75" i="43"/>
  <c r="O75" i="43"/>
  <c r="N75" i="43"/>
  <c r="M75" i="43"/>
  <c r="L75" i="43"/>
  <c r="K75" i="43"/>
  <c r="J75" i="43"/>
  <c r="I75" i="43"/>
  <c r="H75" i="43"/>
  <c r="G75" i="43"/>
  <c r="F75" i="43"/>
  <c r="E75" i="43"/>
  <c r="D75" i="43"/>
  <c r="C75" i="43"/>
  <c r="B75" i="43"/>
  <c r="S74" i="43"/>
  <c r="R74" i="43"/>
  <c r="Q74" i="43"/>
  <c r="P74" i="43"/>
  <c r="O74" i="43"/>
  <c r="N74" i="43"/>
  <c r="M74" i="43"/>
  <c r="L74" i="43"/>
  <c r="K74" i="43"/>
  <c r="J74" i="43"/>
  <c r="I74" i="43"/>
  <c r="H74" i="43"/>
  <c r="G74" i="43"/>
  <c r="F74" i="43"/>
  <c r="E74" i="43"/>
  <c r="D74" i="43"/>
  <c r="C74" i="43"/>
  <c r="B74" i="43"/>
  <c r="S73" i="43"/>
  <c r="R73" i="43"/>
  <c r="Q73" i="43"/>
  <c r="P73" i="43"/>
  <c r="O73" i="43"/>
  <c r="N73" i="43"/>
  <c r="M73" i="43"/>
  <c r="L73" i="43"/>
  <c r="K73" i="43"/>
  <c r="J73" i="43"/>
  <c r="I73" i="43"/>
  <c r="H73" i="43"/>
  <c r="G73" i="43"/>
  <c r="F73" i="43"/>
  <c r="E73" i="43"/>
  <c r="D73" i="43"/>
  <c r="C73" i="43"/>
  <c r="B73" i="43"/>
  <c r="S72" i="43"/>
  <c r="R72" i="43"/>
  <c r="Q72" i="43"/>
  <c r="P72" i="43"/>
  <c r="O72" i="43"/>
  <c r="N72" i="43"/>
  <c r="M72" i="43"/>
  <c r="L72" i="43"/>
  <c r="K72" i="43"/>
  <c r="J72" i="43"/>
  <c r="I72" i="43"/>
  <c r="H72" i="43"/>
  <c r="G72" i="43"/>
  <c r="F72" i="43"/>
  <c r="E72" i="43"/>
  <c r="D72" i="43"/>
  <c r="C72" i="43"/>
  <c r="B72" i="43"/>
  <c r="S71" i="43"/>
  <c r="R71" i="43"/>
  <c r="Q71" i="43"/>
  <c r="P71" i="43"/>
  <c r="O71" i="43"/>
  <c r="N71" i="43"/>
  <c r="M71" i="43"/>
  <c r="L71" i="43"/>
  <c r="K71" i="43"/>
  <c r="J71" i="43"/>
  <c r="I71" i="43"/>
  <c r="H71" i="43"/>
  <c r="G71" i="43"/>
  <c r="F71" i="43"/>
  <c r="E71" i="43"/>
  <c r="D71" i="43"/>
  <c r="C71" i="43"/>
  <c r="B71" i="43"/>
  <c r="S70" i="43"/>
  <c r="R70" i="43"/>
  <c r="Q70" i="43"/>
  <c r="P70" i="43"/>
  <c r="O70" i="43"/>
  <c r="N70" i="43"/>
  <c r="M70" i="43"/>
  <c r="L70" i="43"/>
  <c r="K70" i="43"/>
  <c r="J70" i="43"/>
  <c r="I70" i="43"/>
  <c r="H70" i="43"/>
  <c r="G70" i="43"/>
  <c r="F70" i="43"/>
  <c r="E70" i="43"/>
  <c r="D70" i="43"/>
  <c r="C70" i="43"/>
  <c r="B70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S67" i="43"/>
  <c r="R67" i="43"/>
  <c r="Q67" i="43"/>
  <c r="P67" i="43"/>
  <c r="O67" i="43"/>
  <c r="N67" i="43"/>
  <c r="M67" i="43"/>
  <c r="L67" i="43"/>
  <c r="K67" i="43"/>
  <c r="J67" i="43"/>
  <c r="I67" i="43"/>
  <c r="H67" i="43"/>
  <c r="G67" i="43"/>
  <c r="F67" i="43"/>
  <c r="E67" i="43"/>
  <c r="D67" i="43"/>
  <c r="S66" i="43"/>
  <c r="R66" i="43"/>
  <c r="Q66" i="43"/>
  <c r="P66" i="43"/>
  <c r="O66" i="43"/>
  <c r="N66" i="43"/>
  <c r="M66" i="43"/>
  <c r="L66" i="43"/>
  <c r="K66" i="43"/>
  <c r="J66" i="43"/>
  <c r="I66" i="43"/>
  <c r="H66" i="43"/>
  <c r="G66" i="43"/>
  <c r="F66" i="43"/>
  <c r="E66" i="43"/>
  <c r="D66" i="43"/>
  <c r="S65" i="43"/>
  <c r="R65" i="43"/>
  <c r="Q65" i="43"/>
  <c r="P65" i="43"/>
  <c r="O65" i="43"/>
  <c r="N65" i="43"/>
  <c r="M65" i="43"/>
  <c r="L65" i="43"/>
  <c r="K65" i="43"/>
  <c r="J65" i="43"/>
  <c r="I65" i="43"/>
  <c r="H65" i="43"/>
  <c r="G65" i="43"/>
  <c r="F65" i="43"/>
  <c r="E65" i="43"/>
  <c r="D65" i="43"/>
  <c r="S64" i="43"/>
  <c r="R64" i="43"/>
  <c r="Q64" i="43"/>
  <c r="P64" i="43"/>
  <c r="O64" i="43"/>
  <c r="N64" i="43"/>
  <c r="M64" i="43"/>
  <c r="L64" i="43"/>
  <c r="K64" i="43"/>
  <c r="J64" i="43"/>
  <c r="I64" i="43"/>
  <c r="H64" i="43"/>
  <c r="G64" i="43"/>
  <c r="F64" i="43"/>
  <c r="E64" i="43"/>
  <c r="D64" i="43"/>
  <c r="S63" i="43"/>
  <c r="R63" i="43"/>
  <c r="Q63" i="43"/>
  <c r="P63" i="43"/>
  <c r="O63" i="43"/>
  <c r="N63" i="43"/>
  <c r="M63" i="43"/>
  <c r="L63" i="43"/>
  <c r="K63" i="43"/>
  <c r="J63" i="43"/>
  <c r="I63" i="43"/>
  <c r="H63" i="43"/>
  <c r="G63" i="43"/>
  <c r="F63" i="43"/>
  <c r="E63" i="43"/>
  <c r="D63" i="43"/>
  <c r="S62" i="43"/>
  <c r="R62" i="43"/>
  <c r="Q62" i="43"/>
  <c r="P62" i="43"/>
  <c r="O62" i="43"/>
  <c r="N62" i="43"/>
  <c r="M62" i="43"/>
  <c r="L62" i="43"/>
  <c r="K62" i="43"/>
  <c r="J62" i="43"/>
  <c r="I62" i="43"/>
  <c r="H62" i="43"/>
  <c r="G62" i="43"/>
  <c r="F62" i="43"/>
  <c r="E62" i="43"/>
  <c r="D62" i="43"/>
  <c r="S61" i="43"/>
  <c r="R61" i="43"/>
  <c r="Q61" i="43"/>
  <c r="P61" i="43"/>
  <c r="O61" i="43"/>
  <c r="N61" i="43"/>
  <c r="M61" i="43"/>
  <c r="L61" i="43"/>
  <c r="K61" i="43"/>
  <c r="J61" i="43"/>
  <c r="I61" i="43"/>
  <c r="H61" i="43"/>
  <c r="G61" i="43"/>
  <c r="F61" i="43"/>
  <c r="E61" i="43"/>
  <c r="D61" i="43"/>
  <c r="S60" i="43"/>
  <c r="R60" i="43"/>
  <c r="Q60" i="43"/>
  <c r="P60" i="43"/>
  <c r="O60" i="43"/>
  <c r="N60" i="43"/>
  <c r="M60" i="43"/>
  <c r="L60" i="43"/>
  <c r="K60" i="43"/>
  <c r="J60" i="43"/>
  <c r="I60" i="43"/>
  <c r="H60" i="43"/>
  <c r="G60" i="43"/>
  <c r="F60" i="43"/>
  <c r="E60" i="43"/>
  <c r="D60" i="43"/>
  <c r="S59" i="43"/>
  <c r="R59" i="43"/>
  <c r="Q59" i="43"/>
  <c r="P59" i="43"/>
  <c r="O59" i="43"/>
  <c r="N59" i="43"/>
  <c r="M59" i="43"/>
  <c r="L59" i="43"/>
  <c r="K59" i="43"/>
  <c r="J59" i="43"/>
  <c r="I59" i="43"/>
  <c r="H59" i="43"/>
  <c r="G59" i="43"/>
  <c r="F59" i="43"/>
  <c r="E59" i="43"/>
  <c r="D59" i="43"/>
  <c r="S58" i="43"/>
  <c r="R58" i="43"/>
  <c r="Q58" i="43"/>
  <c r="P58" i="43"/>
  <c r="O58" i="43"/>
  <c r="N58" i="43"/>
  <c r="M58" i="43"/>
  <c r="L58" i="43"/>
  <c r="K58" i="43"/>
  <c r="J58" i="43"/>
  <c r="I58" i="43"/>
  <c r="H58" i="43"/>
  <c r="G58" i="43"/>
  <c r="F58" i="43"/>
  <c r="E58" i="43"/>
  <c r="D58" i="43"/>
  <c r="S57" i="43"/>
  <c r="R57" i="43"/>
  <c r="Q57" i="43"/>
  <c r="P57" i="43"/>
  <c r="O57" i="43"/>
  <c r="N57" i="43"/>
  <c r="M57" i="43"/>
  <c r="L57" i="43"/>
  <c r="K57" i="43"/>
  <c r="J57" i="43"/>
  <c r="I57" i="43"/>
  <c r="H57" i="43"/>
  <c r="G57" i="43"/>
  <c r="F57" i="43"/>
  <c r="E57" i="43"/>
  <c r="D57" i="43"/>
  <c r="S56" i="43"/>
  <c r="R56" i="43"/>
  <c r="Q56" i="43"/>
  <c r="P56" i="43"/>
  <c r="O56" i="43"/>
  <c r="N56" i="43"/>
  <c r="M56" i="43"/>
  <c r="L56" i="43"/>
  <c r="K56" i="43"/>
  <c r="J56" i="43"/>
  <c r="I56" i="43"/>
  <c r="H56" i="43"/>
  <c r="G56" i="43"/>
  <c r="F56" i="43"/>
  <c r="E56" i="43"/>
  <c r="D56" i="43"/>
  <c r="S55" i="43"/>
  <c r="R55" i="43"/>
  <c r="Q55" i="43"/>
  <c r="P55" i="43"/>
  <c r="O55" i="43"/>
  <c r="N55" i="43"/>
  <c r="M55" i="43"/>
  <c r="L55" i="43"/>
  <c r="K55" i="43"/>
  <c r="J55" i="43"/>
  <c r="I55" i="43"/>
  <c r="H55" i="43"/>
  <c r="G55" i="43"/>
  <c r="F55" i="43"/>
  <c r="E55" i="43"/>
  <c r="D55" i="43"/>
  <c r="S54" i="43"/>
  <c r="R54" i="43"/>
  <c r="Q54" i="43"/>
  <c r="P54" i="43"/>
  <c r="O54" i="43"/>
  <c r="N54" i="43"/>
  <c r="M54" i="43"/>
  <c r="L54" i="43"/>
  <c r="K54" i="43"/>
  <c r="J54" i="43"/>
  <c r="I54" i="43"/>
  <c r="H54" i="43"/>
  <c r="G54" i="43"/>
  <c r="F54" i="43"/>
  <c r="E54" i="43"/>
  <c r="D54" i="43"/>
  <c r="C54" i="43"/>
  <c r="B54" i="43"/>
  <c r="E104" i="42"/>
  <c r="F104" i="42"/>
  <c r="G104" i="42"/>
  <c r="H104" i="42"/>
  <c r="I104" i="42"/>
  <c r="J104" i="42"/>
  <c r="K104" i="42"/>
  <c r="L104" i="42"/>
  <c r="M104" i="42"/>
  <c r="N104" i="42"/>
  <c r="O104" i="42"/>
  <c r="P104" i="42"/>
  <c r="Q104" i="42"/>
  <c r="R104" i="42"/>
  <c r="S104" i="42"/>
  <c r="E121" i="42"/>
  <c r="F121" i="42"/>
  <c r="G121" i="42"/>
  <c r="H121" i="42"/>
  <c r="I121" i="42"/>
  <c r="J121" i="42"/>
  <c r="K121" i="42"/>
  <c r="L121" i="42"/>
  <c r="M121" i="42"/>
  <c r="N121" i="42"/>
  <c r="O121" i="42"/>
  <c r="P121" i="42"/>
  <c r="Q121" i="42"/>
  <c r="R121" i="42"/>
  <c r="S121" i="42"/>
  <c r="E122" i="42"/>
  <c r="F122" i="42"/>
  <c r="G122" i="42"/>
  <c r="H122" i="42"/>
  <c r="I122" i="42"/>
  <c r="J122" i="42"/>
  <c r="K122" i="42"/>
  <c r="L122" i="42"/>
  <c r="M122" i="42"/>
  <c r="N122" i="42"/>
  <c r="O122" i="42"/>
  <c r="P122" i="42"/>
  <c r="Q122" i="42"/>
  <c r="R122" i="42"/>
  <c r="S122" i="42"/>
  <c r="M115" i="42"/>
  <c r="N115" i="42"/>
  <c r="O115" i="42"/>
  <c r="P115" i="42"/>
  <c r="Q115" i="42"/>
  <c r="R115" i="42"/>
  <c r="S115" i="42"/>
  <c r="E116" i="42"/>
  <c r="F116" i="42"/>
  <c r="G116" i="42"/>
  <c r="H116" i="42"/>
  <c r="I116" i="42"/>
  <c r="J116" i="42"/>
  <c r="K116" i="42"/>
  <c r="L116" i="42"/>
  <c r="M116" i="42"/>
  <c r="N116" i="42"/>
  <c r="O116" i="42"/>
  <c r="P116" i="42"/>
  <c r="Q116" i="42"/>
  <c r="R116" i="42"/>
  <c r="S116" i="42"/>
  <c r="S125" i="42"/>
  <c r="R125" i="42"/>
  <c r="Q125" i="42"/>
  <c r="P125" i="42"/>
  <c r="O125" i="42"/>
  <c r="N125" i="42"/>
  <c r="M125" i="42"/>
  <c r="L125" i="42"/>
  <c r="K125" i="42"/>
  <c r="J125" i="42"/>
  <c r="I125" i="42"/>
  <c r="H125" i="42"/>
  <c r="G125" i="42"/>
  <c r="F125" i="42"/>
  <c r="E125" i="42"/>
  <c r="S124" i="42"/>
  <c r="R124" i="42"/>
  <c r="Q124" i="42"/>
  <c r="P124" i="42"/>
  <c r="O124" i="42"/>
  <c r="N124" i="42"/>
  <c r="M124" i="42"/>
  <c r="L124" i="42"/>
  <c r="K124" i="42"/>
  <c r="J124" i="42"/>
  <c r="I124" i="42"/>
  <c r="H124" i="42"/>
  <c r="G124" i="42"/>
  <c r="F124" i="42"/>
  <c r="E124" i="42"/>
  <c r="S123" i="42"/>
  <c r="R123" i="42"/>
  <c r="Q123" i="42"/>
  <c r="P123" i="42"/>
  <c r="O123" i="42"/>
  <c r="N123" i="42"/>
  <c r="M123" i="42"/>
  <c r="L123" i="42"/>
  <c r="K123" i="42"/>
  <c r="J123" i="42"/>
  <c r="I123" i="42"/>
  <c r="H123" i="42"/>
  <c r="G123" i="42"/>
  <c r="F123" i="42"/>
  <c r="E123" i="42"/>
  <c r="S120" i="42"/>
  <c r="R120" i="42"/>
  <c r="Q120" i="42"/>
  <c r="P120" i="42"/>
  <c r="O120" i="42"/>
  <c r="N120" i="42"/>
  <c r="M120" i="42"/>
  <c r="L120" i="42"/>
  <c r="K120" i="42"/>
  <c r="J120" i="42"/>
  <c r="I120" i="42"/>
  <c r="H120" i="42"/>
  <c r="G120" i="42"/>
  <c r="F120" i="42"/>
  <c r="E120" i="42"/>
  <c r="S119" i="42"/>
  <c r="R119" i="42"/>
  <c r="Q119" i="42"/>
  <c r="P119" i="42"/>
  <c r="O119" i="42"/>
  <c r="N119" i="42"/>
  <c r="M119" i="42"/>
  <c r="L119" i="42"/>
  <c r="K119" i="42"/>
  <c r="J119" i="42"/>
  <c r="I119" i="42"/>
  <c r="H119" i="42"/>
  <c r="G119" i="42"/>
  <c r="F119" i="42"/>
  <c r="E119" i="42"/>
  <c r="S118" i="42"/>
  <c r="R118" i="42"/>
  <c r="Q118" i="42"/>
  <c r="P118" i="42"/>
  <c r="O118" i="42"/>
  <c r="N118" i="42"/>
  <c r="M118" i="42"/>
  <c r="L118" i="42"/>
  <c r="K118" i="42"/>
  <c r="J118" i="42"/>
  <c r="I118" i="42"/>
  <c r="H118" i="42"/>
  <c r="G118" i="42"/>
  <c r="F118" i="42"/>
  <c r="E118" i="42"/>
  <c r="S117" i="42"/>
  <c r="R117" i="42"/>
  <c r="Q117" i="42"/>
  <c r="P117" i="42"/>
  <c r="O117" i="42"/>
  <c r="N117" i="42"/>
  <c r="M117" i="42"/>
  <c r="L117" i="42"/>
  <c r="K117" i="42"/>
  <c r="J117" i="42"/>
  <c r="I117" i="42"/>
  <c r="H117" i="42"/>
  <c r="G117" i="42"/>
  <c r="F117" i="42"/>
  <c r="E117" i="42"/>
  <c r="S114" i="42"/>
  <c r="R114" i="42"/>
  <c r="Q114" i="42"/>
  <c r="P114" i="42"/>
  <c r="O114" i="42"/>
  <c r="N114" i="42"/>
  <c r="M114" i="42"/>
  <c r="L114" i="42"/>
  <c r="K114" i="42"/>
  <c r="J114" i="42"/>
  <c r="I114" i="42"/>
  <c r="H114" i="42"/>
  <c r="G114" i="42"/>
  <c r="F114" i="42"/>
  <c r="E114" i="42"/>
  <c r="S113" i="42"/>
  <c r="R113" i="42"/>
  <c r="Q113" i="42"/>
  <c r="P113" i="42"/>
  <c r="O113" i="42"/>
  <c r="N113" i="42"/>
  <c r="M113" i="42"/>
  <c r="L113" i="42"/>
  <c r="K113" i="42"/>
  <c r="J113" i="42"/>
  <c r="I113" i="42"/>
  <c r="H113" i="42"/>
  <c r="G113" i="42"/>
  <c r="F113" i="42"/>
  <c r="E113" i="42"/>
  <c r="S112" i="42"/>
  <c r="R112" i="42"/>
  <c r="Q112" i="42"/>
  <c r="P112" i="42"/>
  <c r="O112" i="42"/>
  <c r="N112" i="42"/>
  <c r="M112" i="42"/>
  <c r="L112" i="42"/>
  <c r="K112" i="42"/>
  <c r="J112" i="42"/>
  <c r="I112" i="42"/>
  <c r="H112" i="42"/>
  <c r="G112" i="42"/>
  <c r="F112" i="42"/>
  <c r="E112" i="42"/>
  <c r="S111" i="42"/>
  <c r="R111" i="42"/>
  <c r="Q111" i="42"/>
  <c r="P111" i="42"/>
  <c r="O111" i="42"/>
  <c r="N111" i="42"/>
  <c r="M111" i="42"/>
  <c r="L111" i="42"/>
  <c r="K111" i="42"/>
  <c r="J111" i="42"/>
  <c r="I111" i="42"/>
  <c r="H111" i="42"/>
  <c r="G111" i="42"/>
  <c r="F111" i="42"/>
  <c r="E111" i="42"/>
  <c r="S110" i="42"/>
  <c r="R110" i="42"/>
  <c r="Q110" i="42"/>
  <c r="P110" i="42"/>
  <c r="O110" i="42"/>
  <c r="N110" i="42"/>
  <c r="M110" i="42"/>
  <c r="L110" i="42"/>
  <c r="K110" i="42"/>
  <c r="J110" i="42"/>
  <c r="I110" i="42"/>
  <c r="H110" i="42"/>
  <c r="G110" i="42"/>
  <c r="F110" i="42"/>
  <c r="E110" i="42"/>
  <c r="S109" i="42"/>
  <c r="R109" i="42"/>
  <c r="Q109" i="42"/>
  <c r="P109" i="42"/>
  <c r="O109" i="42"/>
  <c r="N109" i="42"/>
  <c r="M109" i="42"/>
  <c r="L109" i="42"/>
  <c r="K109" i="42"/>
  <c r="J109" i="42"/>
  <c r="I109" i="42"/>
  <c r="H109" i="42"/>
  <c r="G109" i="42"/>
  <c r="F109" i="42"/>
  <c r="E109" i="42"/>
  <c r="S108" i="42"/>
  <c r="R108" i="42"/>
  <c r="Q108" i="42"/>
  <c r="P108" i="42"/>
  <c r="O108" i="42"/>
  <c r="N108" i="42"/>
  <c r="M108" i="42"/>
  <c r="L108" i="42"/>
  <c r="K108" i="42"/>
  <c r="J108" i="42"/>
  <c r="I108" i="42"/>
  <c r="H108" i="42"/>
  <c r="G108" i="42"/>
  <c r="F108" i="42"/>
  <c r="E108" i="42"/>
  <c r="S107" i="42"/>
  <c r="R107" i="42"/>
  <c r="Q107" i="42"/>
  <c r="P107" i="42"/>
  <c r="O107" i="42"/>
  <c r="N107" i="42"/>
  <c r="M107" i="42"/>
  <c r="L107" i="42"/>
  <c r="K107" i="42"/>
  <c r="J107" i="42"/>
  <c r="I107" i="42"/>
  <c r="H107" i="42"/>
  <c r="G107" i="42"/>
  <c r="F107" i="42"/>
  <c r="E107" i="42"/>
  <c r="S106" i="42"/>
  <c r="R106" i="42"/>
  <c r="Q106" i="42"/>
  <c r="P106" i="42"/>
  <c r="O106" i="42"/>
  <c r="N106" i="42"/>
  <c r="M106" i="42"/>
  <c r="L106" i="42"/>
  <c r="K106" i="42"/>
  <c r="J106" i="42"/>
  <c r="I106" i="42"/>
  <c r="H106" i="42"/>
  <c r="G106" i="42"/>
  <c r="F106" i="42"/>
  <c r="E106" i="42"/>
  <c r="S105" i="42"/>
  <c r="R105" i="42"/>
  <c r="Q105" i="42"/>
  <c r="P105" i="42"/>
  <c r="O105" i="42"/>
  <c r="N105" i="42"/>
  <c r="M105" i="42"/>
  <c r="L105" i="42"/>
  <c r="K105" i="42"/>
  <c r="J105" i="42"/>
  <c r="I105" i="42"/>
  <c r="H105" i="42"/>
  <c r="G105" i="42"/>
  <c r="F105" i="42"/>
  <c r="E105" i="42"/>
  <c r="S103" i="42"/>
  <c r="R103" i="42"/>
  <c r="Q103" i="42"/>
  <c r="P103" i="42"/>
  <c r="O103" i="42"/>
  <c r="N103" i="42"/>
  <c r="M103" i="42"/>
  <c r="L103" i="42"/>
  <c r="K103" i="42"/>
  <c r="J103" i="42"/>
  <c r="I103" i="42"/>
  <c r="H103" i="42"/>
  <c r="G103" i="42"/>
  <c r="F103" i="42"/>
  <c r="E103" i="42"/>
  <c r="S102" i="42"/>
  <c r="R102" i="42"/>
  <c r="Q102" i="42"/>
  <c r="P102" i="42"/>
  <c r="O102" i="42"/>
  <c r="N102" i="42"/>
  <c r="M102" i="42"/>
  <c r="L102" i="42"/>
  <c r="K102" i="42"/>
  <c r="J102" i="42"/>
  <c r="I102" i="42"/>
  <c r="H102" i="42"/>
  <c r="G102" i="42"/>
  <c r="F102" i="42"/>
  <c r="E102" i="42"/>
  <c r="S101" i="42"/>
  <c r="R101" i="42"/>
  <c r="Q101" i="42"/>
  <c r="P101" i="42"/>
  <c r="O101" i="42"/>
  <c r="N101" i="42"/>
  <c r="M101" i="42"/>
  <c r="L101" i="42"/>
  <c r="K101" i="42"/>
  <c r="J101" i="42"/>
  <c r="I101" i="42"/>
  <c r="H101" i="42"/>
  <c r="G101" i="42"/>
  <c r="F101" i="42"/>
  <c r="E101" i="42"/>
  <c r="S100" i="42"/>
  <c r="R100" i="42"/>
  <c r="Q100" i="42"/>
  <c r="P100" i="42"/>
  <c r="O100" i="42"/>
  <c r="N100" i="42"/>
  <c r="M100" i="42"/>
  <c r="L100" i="42"/>
  <c r="K100" i="42"/>
  <c r="J100" i="42"/>
  <c r="I100" i="42"/>
  <c r="H100" i="42"/>
  <c r="G100" i="42"/>
  <c r="F100" i="42"/>
  <c r="E100" i="42"/>
  <c r="S99" i="42"/>
  <c r="R99" i="42"/>
  <c r="Q99" i="42"/>
  <c r="P99" i="42"/>
  <c r="O99" i="42"/>
  <c r="N99" i="42"/>
  <c r="M99" i="42"/>
  <c r="L99" i="42"/>
  <c r="K99" i="42"/>
  <c r="J99" i="42"/>
  <c r="I99" i="42"/>
  <c r="H99" i="42"/>
  <c r="G99" i="42"/>
  <c r="F99" i="42"/>
  <c r="E99" i="42"/>
  <c r="S98" i="42"/>
  <c r="R98" i="42"/>
  <c r="Q98" i="42"/>
  <c r="P98" i="42"/>
  <c r="O98" i="42"/>
  <c r="N98" i="42"/>
  <c r="M98" i="42"/>
  <c r="L98" i="42"/>
  <c r="K98" i="42"/>
  <c r="J98" i="42"/>
  <c r="I98" i="42"/>
  <c r="H98" i="42"/>
  <c r="G98" i="42"/>
  <c r="F98" i="42"/>
  <c r="E98" i="42"/>
  <c r="S96" i="42"/>
  <c r="R96" i="42"/>
  <c r="Q96" i="42"/>
  <c r="P96" i="42"/>
  <c r="O96" i="42"/>
  <c r="N96" i="42"/>
  <c r="M96" i="42"/>
  <c r="L96" i="42"/>
  <c r="K96" i="42"/>
  <c r="J96" i="42"/>
  <c r="I96" i="42"/>
  <c r="H96" i="42"/>
  <c r="G96" i="42"/>
  <c r="F96" i="42"/>
  <c r="E96" i="42"/>
  <c r="S95" i="42"/>
  <c r="R95" i="42"/>
  <c r="Q95" i="42"/>
  <c r="P95" i="42"/>
  <c r="O95" i="42"/>
  <c r="N95" i="42"/>
  <c r="M95" i="42"/>
  <c r="L95" i="42"/>
  <c r="K95" i="42"/>
  <c r="J95" i="42"/>
  <c r="I95" i="42"/>
  <c r="H95" i="42"/>
  <c r="G95" i="42"/>
  <c r="F95" i="42"/>
  <c r="E95" i="42"/>
  <c r="S94" i="42"/>
  <c r="R94" i="42"/>
  <c r="Q94" i="42"/>
  <c r="P94" i="42"/>
  <c r="O94" i="42"/>
  <c r="N94" i="42"/>
  <c r="M94" i="42"/>
  <c r="L94" i="42"/>
  <c r="K94" i="42"/>
  <c r="J94" i="42"/>
  <c r="I94" i="42"/>
  <c r="H94" i="42"/>
  <c r="G94" i="42"/>
  <c r="F94" i="42"/>
  <c r="E94" i="42"/>
  <c r="S93" i="42"/>
  <c r="R93" i="42"/>
  <c r="Q93" i="42"/>
  <c r="P93" i="42"/>
  <c r="O93" i="42"/>
  <c r="N93" i="42"/>
  <c r="M93" i="42"/>
  <c r="L93" i="42"/>
  <c r="K93" i="42"/>
  <c r="J93" i="42"/>
  <c r="I93" i="42"/>
  <c r="H93" i="42"/>
  <c r="G93" i="42"/>
  <c r="F93" i="42"/>
  <c r="E93" i="42"/>
  <c r="S90" i="42"/>
  <c r="R90" i="42"/>
  <c r="Q90" i="42"/>
  <c r="P90" i="42"/>
  <c r="O90" i="42"/>
  <c r="N90" i="42"/>
  <c r="M90" i="42"/>
  <c r="L90" i="42"/>
  <c r="K90" i="42"/>
  <c r="J90" i="42"/>
  <c r="I90" i="42"/>
  <c r="H90" i="42"/>
  <c r="G90" i="42"/>
  <c r="F90" i="42"/>
  <c r="E90" i="42"/>
  <c r="S89" i="42"/>
  <c r="R89" i="42"/>
  <c r="Q89" i="42"/>
  <c r="P89" i="42"/>
  <c r="O89" i="42"/>
  <c r="N89" i="42"/>
  <c r="M89" i="42"/>
  <c r="L89" i="42"/>
  <c r="K89" i="42"/>
  <c r="J89" i="42"/>
  <c r="I89" i="42"/>
  <c r="H89" i="42"/>
  <c r="G89" i="42"/>
  <c r="F89" i="42"/>
  <c r="E89" i="42"/>
  <c r="S88" i="42"/>
  <c r="R88" i="42"/>
  <c r="Q88" i="42"/>
  <c r="P88" i="42"/>
  <c r="O88" i="42"/>
  <c r="N88" i="42"/>
  <c r="M88" i="42"/>
  <c r="L88" i="42"/>
  <c r="K88" i="42"/>
  <c r="J88" i="42"/>
  <c r="I88" i="42"/>
  <c r="H88" i="42"/>
  <c r="G88" i="42"/>
  <c r="F88" i="42"/>
  <c r="E88" i="42"/>
  <c r="D88" i="42"/>
  <c r="S78" i="42"/>
  <c r="R78" i="42"/>
  <c r="Q78" i="42"/>
  <c r="P78" i="42"/>
  <c r="O78" i="42"/>
  <c r="N78" i="42"/>
  <c r="M78" i="42"/>
  <c r="L78" i="42"/>
  <c r="K78" i="42"/>
  <c r="J78" i="42"/>
  <c r="I78" i="42"/>
  <c r="H78" i="42"/>
  <c r="G78" i="42"/>
  <c r="F78" i="42"/>
  <c r="E78" i="42"/>
  <c r="D78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S75" i="42"/>
  <c r="R75" i="42"/>
  <c r="Q75" i="42"/>
  <c r="P75" i="42"/>
  <c r="O75" i="42"/>
  <c r="N75" i="42"/>
  <c r="M75" i="42"/>
  <c r="L75" i="42"/>
  <c r="K75" i="42"/>
  <c r="J75" i="42"/>
  <c r="I75" i="42"/>
  <c r="H75" i="42"/>
  <c r="G75" i="42"/>
  <c r="F75" i="42"/>
  <c r="E75" i="42"/>
  <c r="D75" i="42"/>
  <c r="S74" i="42"/>
  <c r="R74" i="42"/>
  <c r="Q74" i="42"/>
  <c r="P74" i="42"/>
  <c r="O74" i="42"/>
  <c r="N74" i="42"/>
  <c r="M74" i="42"/>
  <c r="L74" i="42"/>
  <c r="K74" i="42"/>
  <c r="J74" i="42"/>
  <c r="I74" i="42"/>
  <c r="H74" i="42"/>
  <c r="G74" i="42"/>
  <c r="F74" i="42"/>
  <c r="E74" i="42"/>
  <c r="D74" i="42"/>
  <c r="S73" i="42"/>
  <c r="R73" i="42"/>
  <c r="Q73" i="42"/>
  <c r="P73" i="42"/>
  <c r="O73" i="42"/>
  <c r="N73" i="42"/>
  <c r="M73" i="42"/>
  <c r="L73" i="42"/>
  <c r="K73" i="42"/>
  <c r="J73" i="42"/>
  <c r="I73" i="42"/>
  <c r="H73" i="42"/>
  <c r="G73" i="42"/>
  <c r="F73" i="42"/>
  <c r="E73" i="42"/>
  <c r="D73" i="42"/>
  <c r="S72" i="42"/>
  <c r="R72" i="42"/>
  <c r="Q72" i="42"/>
  <c r="P72" i="42"/>
  <c r="O72" i="42"/>
  <c r="N72" i="42"/>
  <c r="M72" i="42"/>
  <c r="L72" i="42"/>
  <c r="K72" i="42"/>
  <c r="J72" i="42"/>
  <c r="I72" i="42"/>
  <c r="H72" i="42"/>
  <c r="G72" i="42"/>
  <c r="F72" i="42"/>
  <c r="E72" i="42"/>
  <c r="D72" i="42"/>
  <c r="S71" i="42"/>
  <c r="R71" i="42"/>
  <c r="Q71" i="42"/>
  <c r="P71" i="42"/>
  <c r="O71" i="42"/>
  <c r="N71" i="42"/>
  <c r="M71" i="42"/>
  <c r="L71" i="42"/>
  <c r="K71" i="42"/>
  <c r="J71" i="42"/>
  <c r="I71" i="42"/>
  <c r="H71" i="42"/>
  <c r="G71" i="42"/>
  <c r="F71" i="42"/>
  <c r="E71" i="42"/>
  <c r="D71" i="42"/>
  <c r="S70" i="42"/>
  <c r="R70" i="42"/>
  <c r="Q70" i="42"/>
  <c r="P70" i="42"/>
  <c r="O70" i="42"/>
  <c r="N70" i="42"/>
  <c r="M70" i="42"/>
  <c r="L70" i="42"/>
  <c r="K70" i="42"/>
  <c r="J70" i="42"/>
  <c r="I70" i="42"/>
  <c r="H70" i="42"/>
  <c r="G70" i="42"/>
  <c r="F70" i="42"/>
  <c r="E70" i="42"/>
  <c r="D70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S67" i="42"/>
  <c r="R67" i="42"/>
  <c r="Q67" i="42"/>
  <c r="P67" i="42"/>
  <c r="O67" i="42"/>
  <c r="N67" i="42"/>
  <c r="M67" i="42"/>
  <c r="L67" i="42"/>
  <c r="K67" i="42"/>
  <c r="J67" i="42"/>
  <c r="I67" i="42"/>
  <c r="H67" i="42"/>
  <c r="G67" i="42"/>
  <c r="F67" i="42"/>
  <c r="E67" i="42"/>
  <c r="D67" i="42"/>
  <c r="S66" i="42"/>
  <c r="R66" i="42"/>
  <c r="Q66" i="42"/>
  <c r="P66" i="42"/>
  <c r="O66" i="42"/>
  <c r="N66" i="42"/>
  <c r="M66" i="42"/>
  <c r="L66" i="42"/>
  <c r="K66" i="42"/>
  <c r="J66" i="42"/>
  <c r="I66" i="42"/>
  <c r="H66" i="42"/>
  <c r="G66" i="42"/>
  <c r="F66" i="42"/>
  <c r="E66" i="42"/>
  <c r="D66" i="42"/>
  <c r="S65" i="42"/>
  <c r="R65" i="42"/>
  <c r="Q65" i="42"/>
  <c r="P65" i="42"/>
  <c r="O65" i="42"/>
  <c r="N65" i="42"/>
  <c r="M65" i="42"/>
  <c r="L65" i="42"/>
  <c r="K65" i="42"/>
  <c r="J65" i="42"/>
  <c r="I65" i="42"/>
  <c r="H65" i="42"/>
  <c r="G65" i="42"/>
  <c r="F65" i="42"/>
  <c r="E65" i="42"/>
  <c r="D65" i="42"/>
  <c r="S64" i="42"/>
  <c r="R64" i="42"/>
  <c r="Q64" i="42"/>
  <c r="P64" i="42"/>
  <c r="O64" i="42"/>
  <c r="N64" i="42"/>
  <c r="M64" i="42"/>
  <c r="L64" i="42"/>
  <c r="K64" i="42"/>
  <c r="J64" i="42"/>
  <c r="I64" i="42"/>
  <c r="H64" i="42"/>
  <c r="G64" i="42"/>
  <c r="F64" i="42"/>
  <c r="E64" i="42"/>
  <c r="D64" i="42"/>
  <c r="S63" i="42"/>
  <c r="R63" i="42"/>
  <c r="Q63" i="42"/>
  <c r="P63" i="42"/>
  <c r="O63" i="42"/>
  <c r="N63" i="42"/>
  <c r="M63" i="42"/>
  <c r="L63" i="42"/>
  <c r="K63" i="42"/>
  <c r="J63" i="42"/>
  <c r="I63" i="42"/>
  <c r="H63" i="42"/>
  <c r="G63" i="42"/>
  <c r="F63" i="42"/>
  <c r="E63" i="42"/>
  <c r="D63" i="42"/>
  <c r="S62" i="42"/>
  <c r="R62" i="42"/>
  <c r="Q62" i="42"/>
  <c r="P62" i="42"/>
  <c r="O62" i="42"/>
  <c r="N62" i="42"/>
  <c r="M62" i="42"/>
  <c r="L62" i="42"/>
  <c r="K62" i="42"/>
  <c r="J62" i="42"/>
  <c r="I62" i="42"/>
  <c r="H62" i="42"/>
  <c r="G62" i="42"/>
  <c r="F62" i="42"/>
  <c r="E62" i="42"/>
  <c r="D62" i="42"/>
  <c r="S61" i="42"/>
  <c r="R61" i="42"/>
  <c r="Q61" i="42"/>
  <c r="P61" i="42"/>
  <c r="O61" i="42"/>
  <c r="N61" i="42"/>
  <c r="M61" i="42"/>
  <c r="L61" i="42"/>
  <c r="K61" i="42"/>
  <c r="J61" i="42"/>
  <c r="I61" i="42"/>
  <c r="H61" i="42"/>
  <c r="G61" i="42"/>
  <c r="F61" i="42"/>
  <c r="E61" i="42"/>
  <c r="D61" i="42"/>
  <c r="S60" i="42"/>
  <c r="R60" i="42"/>
  <c r="Q60" i="42"/>
  <c r="P60" i="42"/>
  <c r="O60" i="42"/>
  <c r="N60" i="42"/>
  <c r="M60" i="42"/>
  <c r="L60" i="42"/>
  <c r="K60" i="42"/>
  <c r="J60" i="42"/>
  <c r="I60" i="42"/>
  <c r="H60" i="42"/>
  <c r="G60" i="42"/>
  <c r="F60" i="42"/>
  <c r="E60" i="42"/>
  <c r="D60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D59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D58" i="42"/>
  <c r="S57" i="42"/>
  <c r="R57" i="42"/>
  <c r="Q57" i="42"/>
  <c r="P57" i="42"/>
  <c r="O57" i="42"/>
  <c r="N57" i="42"/>
  <c r="M57" i="42"/>
  <c r="L57" i="42"/>
  <c r="K57" i="42"/>
  <c r="J57" i="42"/>
  <c r="I57" i="42"/>
  <c r="H57" i="42"/>
  <c r="G57" i="42"/>
  <c r="F57" i="42"/>
  <c r="E57" i="42"/>
  <c r="D57" i="42"/>
  <c r="S56" i="42"/>
  <c r="R56" i="42"/>
  <c r="Q56" i="42"/>
  <c r="P56" i="42"/>
  <c r="O56" i="42"/>
  <c r="N56" i="42"/>
  <c r="M56" i="42"/>
  <c r="L56" i="42"/>
  <c r="K56" i="42"/>
  <c r="J56" i="42"/>
  <c r="I56" i="42"/>
  <c r="H56" i="42"/>
  <c r="G56" i="42"/>
  <c r="F56" i="42"/>
  <c r="E56" i="42"/>
  <c r="D56" i="42"/>
  <c r="S55" i="42"/>
  <c r="R55" i="42"/>
  <c r="Q55" i="42"/>
  <c r="P55" i="42"/>
  <c r="O55" i="42"/>
  <c r="N55" i="42"/>
  <c r="M55" i="42"/>
  <c r="L55" i="42"/>
  <c r="K55" i="42"/>
  <c r="J55" i="42"/>
  <c r="I55" i="42"/>
  <c r="H55" i="42"/>
  <c r="G55" i="42"/>
  <c r="F55" i="42"/>
  <c r="E55" i="42"/>
  <c r="D55" i="42"/>
  <c r="S54" i="42"/>
  <c r="R54" i="42"/>
  <c r="Q54" i="42"/>
  <c r="P54" i="42"/>
  <c r="O54" i="42"/>
  <c r="N54" i="42"/>
  <c r="M54" i="42"/>
  <c r="L54" i="42"/>
  <c r="K54" i="42"/>
  <c r="J54" i="42"/>
  <c r="I54" i="42"/>
  <c r="H54" i="42"/>
  <c r="G54" i="42"/>
  <c r="F54" i="42"/>
  <c r="E54" i="42"/>
  <c r="D54" i="42"/>
  <c r="S53" i="42"/>
  <c r="R53" i="42"/>
  <c r="Q53" i="42"/>
  <c r="P53" i="42"/>
  <c r="O53" i="42"/>
  <c r="N53" i="42"/>
  <c r="M53" i="42"/>
  <c r="L53" i="42"/>
  <c r="K53" i="42"/>
  <c r="J53" i="42"/>
  <c r="I53" i="42"/>
  <c r="H53" i="42"/>
  <c r="G53" i="42"/>
  <c r="F53" i="42"/>
  <c r="E53" i="42"/>
  <c r="D53" i="42"/>
  <c r="S52" i="42"/>
  <c r="R52" i="42"/>
  <c r="Q52" i="42"/>
  <c r="P52" i="42"/>
  <c r="O52" i="42"/>
  <c r="N52" i="42"/>
  <c r="M52" i="42"/>
  <c r="L52" i="42"/>
  <c r="K52" i="42"/>
  <c r="J52" i="42"/>
  <c r="I52" i="42"/>
  <c r="H52" i="42"/>
  <c r="G52" i="42"/>
  <c r="F52" i="42"/>
  <c r="E52" i="42"/>
  <c r="D52" i="42"/>
  <c r="C125" i="42"/>
  <c r="B125" i="42"/>
  <c r="C124" i="42"/>
  <c r="B124" i="42"/>
  <c r="C123" i="42"/>
  <c r="B123" i="42"/>
  <c r="C122" i="42"/>
  <c r="B122" i="42"/>
  <c r="C121" i="42"/>
  <c r="B121" i="42"/>
  <c r="C120" i="42"/>
  <c r="B120" i="42"/>
  <c r="C119" i="42"/>
  <c r="B119" i="42"/>
  <c r="C118" i="42"/>
  <c r="B118" i="42"/>
  <c r="C117" i="42"/>
  <c r="B117" i="42"/>
  <c r="C116" i="42"/>
  <c r="B116" i="42"/>
  <c r="C115" i="42"/>
  <c r="B115" i="42"/>
  <c r="C114" i="42"/>
  <c r="B114" i="42"/>
  <c r="C113" i="42"/>
  <c r="B113" i="42"/>
  <c r="C112" i="42"/>
  <c r="B112" i="42"/>
  <c r="C111" i="42"/>
  <c r="B111" i="42"/>
  <c r="C110" i="42"/>
  <c r="B110" i="42"/>
  <c r="C109" i="42"/>
  <c r="B109" i="42"/>
  <c r="C108" i="42"/>
  <c r="C107" i="42"/>
  <c r="B107" i="42"/>
  <c r="C106" i="42"/>
  <c r="B106" i="42"/>
  <c r="C105" i="42"/>
  <c r="B105" i="42"/>
  <c r="C104" i="42"/>
  <c r="B104" i="42"/>
  <c r="C103" i="42"/>
  <c r="B103" i="42"/>
  <c r="C88" i="42"/>
  <c r="B88" i="42"/>
  <c r="C78" i="42"/>
  <c r="B78" i="42"/>
  <c r="C77" i="42"/>
  <c r="B77" i="42"/>
  <c r="C76" i="42"/>
  <c r="B76" i="42"/>
  <c r="C75" i="42"/>
  <c r="B75" i="42"/>
  <c r="C74" i="42"/>
  <c r="B74" i="42"/>
  <c r="C73" i="42"/>
  <c r="B73" i="42"/>
  <c r="C72" i="42"/>
  <c r="B72" i="42"/>
  <c r="C71" i="42"/>
  <c r="B71" i="42"/>
  <c r="C70" i="42"/>
  <c r="B70" i="42"/>
  <c r="C69" i="42"/>
  <c r="B69" i="42"/>
  <c r="C68" i="42"/>
  <c r="B68" i="42"/>
  <c r="C67" i="42"/>
  <c r="B67" i="42"/>
  <c r="C52" i="42"/>
  <c r="B52" i="42"/>
  <c r="Q88" i="40"/>
  <c r="R88" i="40"/>
  <c r="S88" i="40"/>
  <c r="Q89" i="40"/>
  <c r="R89" i="40"/>
  <c r="S89" i="40"/>
  <c r="Q90" i="40"/>
  <c r="R90" i="40"/>
  <c r="S90" i="40"/>
  <c r="Q91" i="40"/>
  <c r="R91" i="40"/>
  <c r="S91" i="40"/>
  <c r="Q92" i="40"/>
  <c r="R92" i="40"/>
  <c r="S92" i="40"/>
  <c r="Q93" i="40"/>
  <c r="R93" i="40"/>
  <c r="S93" i="40"/>
  <c r="Q94" i="40"/>
  <c r="R94" i="40"/>
  <c r="S94" i="40"/>
  <c r="Q95" i="40"/>
  <c r="R95" i="40"/>
  <c r="S95" i="40"/>
  <c r="Q96" i="40"/>
  <c r="R96" i="40"/>
  <c r="S96" i="40"/>
  <c r="Q97" i="40"/>
  <c r="R97" i="40"/>
  <c r="S97" i="40"/>
  <c r="Q98" i="40"/>
  <c r="R98" i="40"/>
  <c r="S98" i="40"/>
  <c r="Q99" i="40"/>
  <c r="R99" i="40"/>
  <c r="S99" i="40"/>
  <c r="Q100" i="40"/>
  <c r="R100" i="40"/>
  <c r="S100" i="40"/>
  <c r="Q101" i="40"/>
  <c r="R101" i="40"/>
  <c r="S101" i="40"/>
  <c r="Q102" i="40"/>
  <c r="R102" i="40"/>
  <c r="S102" i="40"/>
  <c r="Q103" i="40"/>
  <c r="R103" i="40"/>
  <c r="S103" i="40"/>
  <c r="Q105" i="40"/>
  <c r="R105" i="40"/>
  <c r="S105" i="40"/>
  <c r="Q106" i="40"/>
  <c r="R106" i="40"/>
  <c r="S106" i="40"/>
  <c r="Q107" i="40"/>
  <c r="R107" i="40"/>
  <c r="S107" i="40"/>
  <c r="Q108" i="40"/>
  <c r="R108" i="40"/>
  <c r="S108" i="40"/>
  <c r="Q109" i="40"/>
  <c r="R109" i="40"/>
  <c r="S109" i="40"/>
  <c r="Q110" i="40"/>
  <c r="R110" i="40"/>
  <c r="S110" i="40"/>
  <c r="Q111" i="40"/>
  <c r="R111" i="40"/>
  <c r="S111" i="40"/>
  <c r="Q112" i="40"/>
  <c r="R112" i="40"/>
  <c r="S112" i="40"/>
  <c r="Q113" i="40"/>
  <c r="R113" i="40"/>
  <c r="S113" i="40"/>
  <c r="Q114" i="40"/>
  <c r="R114" i="40"/>
  <c r="S114" i="40"/>
  <c r="Q116" i="40"/>
  <c r="R116" i="40"/>
  <c r="S116" i="40"/>
  <c r="Q117" i="40"/>
  <c r="R117" i="40"/>
  <c r="S117" i="40"/>
  <c r="Q118" i="40"/>
  <c r="R118" i="40"/>
  <c r="S118" i="40"/>
  <c r="Q119" i="40"/>
  <c r="R119" i="40"/>
  <c r="S119" i="40"/>
  <c r="Q120" i="40"/>
  <c r="R120" i="40"/>
  <c r="S120" i="40"/>
  <c r="Q122" i="40"/>
  <c r="R122" i="40"/>
  <c r="S122" i="40"/>
  <c r="Q123" i="40"/>
  <c r="R123" i="40"/>
  <c r="S123" i="40"/>
  <c r="Q124" i="40"/>
  <c r="R124" i="40"/>
  <c r="S124" i="40"/>
  <c r="Q125" i="40"/>
  <c r="R125" i="40"/>
  <c r="S125" i="40"/>
  <c r="Q52" i="40"/>
  <c r="R52" i="40"/>
  <c r="S52" i="40"/>
  <c r="Q53" i="40"/>
  <c r="R53" i="40"/>
  <c r="S53" i="40"/>
  <c r="Q54" i="40"/>
  <c r="R54" i="40"/>
  <c r="S54" i="40"/>
  <c r="Q55" i="40"/>
  <c r="R55" i="40"/>
  <c r="S55" i="40"/>
  <c r="Q56" i="40"/>
  <c r="R56" i="40"/>
  <c r="S56" i="40"/>
  <c r="Q57" i="40"/>
  <c r="R57" i="40"/>
  <c r="S57" i="40"/>
  <c r="Q58" i="40"/>
  <c r="R58" i="40"/>
  <c r="S58" i="40"/>
  <c r="Q59" i="40"/>
  <c r="R59" i="40"/>
  <c r="S59" i="40"/>
  <c r="Q60" i="40"/>
  <c r="R60" i="40"/>
  <c r="S60" i="40"/>
  <c r="Q61" i="40"/>
  <c r="R61" i="40"/>
  <c r="S61" i="40"/>
  <c r="Q62" i="40"/>
  <c r="R62" i="40"/>
  <c r="S62" i="40"/>
  <c r="Q63" i="40"/>
  <c r="R63" i="40"/>
  <c r="S63" i="40"/>
  <c r="Q64" i="40"/>
  <c r="R64" i="40"/>
  <c r="S64" i="40"/>
  <c r="Q65" i="40"/>
  <c r="R65" i="40"/>
  <c r="S65" i="40"/>
  <c r="Q66" i="40"/>
  <c r="R66" i="40"/>
  <c r="S66" i="40"/>
  <c r="Q67" i="40"/>
  <c r="R67" i="40"/>
  <c r="S67" i="40"/>
  <c r="Q68" i="40"/>
  <c r="R68" i="40"/>
  <c r="S68" i="40"/>
  <c r="Q69" i="40"/>
  <c r="R69" i="40"/>
  <c r="S69" i="40"/>
  <c r="Q70" i="40"/>
  <c r="R70" i="40"/>
  <c r="S70" i="40"/>
  <c r="Q71" i="40"/>
  <c r="R71" i="40"/>
  <c r="S71" i="40"/>
  <c r="Q72" i="40"/>
  <c r="R72" i="40"/>
  <c r="S72" i="40"/>
  <c r="Q73" i="40"/>
  <c r="R73" i="40"/>
  <c r="S73" i="40"/>
  <c r="Q74" i="40"/>
  <c r="R74" i="40"/>
  <c r="S74" i="40"/>
  <c r="Q75" i="40"/>
  <c r="R75" i="40"/>
  <c r="S75" i="40"/>
  <c r="Q76" i="40"/>
  <c r="R76" i="40"/>
  <c r="S76" i="40"/>
  <c r="Q77" i="40"/>
  <c r="R77" i="40"/>
  <c r="S77" i="40"/>
  <c r="Q78" i="40"/>
  <c r="R78" i="40"/>
  <c r="S78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D64" i="40" l="1"/>
  <c r="E64" i="40"/>
  <c r="F64" i="40"/>
  <c r="G64" i="40"/>
  <c r="H64" i="40"/>
  <c r="I64" i="40"/>
  <c r="J64" i="40"/>
  <c r="K64" i="40"/>
  <c r="L64" i="40"/>
  <c r="M64" i="40"/>
  <c r="N64" i="40"/>
  <c r="O64" i="40"/>
  <c r="P64" i="40"/>
  <c r="D68" i="41"/>
  <c r="E68" i="41"/>
  <c r="F68" i="41"/>
  <c r="G68" i="41"/>
  <c r="H68" i="41"/>
  <c r="I68" i="41"/>
  <c r="J68" i="41"/>
  <c r="K68" i="41"/>
  <c r="L68" i="41"/>
  <c r="M68" i="41"/>
  <c r="N68" i="41"/>
  <c r="O68" i="41"/>
  <c r="P68" i="41"/>
  <c r="Q68" i="41"/>
  <c r="R68" i="41"/>
  <c r="S68" i="41"/>
  <c r="E94" i="41"/>
  <c r="E104" i="41"/>
  <c r="F104" i="41"/>
  <c r="G104" i="41"/>
  <c r="H104" i="41"/>
  <c r="I104" i="41"/>
  <c r="J104" i="41"/>
  <c r="K104" i="41"/>
  <c r="L104" i="41"/>
  <c r="M104" i="41"/>
  <c r="N104" i="41"/>
  <c r="O104" i="41"/>
  <c r="P104" i="41"/>
  <c r="Q104" i="41"/>
  <c r="R104" i="41"/>
  <c r="S104" i="41"/>
  <c r="E105" i="41"/>
  <c r="F105" i="41"/>
  <c r="G105" i="41"/>
  <c r="H105" i="41"/>
  <c r="I105" i="41"/>
  <c r="J105" i="41"/>
  <c r="K105" i="41"/>
  <c r="P92" i="41"/>
  <c r="Q92" i="41"/>
  <c r="R92" i="41"/>
  <c r="S92" i="41"/>
  <c r="P93" i="41"/>
  <c r="Q93" i="41"/>
  <c r="R93" i="41"/>
  <c r="S93" i="41"/>
  <c r="P94" i="41"/>
  <c r="Q94" i="41"/>
  <c r="R94" i="41"/>
  <c r="S94" i="41"/>
  <c r="P96" i="41"/>
  <c r="Q96" i="41"/>
  <c r="R96" i="41"/>
  <c r="S96" i="41"/>
  <c r="P97" i="41"/>
  <c r="Q97" i="41"/>
  <c r="R97" i="41"/>
  <c r="S97" i="41"/>
  <c r="P98" i="41"/>
  <c r="Q98" i="41"/>
  <c r="R98" i="41"/>
  <c r="S98" i="41"/>
  <c r="P99" i="41"/>
  <c r="Q99" i="41"/>
  <c r="R99" i="41"/>
  <c r="S99" i="41"/>
  <c r="P100" i="41"/>
  <c r="Q100" i="41"/>
  <c r="R100" i="41"/>
  <c r="S100" i="41"/>
  <c r="P101" i="41"/>
  <c r="Q101" i="41"/>
  <c r="R101" i="41"/>
  <c r="S101" i="41"/>
  <c r="P102" i="41"/>
  <c r="Q102" i="41"/>
  <c r="R102" i="41"/>
  <c r="S102" i="41"/>
  <c r="P103" i="41"/>
  <c r="Q103" i="41"/>
  <c r="R103" i="41"/>
  <c r="S103" i="41"/>
  <c r="P105" i="41"/>
  <c r="Q105" i="41"/>
  <c r="R105" i="41"/>
  <c r="S105" i="41"/>
  <c r="P106" i="41"/>
  <c r="Q106" i="41"/>
  <c r="R106" i="41"/>
  <c r="S106" i="41"/>
  <c r="P107" i="41"/>
  <c r="Q107" i="41"/>
  <c r="R107" i="41"/>
  <c r="S107" i="41"/>
  <c r="P109" i="41"/>
  <c r="Q109" i="41"/>
  <c r="R109" i="41"/>
  <c r="S109" i="41"/>
  <c r="P110" i="41"/>
  <c r="Q110" i="41"/>
  <c r="R110" i="41"/>
  <c r="S110" i="41"/>
  <c r="P111" i="41"/>
  <c r="Q111" i="41"/>
  <c r="R111" i="41"/>
  <c r="S111" i="41"/>
  <c r="P112" i="41"/>
  <c r="Q112" i="41"/>
  <c r="R112" i="41"/>
  <c r="S112" i="41"/>
  <c r="P113" i="41"/>
  <c r="Q113" i="41"/>
  <c r="R113" i="41"/>
  <c r="S113" i="41"/>
  <c r="P114" i="41"/>
  <c r="Q114" i="41"/>
  <c r="R114" i="41"/>
  <c r="S114" i="41"/>
  <c r="P115" i="41"/>
  <c r="Q115" i="41"/>
  <c r="R115" i="41"/>
  <c r="S115" i="41"/>
  <c r="P116" i="41"/>
  <c r="Q116" i="41"/>
  <c r="R116" i="41"/>
  <c r="S116" i="41"/>
  <c r="P117" i="41"/>
  <c r="Q117" i="41"/>
  <c r="R117" i="41"/>
  <c r="S117" i="41"/>
  <c r="P118" i="41"/>
  <c r="Q118" i="41"/>
  <c r="R118" i="41"/>
  <c r="S118" i="41"/>
  <c r="P122" i="41"/>
  <c r="Q122" i="41"/>
  <c r="R122" i="41"/>
  <c r="S122" i="41"/>
  <c r="P124" i="41"/>
  <c r="Q124" i="41"/>
  <c r="R124" i="41"/>
  <c r="S124" i="41"/>
  <c r="P126" i="41"/>
  <c r="Q126" i="41"/>
  <c r="R126" i="41"/>
  <c r="S126" i="41"/>
  <c r="P127" i="41"/>
  <c r="Q127" i="41"/>
  <c r="R127" i="41"/>
  <c r="S127" i="41"/>
  <c r="P128" i="41"/>
  <c r="Q128" i="41"/>
  <c r="R128" i="41"/>
  <c r="S128" i="41"/>
  <c r="P129" i="41"/>
  <c r="Q129" i="41"/>
  <c r="R129" i="41"/>
  <c r="S129" i="41"/>
  <c r="P131" i="41"/>
  <c r="Q131" i="41"/>
  <c r="R131" i="41"/>
  <c r="S131" i="41"/>
  <c r="P56" i="41"/>
  <c r="Q56" i="41"/>
  <c r="R56" i="41"/>
  <c r="S56" i="41"/>
  <c r="P57" i="41"/>
  <c r="Q57" i="41"/>
  <c r="R57" i="41"/>
  <c r="S57" i="41"/>
  <c r="P58" i="41"/>
  <c r="Q58" i="41"/>
  <c r="R58" i="41"/>
  <c r="S58" i="41"/>
  <c r="P59" i="41"/>
  <c r="Q59" i="41"/>
  <c r="R59" i="41"/>
  <c r="S59" i="41"/>
  <c r="P60" i="41"/>
  <c r="Q60" i="41"/>
  <c r="R60" i="41"/>
  <c r="S60" i="41"/>
  <c r="P61" i="41"/>
  <c r="Q61" i="41"/>
  <c r="R61" i="41"/>
  <c r="S61" i="41"/>
  <c r="P62" i="41"/>
  <c r="Q62" i="41"/>
  <c r="R62" i="41"/>
  <c r="S62" i="41"/>
  <c r="P63" i="41"/>
  <c r="Q63" i="41"/>
  <c r="R63" i="41"/>
  <c r="S63" i="41"/>
  <c r="P64" i="41"/>
  <c r="Q64" i="41"/>
  <c r="R64" i="41"/>
  <c r="S64" i="41"/>
  <c r="P65" i="41"/>
  <c r="Q65" i="41"/>
  <c r="R65" i="41"/>
  <c r="S65" i="41"/>
  <c r="P66" i="41"/>
  <c r="Q66" i="41"/>
  <c r="R66" i="41"/>
  <c r="S66" i="41"/>
  <c r="P67" i="41"/>
  <c r="Q67" i="41"/>
  <c r="R67" i="41"/>
  <c r="S67" i="41"/>
  <c r="P69" i="41"/>
  <c r="Q69" i="41"/>
  <c r="R69" i="41"/>
  <c r="S69" i="41"/>
  <c r="P70" i="41"/>
  <c r="Q70" i="41"/>
  <c r="R70" i="41"/>
  <c r="S70" i="41"/>
  <c r="P71" i="41"/>
  <c r="Q71" i="41"/>
  <c r="R71" i="41"/>
  <c r="S71" i="41"/>
  <c r="P72" i="41"/>
  <c r="Q72" i="41"/>
  <c r="R72" i="41"/>
  <c r="S72" i="41"/>
  <c r="P73" i="41"/>
  <c r="Q73" i="41"/>
  <c r="R73" i="41"/>
  <c r="S73" i="41"/>
  <c r="P74" i="41"/>
  <c r="Q74" i="41"/>
  <c r="R74" i="41"/>
  <c r="S74" i="41"/>
  <c r="P75" i="41"/>
  <c r="Q75" i="41"/>
  <c r="R75" i="41"/>
  <c r="S75" i="41"/>
  <c r="P76" i="41"/>
  <c r="Q76" i="41"/>
  <c r="R76" i="41"/>
  <c r="S76" i="41"/>
  <c r="P77" i="41"/>
  <c r="Q77" i="41"/>
  <c r="R77" i="41"/>
  <c r="S77" i="41"/>
  <c r="P78" i="41"/>
  <c r="Q78" i="41"/>
  <c r="R78" i="41"/>
  <c r="S78" i="41"/>
  <c r="P79" i="41"/>
  <c r="Q79" i="41"/>
  <c r="R79" i="41"/>
  <c r="S79" i="41"/>
  <c r="P80" i="41"/>
  <c r="Q80" i="41"/>
  <c r="R80" i="41"/>
  <c r="S80" i="41"/>
  <c r="P81" i="41"/>
  <c r="Q81" i="41"/>
  <c r="R81" i="41"/>
  <c r="S81" i="41"/>
  <c r="P82" i="41"/>
  <c r="Q82" i="41"/>
  <c r="R82" i="41"/>
  <c r="S82" i="41"/>
  <c r="E90" i="40" l="1"/>
  <c r="F90" i="40"/>
  <c r="G90" i="40"/>
  <c r="H90" i="40"/>
  <c r="I90" i="40"/>
  <c r="J90" i="40"/>
  <c r="K90" i="40"/>
  <c r="L90" i="40"/>
  <c r="M90" i="40"/>
  <c r="N90" i="40"/>
  <c r="O90" i="40"/>
  <c r="P90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G116" i="40"/>
  <c r="H116" i="40"/>
  <c r="I116" i="40"/>
  <c r="J116" i="40"/>
  <c r="K116" i="40"/>
  <c r="L116" i="40"/>
  <c r="M116" i="40"/>
  <c r="N116" i="40"/>
  <c r="O116" i="40"/>
  <c r="P116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F89" i="40"/>
  <c r="G89" i="40"/>
  <c r="H89" i="40"/>
  <c r="I89" i="40"/>
  <c r="J89" i="40"/>
  <c r="K89" i="40"/>
  <c r="L89" i="40"/>
  <c r="M89" i="40"/>
  <c r="N89" i="40"/>
  <c r="O89" i="40"/>
  <c r="P89" i="40"/>
  <c r="E89" i="40"/>
  <c r="B124" i="40"/>
  <c r="C124" i="40"/>
  <c r="B125" i="40"/>
  <c r="C125" i="40"/>
  <c r="B116" i="40"/>
  <c r="C116" i="40"/>
  <c r="B117" i="40"/>
  <c r="C117" i="40"/>
  <c r="B118" i="40"/>
  <c r="C118" i="40"/>
  <c r="B119" i="40"/>
  <c r="C119" i="40"/>
  <c r="B120" i="40"/>
  <c r="C120" i="40"/>
  <c r="B121" i="40"/>
  <c r="C121" i="40"/>
  <c r="B122" i="40"/>
  <c r="C122" i="40"/>
  <c r="B123" i="40"/>
  <c r="C123" i="40"/>
  <c r="B103" i="40"/>
  <c r="C103" i="40"/>
  <c r="B104" i="40"/>
  <c r="C104" i="40"/>
  <c r="B105" i="40"/>
  <c r="C105" i="40"/>
  <c r="B106" i="40"/>
  <c r="C106" i="40"/>
  <c r="B107" i="40"/>
  <c r="C107" i="40"/>
  <c r="C108" i="40"/>
  <c r="B109" i="40"/>
  <c r="C109" i="40"/>
  <c r="B110" i="40"/>
  <c r="C110" i="40"/>
  <c r="B111" i="40"/>
  <c r="C111" i="40"/>
  <c r="B112" i="40"/>
  <c r="C112" i="40"/>
  <c r="B113" i="40"/>
  <c r="C113" i="40"/>
  <c r="B114" i="40"/>
  <c r="C114" i="40"/>
  <c r="B115" i="40"/>
  <c r="C115" i="40"/>
  <c r="C88" i="40"/>
  <c r="D88" i="40"/>
  <c r="E88" i="40"/>
  <c r="F88" i="40"/>
  <c r="G88" i="40"/>
  <c r="H88" i="40"/>
  <c r="I88" i="40"/>
  <c r="J88" i="40"/>
  <c r="K88" i="40"/>
  <c r="L88" i="40"/>
  <c r="M88" i="40"/>
  <c r="N88" i="40"/>
  <c r="O88" i="40"/>
  <c r="P88" i="40"/>
  <c r="B88" i="40"/>
  <c r="E131" i="41"/>
  <c r="F131" i="41"/>
  <c r="G131" i="41"/>
  <c r="H131" i="41"/>
  <c r="I131" i="41"/>
  <c r="J131" i="41"/>
  <c r="K131" i="41"/>
  <c r="L131" i="41"/>
  <c r="M131" i="41"/>
  <c r="N131" i="41"/>
  <c r="O131" i="41"/>
  <c r="B130" i="41"/>
  <c r="C130" i="41"/>
  <c r="B131" i="41"/>
  <c r="C131" i="41"/>
  <c r="F94" i="41"/>
  <c r="G94" i="41"/>
  <c r="H94" i="41"/>
  <c r="I94" i="41"/>
  <c r="J94" i="41"/>
  <c r="K94" i="41"/>
  <c r="L94" i="41"/>
  <c r="M94" i="41"/>
  <c r="N94" i="41"/>
  <c r="O94" i="41"/>
  <c r="E96" i="41"/>
  <c r="F96" i="41"/>
  <c r="G96" i="41"/>
  <c r="H96" i="41"/>
  <c r="I96" i="41"/>
  <c r="J96" i="41"/>
  <c r="K96" i="41"/>
  <c r="L96" i="41"/>
  <c r="M96" i="41"/>
  <c r="N96" i="41"/>
  <c r="O96" i="41"/>
  <c r="E97" i="41"/>
  <c r="F97" i="41"/>
  <c r="G97" i="41"/>
  <c r="H97" i="41"/>
  <c r="I97" i="41"/>
  <c r="J97" i="41"/>
  <c r="K97" i="41"/>
  <c r="L97" i="41"/>
  <c r="M97" i="41"/>
  <c r="N97" i="41"/>
  <c r="O97" i="41"/>
  <c r="E98" i="41"/>
  <c r="F98" i="41"/>
  <c r="G98" i="41"/>
  <c r="H98" i="41"/>
  <c r="I98" i="41"/>
  <c r="J98" i="41"/>
  <c r="K98" i="41"/>
  <c r="L98" i="41"/>
  <c r="M98" i="41"/>
  <c r="N98" i="41"/>
  <c r="O98" i="41"/>
  <c r="E99" i="41"/>
  <c r="F99" i="41"/>
  <c r="G99" i="41"/>
  <c r="H99" i="41"/>
  <c r="I99" i="41"/>
  <c r="J99" i="41"/>
  <c r="K99" i="41"/>
  <c r="L99" i="41"/>
  <c r="M99" i="41"/>
  <c r="N99" i="41"/>
  <c r="O99" i="41"/>
  <c r="E100" i="41"/>
  <c r="F100" i="41"/>
  <c r="G100" i="41"/>
  <c r="H100" i="41"/>
  <c r="I100" i="41"/>
  <c r="J100" i="41"/>
  <c r="K100" i="41"/>
  <c r="L100" i="41"/>
  <c r="M100" i="41"/>
  <c r="N100" i="41"/>
  <c r="O100" i="41"/>
  <c r="E101" i="41"/>
  <c r="F101" i="41"/>
  <c r="G101" i="41"/>
  <c r="H101" i="41"/>
  <c r="I101" i="41"/>
  <c r="J101" i="41"/>
  <c r="K101" i="41"/>
  <c r="L101" i="41"/>
  <c r="M101" i="41"/>
  <c r="N101" i="41"/>
  <c r="O101" i="41"/>
  <c r="E102" i="41"/>
  <c r="F102" i="41"/>
  <c r="G102" i="41"/>
  <c r="H102" i="41"/>
  <c r="I102" i="41"/>
  <c r="J102" i="41"/>
  <c r="K102" i="41"/>
  <c r="L102" i="41"/>
  <c r="M102" i="41"/>
  <c r="N102" i="41"/>
  <c r="O102" i="41"/>
  <c r="E103" i="41"/>
  <c r="F103" i="41"/>
  <c r="G103" i="41"/>
  <c r="H103" i="41"/>
  <c r="I103" i="41"/>
  <c r="J103" i="41"/>
  <c r="K103" i="41"/>
  <c r="L103" i="41"/>
  <c r="M103" i="41"/>
  <c r="N103" i="41"/>
  <c r="O103" i="41"/>
  <c r="L105" i="41"/>
  <c r="M105" i="41"/>
  <c r="N105" i="41"/>
  <c r="O105" i="41"/>
  <c r="E106" i="41"/>
  <c r="F106" i="41"/>
  <c r="G106" i="41"/>
  <c r="H106" i="41"/>
  <c r="I106" i="41"/>
  <c r="J106" i="41"/>
  <c r="K106" i="41"/>
  <c r="L106" i="41"/>
  <c r="M106" i="41"/>
  <c r="N106" i="41"/>
  <c r="O106" i="41"/>
  <c r="E107" i="41"/>
  <c r="F107" i="41"/>
  <c r="G107" i="41"/>
  <c r="H107" i="41"/>
  <c r="I107" i="41"/>
  <c r="J107" i="41"/>
  <c r="K107" i="41"/>
  <c r="L107" i="41"/>
  <c r="M107" i="41"/>
  <c r="N107" i="41"/>
  <c r="O107" i="41"/>
  <c r="E109" i="41"/>
  <c r="F109" i="41"/>
  <c r="G109" i="41"/>
  <c r="H109" i="41"/>
  <c r="I109" i="41"/>
  <c r="J109" i="41"/>
  <c r="K109" i="41"/>
  <c r="L109" i="41"/>
  <c r="M109" i="41"/>
  <c r="N109" i="41"/>
  <c r="O109" i="41"/>
  <c r="E110" i="41"/>
  <c r="F110" i="41"/>
  <c r="G110" i="41"/>
  <c r="H110" i="41"/>
  <c r="I110" i="41"/>
  <c r="J110" i="41"/>
  <c r="K110" i="41"/>
  <c r="L110" i="41"/>
  <c r="M110" i="41"/>
  <c r="N110" i="41"/>
  <c r="O110" i="41"/>
  <c r="E111" i="41"/>
  <c r="F111" i="41"/>
  <c r="G111" i="41"/>
  <c r="H111" i="41"/>
  <c r="I111" i="41"/>
  <c r="J111" i="41"/>
  <c r="K111" i="41"/>
  <c r="L111" i="41"/>
  <c r="M111" i="41"/>
  <c r="N111" i="41"/>
  <c r="O111" i="41"/>
  <c r="E112" i="41"/>
  <c r="F112" i="41"/>
  <c r="G112" i="41"/>
  <c r="H112" i="41"/>
  <c r="I112" i="41"/>
  <c r="J112" i="41"/>
  <c r="K112" i="41"/>
  <c r="L112" i="41"/>
  <c r="M112" i="41"/>
  <c r="N112" i="41"/>
  <c r="O112" i="41"/>
  <c r="E113" i="41"/>
  <c r="F113" i="41"/>
  <c r="G113" i="41"/>
  <c r="H113" i="41"/>
  <c r="I113" i="41"/>
  <c r="J113" i="41"/>
  <c r="K113" i="41"/>
  <c r="L113" i="41"/>
  <c r="M113" i="41"/>
  <c r="N113" i="41"/>
  <c r="O113" i="41"/>
  <c r="E114" i="41"/>
  <c r="F114" i="41"/>
  <c r="G114" i="41"/>
  <c r="H114" i="41"/>
  <c r="I114" i="41"/>
  <c r="J114" i="41"/>
  <c r="K114" i="41"/>
  <c r="L114" i="41"/>
  <c r="M114" i="41"/>
  <c r="N114" i="41"/>
  <c r="O114" i="41"/>
  <c r="E115" i="41"/>
  <c r="F115" i="41"/>
  <c r="G115" i="41"/>
  <c r="H115" i="41"/>
  <c r="I115" i="41"/>
  <c r="J115" i="41"/>
  <c r="K115" i="41"/>
  <c r="L115" i="41"/>
  <c r="M115" i="41"/>
  <c r="N115" i="41"/>
  <c r="O115" i="41"/>
  <c r="E116" i="41"/>
  <c r="F116" i="41"/>
  <c r="G116" i="41"/>
  <c r="H116" i="41"/>
  <c r="I116" i="41"/>
  <c r="J116" i="41"/>
  <c r="K116" i="41"/>
  <c r="L116" i="41"/>
  <c r="M116" i="41"/>
  <c r="N116" i="41"/>
  <c r="O116" i="41"/>
  <c r="E117" i="41"/>
  <c r="F117" i="41"/>
  <c r="G117" i="41"/>
  <c r="H117" i="41"/>
  <c r="I117" i="41"/>
  <c r="J117" i="41"/>
  <c r="K117" i="41"/>
  <c r="L117" i="41"/>
  <c r="M117" i="41"/>
  <c r="N117" i="41"/>
  <c r="O117" i="41"/>
  <c r="E118" i="41"/>
  <c r="F118" i="41"/>
  <c r="G118" i="41"/>
  <c r="H118" i="41"/>
  <c r="I118" i="41"/>
  <c r="J118" i="41"/>
  <c r="K118" i="41"/>
  <c r="L118" i="41"/>
  <c r="M118" i="41"/>
  <c r="N118" i="41"/>
  <c r="O118" i="41"/>
  <c r="E122" i="41"/>
  <c r="F122" i="41"/>
  <c r="G122" i="41"/>
  <c r="H122" i="41"/>
  <c r="I122" i="41"/>
  <c r="J122" i="41"/>
  <c r="K122" i="41"/>
  <c r="L122" i="41"/>
  <c r="M122" i="41"/>
  <c r="N122" i="41"/>
  <c r="O122" i="41"/>
  <c r="H124" i="41"/>
  <c r="I124" i="41"/>
  <c r="J124" i="41"/>
  <c r="K124" i="41"/>
  <c r="L124" i="41"/>
  <c r="M124" i="41"/>
  <c r="N124" i="41"/>
  <c r="O124" i="41"/>
  <c r="E126" i="41"/>
  <c r="F126" i="41"/>
  <c r="G126" i="41"/>
  <c r="H126" i="41"/>
  <c r="I126" i="41"/>
  <c r="J126" i="41"/>
  <c r="K126" i="41"/>
  <c r="L126" i="41"/>
  <c r="M126" i="41"/>
  <c r="N126" i="41"/>
  <c r="O126" i="41"/>
  <c r="E127" i="41"/>
  <c r="F127" i="41"/>
  <c r="G127" i="41"/>
  <c r="H127" i="41"/>
  <c r="I127" i="41"/>
  <c r="J127" i="41"/>
  <c r="K127" i="41"/>
  <c r="L127" i="41"/>
  <c r="M127" i="41"/>
  <c r="N127" i="41"/>
  <c r="O127" i="41"/>
  <c r="E128" i="41"/>
  <c r="F128" i="41"/>
  <c r="G128" i="41"/>
  <c r="H128" i="41"/>
  <c r="I128" i="41"/>
  <c r="J128" i="41"/>
  <c r="K128" i="41"/>
  <c r="L128" i="41"/>
  <c r="M128" i="41"/>
  <c r="N128" i="41"/>
  <c r="O128" i="41"/>
  <c r="E129" i="41"/>
  <c r="F129" i="41"/>
  <c r="G129" i="41"/>
  <c r="H129" i="41"/>
  <c r="I129" i="41"/>
  <c r="J129" i="41"/>
  <c r="K129" i="41"/>
  <c r="L129" i="41"/>
  <c r="M129" i="41"/>
  <c r="N129" i="41"/>
  <c r="O129" i="41"/>
  <c r="F93" i="41"/>
  <c r="G93" i="41"/>
  <c r="H93" i="41"/>
  <c r="I93" i="41"/>
  <c r="J93" i="41"/>
  <c r="K93" i="41"/>
  <c r="L93" i="41"/>
  <c r="M93" i="41"/>
  <c r="N93" i="41"/>
  <c r="O93" i="41"/>
  <c r="E93" i="41"/>
  <c r="B129" i="41"/>
  <c r="C129" i="41"/>
  <c r="C93" i="41"/>
  <c r="C94" i="41"/>
  <c r="C96" i="41"/>
  <c r="C95" i="41"/>
  <c r="C97" i="41"/>
  <c r="C98" i="41"/>
  <c r="C99" i="41"/>
  <c r="C100" i="41"/>
  <c r="C101" i="41"/>
  <c r="C102" i="41"/>
  <c r="C105" i="41"/>
  <c r="C106" i="41"/>
  <c r="B107" i="41"/>
  <c r="C107" i="41"/>
  <c r="B108" i="41"/>
  <c r="C108" i="41"/>
  <c r="B109" i="41"/>
  <c r="C109" i="41"/>
  <c r="B110" i="41"/>
  <c r="C110" i="41"/>
  <c r="B111" i="41"/>
  <c r="C111" i="41"/>
  <c r="B112" i="41"/>
  <c r="C112" i="41"/>
  <c r="B113" i="41"/>
  <c r="C113" i="41"/>
  <c r="B114" i="41"/>
  <c r="C114" i="41"/>
  <c r="B115" i="41"/>
  <c r="C115" i="41"/>
  <c r="B116" i="41"/>
  <c r="C116" i="41"/>
  <c r="B117" i="41"/>
  <c r="C117" i="41"/>
  <c r="B118" i="41"/>
  <c r="C118" i="41"/>
  <c r="B119" i="41"/>
  <c r="C119" i="41"/>
  <c r="B120" i="41"/>
  <c r="C120" i="41"/>
  <c r="B121" i="41"/>
  <c r="C121" i="41"/>
  <c r="B122" i="41"/>
  <c r="C122" i="41"/>
  <c r="B123" i="41"/>
  <c r="C123" i="41"/>
  <c r="B124" i="41"/>
  <c r="C124" i="41"/>
  <c r="B125" i="41"/>
  <c r="C125" i="41"/>
  <c r="B126" i="41"/>
  <c r="C126" i="41"/>
  <c r="B127" i="41"/>
  <c r="C127" i="41"/>
  <c r="B128" i="41"/>
  <c r="C128" i="41"/>
  <c r="C92" i="41"/>
  <c r="D92" i="41"/>
  <c r="E92" i="41"/>
  <c r="F92" i="41"/>
  <c r="G92" i="41"/>
  <c r="H92" i="41"/>
  <c r="I92" i="41"/>
  <c r="J92" i="41"/>
  <c r="K92" i="41"/>
  <c r="L92" i="41"/>
  <c r="M92" i="41"/>
  <c r="N92" i="41"/>
  <c r="O92" i="41"/>
  <c r="B92" i="41"/>
  <c r="P78" i="40" l="1"/>
  <c r="O78" i="40"/>
  <c r="N78" i="40"/>
  <c r="M78" i="40"/>
  <c r="L78" i="40"/>
  <c r="K78" i="40"/>
  <c r="J78" i="40"/>
  <c r="I78" i="40"/>
  <c r="H78" i="40"/>
  <c r="G78" i="40"/>
  <c r="F78" i="40"/>
  <c r="E78" i="40"/>
  <c r="D78" i="40"/>
  <c r="C78" i="40"/>
  <c r="B78" i="40"/>
  <c r="P77" i="40"/>
  <c r="O77" i="40"/>
  <c r="N77" i="40"/>
  <c r="M77" i="40"/>
  <c r="L77" i="40"/>
  <c r="K77" i="40"/>
  <c r="J77" i="40"/>
  <c r="I77" i="40"/>
  <c r="H77" i="40"/>
  <c r="G77" i="40"/>
  <c r="F77" i="40"/>
  <c r="E77" i="40"/>
  <c r="D77" i="40"/>
  <c r="C77" i="40"/>
  <c r="B77" i="40"/>
  <c r="P76" i="40"/>
  <c r="O76" i="40"/>
  <c r="N76" i="40"/>
  <c r="M76" i="40"/>
  <c r="L76" i="40"/>
  <c r="K76" i="40"/>
  <c r="J76" i="40"/>
  <c r="I76" i="40"/>
  <c r="H76" i="40"/>
  <c r="G76" i="40"/>
  <c r="F76" i="40"/>
  <c r="E76" i="40"/>
  <c r="D76" i="40"/>
  <c r="C76" i="40"/>
  <c r="B76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C75" i="40"/>
  <c r="B75" i="40"/>
  <c r="P74" i="40"/>
  <c r="O74" i="40"/>
  <c r="N74" i="40"/>
  <c r="M74" i="40"/>
  <c r="L74" i="40"/>
  <c r="K74" i="40"/>
  <c r="J74" i="40"/>
  <c r="I74" i="40"/>
  <c r="H74" i="40"/>
  <c r="G74" i="40"/>
  <c r="F74" i="40"/>
  <c r="E74" i="40"/>
  <c r="D74" i="40"/>
  <c r="C74" i="40"/>
  <c r="B74" i="40"/>
  <c r="P73" i="40"/>
  <c r="O73" i="40"/>
  <c r="N73" i="40"/>
  <c r="M73" i="40"/>
  <c r="L73" i="40"/>
  <c r="K73" i="40"/>
  <c r="J73" i="40"/>
  <c r="I73" i="40"/>
  <c r="H73" i="40"/>
  <c r="G73" i="40"/>
  <c r="F73" i="40"/>
  <c r="E73" i="40"/>
  <c r="D73" i="40"/>
  <c r="C73" i="40"/>
  <c r="B73" i="40"/>
  <c r="P72" i="40"/>
  <c r="O72" i="40"/>
  <c r="N72" i="40"/>
  <c r="M72" i="40"/>
  <c r="L72" i="40"/>
  <c r="K72" i="40"/>
  <c r="J72" i="40"/>
  <c r="I72" i="40"/>
  <c r="H72" i="40"/>
  <c r="G72" i="40"/>
  <c r="F72" i="40"/>
  <c r="E72" i="40"/>
  <c r="D72" i="40"/>
  <c r="C72" i="40"/>
  <c r="B72" i="40"/>
  <c r="P71" i="40"/>
  <c r="O71" i="40"/>
  <c r="N71" i="40"/>
  <c r="M71" i="40"/>
  <c r="L71" i="40"/>
  <c r="K71" i="40"/>
  <c r="J71" i="40"/>
  <c r="I71" i="40"/>
  <c r="H71" i="40"/>
  <c r="G71" i="40"/>
  <c r="F71" i="40"/>
  <c r="E71" i="40"/>
  <c r="D71" i="40"/>
  <c r="C71" i="40"/>
  <c r="B71" i="40"/>
  <c r="P70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C70" i="40"/>
  <c r="B70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P67" i="40"/>
  <c r="O67" i="40"/>
  <c r="N67" i="40"/>
  <c r="M67" i="40"/>
  <c r="L67" i="40"/>
  <c r="K67" i="40"/>
  <c r="J67" i="40"/>
  <c r="I67" i="40"/>
  <c r="H67" i="40"/>
  <c r="G67" i="40"/>
  <c r="F67" i="40"/>
  <c r="E67" i="40"/>
  <c r="D67" i="40"/>
  <c r="C67" i="40"/>
  <c r="B67" i="40"/>
  <c r="P66" i="40"/>
  <c r="O66" i="40"/>
  <c r="N66" i="40"/>
  <c r="M66" i="40"/>
  <c r="L66" i="40"/>
  <c r="K66" i="40"/>
  <c r="J66" i="40"/>
  <c r="I66" i="40"/>
  <c r="H66" i="40"/>
  <c r="G66" i="40"/>
  <c r="F66" i="40"/>
  <c r="E66" i="40"/>
  <c r="D66" i="40"/>
  <c r="P65" i="40"/>
  <c r="O65" i="40"/>
  <c r="N65" i="40"/>
  <c r="M65" i="40"/>
  <c r="L65" i="40"/>
  <c r="K65" i="40"/>
  <c r="J65" i="40"/>
  <c r="I65" i="40"/>
  <c r="H65" i="40"/>
  <c r="G65" i="40"/>
  <c r="F65" i="40"/>
  <c r="E65" i="40"/>
  <c r="D65" i="40"/>
  <c r="P63" i="40"/>
  <c r="O63" i="40"/>
  <c r="N63" i="40"/>
  <c r="M63" i="40"/>
  <c r="L63" i="40"/>
  <c r="K63" i="40"/>
  <c r="J63" i="40"/>
  <c r="I63" i="40"/>
  <c r="H63" i="40"/>
  <c r="G63" i="40"/>
  <c r="F63" i="40"/>
  <c r="E63" i="40"/>
  <c r="D63" i="40"/>
  <c r="P62" i="40"/>
  <c r="O62" i="40"/>
  <c r="N62" i="40"/>
  <c r="M62" i="40"/>
  <c r="L62" i="40"/>
  <c r="K62" i="40"/>
  <c r="J62" i="40"/>
  <c r="I62" i="40"/>
  <c r="H62" i="40"/>
  <c r="G62" i="40"/>
  <c r="F62" i="40"/>
  <c r="E62" i="40"/>
  <c r="D62" i="40"/>
  <c r="P61" i="40"/>
  <c r="O61" i="40"/>
  <c r="N61" i="40"/>
  <c r="M61" i="40"/>
  <c r="L61" i="40"/>
  <c r="K61" i="40"/>
  <c r="J61" i="40"/>
  <c r="I61" i="40"/>
  <c r="H61" i="40"/>
  <c r="G61" i="40"/>
  <c r="F61" i="40"/>
  <c r="E61" i="40"/>
  <c r="D61" i="40"/>
  <c r="P60" i="40"/>
  <c r="O60" i="40"/>
  <c r="N60" i="40"/>
  <c r="M60" i="40"/>
  <c r="L60" i="40"/>
  <c r="K60" i="40"/>
  <c r="J60" i="40"/>
  <c r="I60" i="40"/>
  <c r="H60" i="40"/>
  <c r="G60" i="40"/>
  <c r="F60" i="40"/>
  <c r="E60" i="40"/>
  <c r="D60" i="40"/>
  <c r="P59" i="40"/>
  <c r="O59" i="40"/>
  <c r="N59" i="40"/>
  <c r="M59" i="40"/>
  <c r="L59" i="40"/>
  <c r="K59" i="40"/>
  <c r="J59" i="40"/>
  <c r="I59" i="40"/>
  <c r="H59" i="40"/>
  <c r="G59" i="40"/>
  <c r="F59" i="40"/>
  <c r="E59" i="40"/>
  <c r="D59" i="40"/>
  <c r="P58" i="40"/>
  <c r="O58" i="40"/>
  <c r="N58" i="40"/>
  <c r="M58" i="40"/>
  <c r="L58" i="40"/>
  <c r="K58" i="40"/>
  <c r="J58" i="40"/>
  <c r="I58" i="40"/>
  <c r="H58" i="40"/>
  <c r="G58" i="40"/>
  <c r="F58" i="40"/>
  <c r="E58" i="40"/>
  <c r="D58" i="40"/>
  <c r="P57" i="40"/>
  <c r="O57" i="40"/>
  <c r="N57" i="40"/>
  <c r="M57" i="40"/>
  <c r="L57" i="40"/>
  <c r="K57" i="40"/>
  <c r="J57" i="40"/>
  <c r="I57" i="40"/>
  <c r="H57" i="40"/>
  <c r="G57" i="40"/>
  <c r="F57" i="40"/>
  <c r="E57" i="40"/>
  <c r="D57" i="40"/>
  <c r="P55" i="40"/>
  <c r="O55" i="40"/>
  <c r="N55" i="40"/>
  <c r="M55" i="40"/>
  <c r="L55" i="40"/>
  <c r="K55" i="40"/>
  <c r="J55" i="40"/>
  <c r="I55" i="40"/>
  <c r="H55" i="40"/>
  <c r="G55" i="40"/>
  <c r="F55" i="40"/>
  <c r="E55" i="40"/>
  <c r="D55" i="40"/>
  <c r="P56" i="40"/>
  <c r="O56" i="40"/>
  <c r="N56" i="40"/>
  <c r="M56" i="40"/>
  <c r="L56" i="40"/>
  <c r="K56" i="40"/>
  <c r="J56" i="40"/>
  <c r="I56" i="40"/>
  <c r="H56" i="40"/>
  <c r="G56" i="40"/>
  <c r="F56" i="40"/>
  <c r="E56" i="40"/>
  <c r="D56" i="40"/>
  <c r="P54" i="40"/>
  <c r="O54" i="40"/>
  <c r="N54" i="40"/>
  <c r="M54" i="40"/>
  <c r="L54" i="40"/>
  <c r="K54" i="40"/>
  <c r="J54" i="40"/>
  <c r="I54" i="40"/>
  <c r="H54" i="40"/>
  <c r="G54" i="40"/>
  <c r="F54" i="40"/>
  <c r="E54" i="40"/>
  <c r="D54" i="40"/>
  <c r="P53" i="40"/>
  <c r="O53" i="40"/>
  <c r="N53" i="40"/>
  <c r="M53" i="40"/>
  <c r="L53" i="40"/>
  <c r="K53" i="40"/>
  <c r="J53" i="40"/>
  <c r="I53" i="40"/>
  <c r="H53" i="40"/>
  <c r="G53" i="40"/>
  <c r="F53" i="40"/>
  <c r="E53" i="40"/>
  <c r="D53" i="40"/>
  <c r="P52" i="40"/>
  <c r="O52" i="40"/>
  <c r="N52" i="40"/>
  <c r="M52" i="40"/>
  <c r="L52" i="40"/>
  <c r="K52" i="40"/>
  <c r="J52" i="40"/>
  <c r="I52" i="40"/>
  <c r="H52" i="40"/>
  <c r="G52" i="40"/>
  <c r="F52" i="40"/>
  <c r="E52" i="40"/>
  <c r="D52" i="40"/>
  <c r="C52" i="40"/>
  <c r="B52" i="40"/>
  <c r="O82" i="41"/>
  <c r="N82" i="41"/>
  <c r="M82" i="41"/>
  <c r="L82" i="41"/>
  <c r="K82" i="41"/>
  <c r="J82" i="41"/>
  <c r="I82" i="41"/>
  <c r="H82" i="41"/>
  <c r="G82" i="41"/>
  <c r="F82" i="41"/>
  <c r="E82" i="41"/>
  <c r="D82" i="41"/>
  <c r="C82" i="41"/>
  <c r="B82" i="41"/>
  <c r="O81" i="41"/>
  <c r="N81" i="41"/>
  <c r="M81" i="41"/>
  <c r="L81" i="41"/>
  <c r="K81" i="41"/>
  <c r="J81" i="41"/>
  <c r="I81" i="41"/>
  <c r="H81" i="41"/>
  <c r="G81" i="41"/>
  <c r="F81" i="41"/>
  <c r="E81" i="41"/>
  <c r="D81" i="41"/>
  <c r="C81" i="41"/>
  <c r="B81" i="41"/>
  <c r="O80" i="41"/>
  <c r="N80" i="41"/>
  <c r="M80" i="41"/>
  <c r="L80" i="41"/>
  <c r="K80" i="41"/>
  <c r="J80" i="41"/>
  <c r="I80" i="41"/>
  <c r="H80" i="41"/>
  <c r="G80" i="41"/>
  <c r="F80" i="41"/>
  <c r="E80" i="41"/>
  <c r="D80" i="41"/>
  <c r="C80" i="41"/>
  <c r="B80" i="41"/>
  <c r="O79" i="41"/>
  <c r="N79" i="41"/>
  <c r="M79" i="41"/>
  <c r="L79" i="41"/>
  <c r="K79" i="41"/>
  <c r="J79" i="41"/>
  <c r="I79" i="41"/>
  <c r="H79" i="41"/>
  <c r="G79" i="41"/>
  <c r="F79" i="41"/>
  <c r="E79" i="41"/>
  <c r="D79" i="41"/>
  <c r="C79" i="41"/>
  <c r="B79" i="41"/>
  <c r="O78" i="41"/>
  <c r="N78" i="41"/>
  <c r="M78" i="41"/>
  <c r="L78" i="41"/>
  <c r="K78" i="41"/>
  <c r="J78" i="41"/>
  <c r="I78" i="41"/>
  <c r="H78" i="41"/>
  <c r="G78" i="41"/>
  <c r="F78" i="41"/>
  <c r="E78" i="41"/>
  <c r="D78" i="41"/>
  <c r="C78" i="41"/>
  <c r="B78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O76" i="41"/>
  <c r="N76" i="41"/>
  <c r="M76" i="41"/>
  <c r="L76" i="41"/>
  <c r="K76" i="41"/>
  <c r="J76" i="41"/>
  <c r="I76" i="41"/>
  <c r="H76" i="41"/>
  <c r="G76" i="41"/>
  <c r="F76" i="41"/>
  <c r="E76" i="41"/>
  <c r="D76" i="41"/>
  <c r="C76" i="41"/>
  <c r="B76" i="41"/>
  <c r="O75" i="41"/>
  <c r="N75" i="41"/>
  <c r="M75" i="41"/>
  <c r="L75" i="41"/>
  <c r="K75" i="41"/>
  <c r="J75" i="41"/>
  <c r="I75" i="41"/>
  <c r="H75" i="41"/>
  <c r="G75" i="41"/>
  <c r="F75" i="41"/>
  <c r="E75" i="41"/>
  <c r="D75" i="41"/>
  <c r="C75" i="41"/>
  <c r="B75" i="41"/>
  <c r="O74" i="41"/>
  <c r="N74" i="41"/>
  <c r="M74" i="41"/>
  <c r="L74" i="41"/>
  <c r="K74" i="41"/>
  <c r="J74" i="41"/>
  <c r="I74" i="41"/>
  <c r="H74" i="41"/>
  <c r="G74" i="41"/>
  <c r="F74" i="41"/>
  <c r="E74" i="41"/>
  <c r="D74" i="41"/>
  <c r="C74" i="41"/>
  <c r="B74" i="41"/>
  <c r="O73" i="41"/>
  <c r="N73" i="41"/>
  <c r="M73" i="41"/>
  <c r="L73" i="41"/>
  <c r="K73" i="41"/>
  <c r="J73" i="41"/>
  <c r="I73" i="41"/>
  <c r="H73" i="41"/>
  <c r="G73" i="41"/>
  <c r="F73" i="41"/>
  <c r="E73" i="41"/>
  <c r="D73" i="41"/>
  <c r="C73" i="41"/>
  <c r="B73" i="41"/>
  <c r="O72" i="41"/>
  <c r="N72" i="41"/>
  <c r="M72" i="41"/>
  <c r="L72" i="41"/>
  <c r="K72" i="41"/>
  <c r="J72" i="41"/>
  <c r="I72" i="41"/>
  <c r="H72" i="41"/>
  <c r="G72" i="41"/>
  <c r="F72" i="41"/>
  <c r="E72" i="41"/>
  <c r="D72" i="41"/>
  <c r="C72" i="41"/>
  <c r="B72" i="41"/>
  <c r="O71" i="41"/>
  <c r="N71" i="41"/>
  <c r="M71" i="41"/>
  <c r="L71" i="41"/>
  <c r="K71" i="41"/>
  <c r="J71" i="41"/>
  <c r="I71" i="41"/>
  <c r="H71" i="41"/>
  <c r="G71" i="41"/>
  <c r="F71" i="41"/>
  <c r="E71" i="41"/>
  <c r="D71" i="41"/>
  <c r="C71" i="41"/>
  <c r="B71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C70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O67" i="41"/>
  <c r="N67" i="41"/>
  <c r="M67" i="41"/>
  <c r="L67" i="41"/>
  <c r="K67" i="41"/>
  <c r="J67" i="41"/>
  <c r="I67" i="41"/>
  <c r="H67" i="41"/>
  <c r="G67" i="41"/>
  <c r="F67" i="41"/>
  <c r="E67" i="41"/>
  <c r="D67" i="41"/>
  <c r="O66" i="41"/>
  <c r="N66" i="41"/>
  <c r="M66" i="41"/>
  <c r="L66" i="41"/>
  <c r="K66" i="41"/>
  <c r="J66" i="41"/>
  <c r="I66" i="41"/>
  <c r="H66" i="41"/>
  <c r="G66" i="41"/>
  <c r="F66" i="41"/>
  <c r="E66" i="41"/>
  <c r="D66" i="41"/>
  <c r="C66" i="41"/>
  <c r="O65" i="41"/>
  <c r="N65" i="41"/>
  <c r="M65" i="41"/>
  <c r="L65" i="41"/>
  <c r="K65" i="41"/>
  <c r="J65" i="41"/>
  <c r="I65" i="41"/>
  <c r="H65" i="41"/>
  <c r="G65" i="41"/>
  <c r="F65" i="41"/>
  <c r="E65" i="41"/>
  <c r="D65" i="41"/>
  <c r="C65" i="41"/>
  <c r="O64" i="41"/>
  <c r="N64" i="41"/>
  <c r="M64" i="41"/>
  <c r="L64" i="41"/>
  <c r="K64" i="41"/>
  <c r="J64" i="41"/>
  <c r="I64" i="41"/>
  <c r="H64" i="41"/>
  <c r="G64" i="41"/>
  <c r="F64" i="41"/>
  <c r="E64" i="41"/>
  <c r="D64" i="41"/>
  <c r="C64" i="41"/>
  <c r="O63" i="41"/>
  <c r="N63" i="41"/>
  <c r="M63" i="41"/>
  <c r="L63" i="41"/>
  <c r="K63" i="41"/>
  <c r="J63" i="41"/>
  <c r="I63" i="41"/>
  <c r="H63" i="41"/>
  <c r="G63" i="41"/>
  <c r="F63" i="41"/>
  <c r="E63" i="41"/>
  <c r="D63" i="41"/>
  <c r="C63" i="41"/>
  <c r="O62" i="41"/>
  <c r="N62" i="41"/>
  <c r="M62" i="41"/>
  <c r="L62" i="41"/>
  <c r="K62" i="41"/>
  <c r="J62" i="41"/>
  <c r="I62" i="41"/>
  <c r="H62" i="41"/>
  <c r="G62" i="41"/>
  <c r="F62" i="41"/>
  <c r="E62" i="41"/>
  <c r="D62" i="41"/>
  <c r="C62" i="41"/>
  <c r="O61" i="41"/>
  <c r="N61" i="41"/>
  <c r="M61" i="41"/>
  <c r="L61" i="41"/>
  <c r="K61" i="41"/>
  <c r="J61" i="41"/>
  <c r="I61" i="41"/>
  <c r="H61" i="41"/>
  <c r="G61" i="41"/>
  <c r="F61" i="41"/>
  <c r="E61" i="41"/>
  <c r="D61" i="41"/>
  <c r="C61" i="41"/>
  <c r="O59" i="41"/>
  <c r="N59" i="41"/>
  <c r="M59" i="41"/>
  <c r="L59" i="41"/>
  <c r="K59" i="41"/>
  <c r="J59" i="41"/>
  <c r="I59" i="41"/>
  <c r="H59" i="41"/>
  <c r="G59" i="41"/>
  <c r="F59" i="41"/>
  <c r="E59" i="41"/>
  <c r="D59" i="41"/>
  <c r="C59" i="41"/>
  <c r="O60" i="41"/>
  <c r="N60" i="41"/>
  <c r="M60" i="41"/>
  <c r="L60" i="41"/>
  <c r="K60" i="41"/>
  <c r="J60" i="41"/>
  <c r="I60" i="41"/>
  <c r="H60" i="41"/>
  <c r="G60" i="41"/>
  <c r="F60" i="41"/>
  <c r="E60" i="41"/>
  <c r="D60" i="41"/>
  <c r="C60" i="41"/>
  <c r="O58" i="41"/>
  <c r="N58" i="41"/>
  <c r="M58" i="41"/>
  <c r="L58" i="41"/>
  <c r="K58" i="41"/>
  <c r="J58" i="41"/>
  <c r="I58" i="41"/>
  <c r="H58" i="41"/>
  <c r="G58" i="41"/>
  <c r="F58" i="41"/>
  <c r="E58" i="41"/>
  <c r="D58" i="41"/>
  <c r="C58" i="41"/>
  <c r="O57" i="41"/>
  <c r="N57" i="41"/>
  <c r="M57" i="41"/>
  <c r="L57" i="41"/>
  <c r="K57" i="41"/>
  <c r="J57" i="41"/>
  <c r="I57" i="41"/>
  <c r="H57" i="41"/>
  <c r="G57" i="41"/>
  <c r="F57" i="41"/>
  <c r="E57" i="41"/>
  <c r="D57" i="41"/>
  <c r="C57" i="41"/>
  <c r="O56" i="41"/>
  <c r="N56" i="41"/>
  <c r="M56" i="41"/>
  <c r="L56" i="41"/>
  <c r="K56" i="41"/>
  <c r="J56" i="41"/>
  <c r="I56" i="41"/>
  <c r="H56" i="41"/>
  <c r="G56" i="41"/>
  <c r="F56" i="41"/>
  <c r="E56" i="41"/>
  <c r="D56" i="41"/>
  <c r="C56" i="41"/>
  <c r="B56" i="41"/>
</calcChain>
</file>

<file path=xl/sharedStrings.xml><?xml version="1.0" encoding="utf-8"?>
<sst xmlns="http://schemas.openxmlformats.org/spreadsheetml/2006/main" count="1241" uniqueCount="194">
  <si>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</si>
  <si>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</si>
  <si>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</si>
  <si>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</si>
  <si>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</si>
  <si>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</si>
  <si>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</si>
  <si>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</si>
  <si>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</si>
  <si>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</si>
  <si>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</si>
  <si>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</si>
  <si>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</si>
  <si>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Abitazioni</t>
  </si>
  <si>
    <t>Risorse biologiche coltivate</t>
  </si>
  <si>
    <t>Scorte</t>
  </si>
  <si>
    <t>Terreni coltivati</t>
  </si>
  <si>
    <t>Oro monetario e DSP</t>
  </si>
  <si>
    <t>Biglietti e depositi</t>
  </si>
  <si>
    <t>Titoli</t>
  </si>
  <si>
    <t>Prestiti</t>
  </si>
  <si>
    <t>Derivati</t>
  </si>
  <si>
    <t>Quote di fondi comuni</t>
  </si>
  <si>
    <t>Riserve assicurative e garanzie standard</t>
  </si>
  <si>
    <t>Altri conti attivi</t>
  </si>
  <si>
    <t>Società non finanziarie</t>
  </si>
  <si>
    <t>Impianti e macchinari</t>
  </si>
  <si>
    <t>Altre attività non finanziarie</t>
  </si>
  <si>
    <t>Altre attività finanziarie</t>
  </si>
  <si>
    <t>Famiglie</t>
  </si>
  <si>
    <t>Germania</t>
  </si>
  <si>
    <t>Francia</t>
  </si>
  <si>
    <t>Italia</t>
  </si>
  <si>
    <t>Ricchezza lorda (a+b)</t>
  </si>
  <si>
    <t>Ricchezza netta (a+b-c)</t>
  </si>
  <si>
    <t>Canada</t>
  </si>
  <si>
    <t>Stati Uniti</t>
  </si>
  <si>
    <t>Regno Unito</t>
  </si>
  <si>
    <t>Altre opere</t>
  </si>
  <si>
    <t>Immobili non residenziali</t>
  </si>
  <si>
    <t>Totale immobili</t>
  </si>
  <si>
    <t>Reddito lordo disponibile delle famiglie</t>
  </si>
  <si>
    <t>Totale attività non finanziarie (a)</t>
  </si>
  <si>
    <t>Prodotti di proprietà intellettuale</t>
  </si>
  <si>
    <t>Totale attività finanziarie (b)</t>
  </si>
  <si>
    <t>Totale passività finanziarie (c)</t>
  </si>
  <si>
    <t>Paese</t>
  </si>
  <si>
    <t>Attività non finanziarie</t>
  </si>
  <si>
    <t>Passività finanziarie</t>
  </si>
  <si>
    <t>Attività finanziarie</t>
  </si>
  <si>
    <t>Ricchezza netta</t>
  </si>
  <si>
    <t>Assets/Liabilities</t>
  </si>
  <si>
    <t>Attività/Passività</t>
  </si>
  <si>
    <t>Dwellings</t>
  </si>
  <si>
    <t>Non-residential buildings</t>
  </si>
  <si>
    <t>Other structures</t>
  </si>
  <si>
    <t>Machinery and equipment</t>
  </si>
  <si>
    <t>Transport equipment</t>
  </si>
  <si>
    <t>ICT equipment</t>
  </si>
  <si>
    <t>Cultivated biological resources</t>
  </si>
  <si>
    <t>Intellectual property products</t>
  </si>
  <si>
    <t>Inventories</t>
  </si>
  <si>
    <t>Land under cultivation</t>
  </si>
  <si>
    <t>Non-financial assets (a)</t>
  </si>
  <si>
    <t>Monetary gold and SDRs</t>
  </si>
  <si>
    <t>Currency and deposits</t>
  </si>
  <si>
    <t>Loans</t>
  </si>
  <si>
    <t>Shares and other equity</t>
  </si>
  <si>
    <t>Mutual fund shares</t>
  </si>
  <si>
    <t>Financial assets (b)</t>
  </si>
  <si>
    <t>Other accounts payable</t>
  </si>
  <si>
    <t>Altri conti passivi</t>
  </si>
  <si>
    <t>Financial liabilities (c)</t>
  </si>
  <si>
    <t>Net wealth (a+b-c)</t>
  </si>
  <si>
    <t>Per memoria</t>
  </si>
  <si>
    <t>Households' gross disposable income</t>
  </si>
  <si>
    <t>Fonte: Istat e Banca d’Italia.</t>
  </si>
  <si>
    <t>Households</t>
  </si>
  <si>
    <t>Non-financial corporations</t>
  </si>
  <si>
    <t>Non-financial assets</t>
  </si>
  <si>
    <t>Financial assets</t>
  </si>
  <si>
    <t>Financial liabilities</t>
  </si>
  <si>
    <t>Net wealth</t>
  </si>
  <si>
    <t>Buildings</t>
  </si>
  <si>
    <t>Attività</t>
  </si>
  <si>
    <t>Assets</t>
  </si>
  <si>
    <t>Other non-financial assets</t>
  </si>
  <si>
    <t>Other financial assets</t>
  </si>
  <si>
    <t>Other accounts receivable</t>
  </si>
  <si>
    <t>Italy</t>
  </si>
  <si>
    <t>France</t>
  </si>
  <si>
    <t>Germany</t>
  </si>
  <si>
    <t>United Kingdom</t>
  </si>
  <si>
    <t>United States</t>
  </si>
  <si>
    <t>Country</t>
  </si>
  <si>
    <t>Consumer durables</t>
  </si>
  <si>
    <t>Land improvements</t>
  </si>
  <si>
    <t>Memorandum items</t>
  </si>
  <si>
    <t>Gross wealth (a+b)</t>
  </si>
  <si>
    <r>
      <rPr>
        <b/>
        <sz val="12"/>
        <color theme="1"/>
        <rFont val="Arial"/>
        <family val="2"/>
      </rPr>
      <t>Ricchezza delle famiglie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- composizione</t>
    </r>
  </si>
  <si>
    <r>
      <rPr>
        <b/>
        <sz val="12"/>
        <color theme="1"/>
        <rFont val="Arial"/>
        <family val="2"/>
      </rPr>
      <t>Ricchezza delle società non finanziarie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- composizione</t>
    </r>
  </si>
  <si>
    <r>
      <rPr>
        <b/>
        <sz val="12"/>
        <color theme="1"/>
        <rFont val="Arial"/>
        <family val="2"/>
      </rPr>
      <t xml:space="preserve">Wealth of non-financial corporations  </t>
    </r>
    <r>
      <rPr>
        <i/>
        <sz val="12"/>
        <color theme="1"/>
        <rFont val="Arial"/>
        <family val="2"/>
      </rPr>
      <t xml:space="preserve">- composition </t>
    </r>
  </si>
  <si>
    <r>
      <rPr>
        <b/>
        <sz val="12"/>
        <color theme="1"/>
        <rFont val="Arial"/>
        <family val="2"/>
      </rPr>
      <t>Ricchezza delle famiglie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- tassi di crescita</t>
    </r>
  </si>
  <si>
    <r>
      <rPr>
        <b/>
        <sz val="12"/>
        <color theme="1"/>
        <rFont val="Arial"/>
        <family val="2"/>
      </rPr>
      <t>Ricchezza delle società non finanziarie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- tassi di crescita</t>
    </r>
  </si>
  <si>
    <r>
      <rPr>
        <b/>
        <sz val="12"/>
        <color theme="1"/>
        <rFont val="Arial"/>
        <family val="2"/>
      </rPr>
      <t xml:space="preserve">Wealth of non-financial corporations  </t>
    </r>
    <r>
      <rPr>
        <i/>
        <sz val="12"/>
        <color theme="1"/>
        <rFont val="Arial"/>
        <family val="2"/>
      </rPr>
      <t>- growth rates</t>
    </r>
  </si>
  <si>
    <t>Debt securities</t>
  </si>
  <si>
    <t>Insurance, pension and standardised guarantee schemes</t>
  </si>
  <si>
    <r>
      <rPr>
        <b/>
        <sz val="12"/>
        <color theme="1"/>
        <rFont val="Arial"/>
        <family val="2"/>
      </rPr>
      <t>Tavola 2. Ricchezza delle società non finanziarie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(milioni di euro)</t>
    </r>
  </si>
  <si>
    <r>
      <rPr>
        <b/>
        <sz val="12"/>
        <color theme="1"/>
        <rFont val="Arial"/>
        <family val="2"/>
      </rPr>
      <t>Tavola 1. Ricchezza delle famiglie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(milioni di euro)</t>
    </r>
  </si>
  <si>
    <r>
      <rPr>
        <b/>
        <sz val="12"/>
        <color theme="1"/>
        <rFont val="Arial"/>
        <family val="2"/>
      </rPr>
      <t>Table 1. Household wealth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(millions of euros)</t>
    </r>
  </si>
  <si>
    <r>
      <rPr>
        <b/>
        <sz val="12"/>
        <color theme="1"/>
        <rFont val="Arial"/>
        <family val="2"/>
      </rPr>
      <t>Household wealth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- growth rates</t>
    </r>
  </si>
  <si>
    <r>
      <rPr>
        <b/>
        <sz val="12"/>
        <color theme="1"/>
        <rFont val="Arial"/>
        <family val="2"/>
      </rPr>
      <t>Household wealth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 xml:space="preserve">- composition </t>
    </r>
  </si>
  <si>
    <t>Totale attività non finanziarie</t>
  </si>
  <si>
    <t>Totale attività finanziarie</t>
  </si>
  <si>
    <t>Totale passività finanziarie</t>
  </si>
  <si>
    <t>Famiglie/Households</t>
  </si>
  <si>
    <t>Società non finanziarie/Non-financial corporations</t>
  </si>
  <si>
    <r>
      <t>of which:</t>
    </r>
    <r>
      <rPr>
        <sz val="7"/>
        <color theme="1"/>
        <rFont val="Arial"/>
        <family val="2"/>
      </rPr>
      <t xml:space="preserve"> Research and development</t>
    </r>
  </si>
  <si>
    <t>Miglioramenti dei terreni</t>
  </si>
  <si>
    <t>Derivatives</t>
  </si>
  <si>
    <t xml:space="preserve">     Altri impianti e macchinari e armamenti</t>
  </si>
  <si>
    <t>Beni di consumo durevoli</t>
  </si>
  <si>
    <t>Impianti e macchinari e armamenti</t>
  </si>
  <si>
    <t xml:space="preserve">     Mezzi di trasporto</t>
  </si>
  <si>
    <t xml:space="preserve">     Apparecchiature ICT</t>
  </si>
  <si>
    <t>Azioni e altre partecipazioni</t>
  </si>
  <si>
    <t>Popolazione</t>
  </si>
  <si>
    <r>
      <t xml:space="preserve">     di cui: </t>
    </r>
    <r>
      <rPr>
        <sz val="7"/>
        <color theme="1"/>
        <rFont val="Arial"/>
        <family val="2"/>
      </rPr>
      <t>Ricerca e sviluppo</t>
    </r>
  </si>
  <si>
    <t xml:space="preserve">Population </t>
  </si>
  <si>
    <t>Other machinery and equipment and weapons systems</t>
  </si>
  <si>
    <t>Machinery and equipment and weapons systems</t>
  </si>
  <si>
    <t>2018</t>
  </si>
  <si>
    <t>2019</t>
  </si>
  <si>
    <t>2020</t>
  </si>
  <si>
    <r>
      <rPr>
        <b/>
        <sz val="12"/>
        <color theme="1"/>
        <rFont val="Arial"/>
        <family val="2"/>
      </rPr>
      <t>Tavola 3. Ricchezza delle società finanziarie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(milioni di euro)</t>
    </r>
  </si>
  <si>
    <r>
      <rPr>
        <b/>
        <sz val="12"/>
        <color theme="1"/>
        <rFont val="Arial"/>
        <family val="2"/>
      </rPr>
      <t xml:space="preserve">Tavola 4. Ricchezza delle amministrazioni pubbliche </t>
    </r>
    <r>
      <rPr>
        <i/>
        <sz val="12"/>
        <color theme="1"/>
        <rFont val="Arial"/>
        <family val="2"/>
      </rPr>
      <t>(milioni di euro)</t>
    </r>
  </si>
  <si>
    <r>
      <rPr>
        <b/>
        <sz val="12"/>
        <color theme="1"/>
        <rFont val="Arial"/>
        <family val="2"/>
      </rPr>
      <t>Ricchezza delle amministrazioni pubbliche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- composizione</t>
    </r>
  </si>
  <si>
    <r>
      <rPr>
        <b/>
        <sz val="12"/>
        <color theme="1"/>
        <rFont val="Arial"/>
        <family val="2"/>
      </rPr>
      <t>Ricchezza delle amministrazioni pubbliche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- tassi di crescita</t>
    </r>
  </si>
  <si>
    <r>
      <rPr>
        <b/>
        <sz val="12"/>
        <color theme="1"/>
        <rFont val="Arial"/>
        <family val="2"/>
      </rPr>
      <t xml:space="preserve">Wealth of general government  </t>
    </r>
    <r>
      <rPr>
        <i/>
        <sz val="12"/>
        <color theme="1"/>
        <rFont val="Arial"/>
        <family val="2"/>
      </rPr>
      <t xml:space="preserve">- composition </t>
    </r>
  </si>
  <si>
    <r>
      <rPr>
        <b/>
        <sz val="12"/>
        <color theme="1"/>
        <rFont val="Arial"/>
        <family val="2"/>
      </rPr>
      <t xml:space="preserve">Wealth of general government  </t>
    </r>
    <r>
      <rPr>
        <i/>
        <sz val="12"/>
        <color theme="1"/>
        <rFont val="Arial"/>
        <family val="2"/>
      </rPr>
      <t>- growth rates</t>
    </r>
  </si>
  <si>
    <r>
      <rPr>
        <b/>
        <sz val="12"/>
        <color theme="1"/>
        <rFont val="Arial"/>
        <family val="2"/>
      </rPr>
      <t>Ricchezza delle società finanziarie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- tassi di crescita</t>
    </r>
  </si>
  <si>
    <r>
      <rPr>
        <b/>
        <sz val="12"/>
        <color theme="1"/>
        <rFont val="Arial"/>
        <family val="2"/>
      </rPr>
      <t xml:space="preserve">Wealth of financial corporations  </t>
    </r>
    <r>
      <rPr>
        <i/>
        <sz val="12"/>
        <color theme="1"/>
        <rFont val="Arial"/>
        <family val="2"/>
      </rPr>
      <t>- growth rates</t>
    </r>
  </si>
  <si>
    <r>
      <rPr>
        <b/>
        <sz val="12"/>
        <color theme="1"/>
        <rFont val="Arial"/>
        <family val="2"/>
      </rPr>
      <t>Ricchezza delle società finanziarie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- composizione</t>
    </r>
  </si>
  <si>
    <r>
      <rPr>
        <b/>
        <sz val="12"/>
        <color theme="1"/>
        <rFont val="Arial"/>
        <family val="2"/>
      </rPr>
      <t xml:space="preserve">Wealth of financial corporations  </t>
    </r>
    <r>
      <rPr>
        <i/>
        <sz val="12"/>
        <color theme="1"/>
        <rFont val="Arial"/>
        <family val="2"/>
      </rPr>
      <t xml:space="preserve">- composition </t>
    </r>
  </si>
  <si>
    <t>Società finanziarie</t>
  </si>
  <si>
    <t>Financial corporations</t>
  </si>
  <si>
    <r>
      <t xml:space="preserve">Figura 1. Ricchezza dei settori istituzionali italiani </t>
    </r>
    <r>
      <rPr>
        <i/>
        <sz val="12"/>
        <color theme="1"/>
        <rFont val="Arial"/>
        <family val="2"/>
      </rPr>
      <t xml:space="preserve">(miliardi di euro; 2020) </t>
    </r>
  </si>
  <si>
    <t>Pubbliche amministrazioni</t>
  </si>
  <si>
    <t>General government</t>
  </si>
  <si>
    <r>
      <t xml:space="preserve">Figura 2. Ricchezza dei settori istituzionali e sue componenti </t>
    </r>
    <r>
      <rPr>
        <i/>
        <sz val="12"/>
        <color theme="1"/>
        <rFont val="Arial"/>
        <family val="2"/>
      </rPr>
      <t>(miliardi di euro; 2005-2020)</t>
    </r>
  </si>
  <si>
    <t>(a) Households</t>
  </si>
  <si>
    <t>(a) Famiglie</t>
  </si>
  <si>
    <t>(b) Società non finanziarie</t>
  </si>
  <si>
    <t>(b) Non-financial corporations</t>
  </si>
  <si>
    <t>(c) Financial corporations</t>
  </si>
  <si>
    <t>(c) Società finanziarie</t>
  </si>
  <si>
    <t>(d) Amministrazioni pubbliche</t>
  </si>
  <si>
    <t>(d) General government</t>
  </si>
  <si>
    <t>Deposits</t>
  </si>
  <si>
    <t>Depositi</t>
  </si>
  <si>
    <t>Società finanziarie/Financial corporations</t>
  </si>
  <si>
    <t>Amministrazioni pubbliche/General government</t>
  </si>
  <si>
    <t>Spain</t>
  </si>
  <si>
    <t>Spagna</t>
  </si>
  <si>
    <t>Fonte: Istat e Banca d’Italia per l'Italia; Eurostat per Francia, Germania e Spagna (data di consultazione: 13 gennaio 2022); OCSE per il Canada e gli Stati Uniti (data di consultazione: 13 gennaio 2022); ONS per il Regno Unito (“The UK national balance sheet”, 2 December 2021).</t>
  </si>
  <si>
    <r>
      <t xml:space="preserve">Figura 8. Le attività non finanziarie delle amministrazioni pubbliche nel confronto internazionale </t>
    </r>
    <r>
      <rPr>
        <i/>
        <sz val="12"/>
        <color theme="1"/>
        <rFont val="Arial"/>
        <family val="2"/>
      </rPr>
      <t>(in rapporto alla ricchezza lorda; valori percentuali; 2005-2020)</t>
    </r>
  </si>
  <si>
    <r>
      <t xml:space="preserve">Figura 9. Ricchezza netta delle amministrazioni pubbliche nel confronto internazionale </t>
    </r>
    <r>
      <rPr>
        <i/>
        <sz val="12"/>
        <color theme="1"/>
        <rFont val="Arial"/>
        <family val="2"/>
      </rPr>
      <t>(in rapporto al Pil; 2005-2020)</t>
    </r>
  </si>
  <si>
    <r>
      <t xml:space="preserve">Figure 8. General government non-financial assets compared at international level </t>
    </r>
    <r>
      <rPr>
        <sz val="12"/>
        <color theme="1"/>
        <rFont val="Arial"/>
        <family val="2"/>
      </rPr>
      <t>(</t>
    </r>
    <r>
      <rPr>
        <i/>
        <sz val="12"/>
        <color theme="1"/>
        <rFont val="Arial"/>
        <family val="2"/>
      </rPr>
      <t xml:space="preserve">in relation to gross wealth; per cent; 2005-2020) </t>
    </r>
  </si>
  <si>
    <r>
      <t xml:space="preserve">Figure 9. General government net wealth compared at international level </t>
    </r>
    <r>
      <rPr>
        <i/>
        <sz val="12"/>
        <color theme="1"/>
        <rFont val="Arial"/>
        <family val="2"/>
      </rPr>
      <t>(in relation to GDP; 2005-2020)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</si>
  <si>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Figura 3. Attività dei settori istituzionali </t>
    </r>
    <r>
      <rPr>
        <i/>
        <sz val="12"/>
        <color theme="1"/>
        <rFont val="Arial"/>
        <family val="2"/>
      </rPr>
      <t>(composizioni percentuali; 2005-2020)</t>
    </r>
  </si>
  <si>
    <r>
      <t xml:space="preserve">Figura 4. Ricchezza netta delle famiglie nel confronto internazionale </t>
    </r>
    <r>
      <rPr>
        <i/>
        <sz val="12"/>
        <color theme="1"/>
        <rFont val="Arial"/>
        <family val="2"/>
      </rPr>
      <t>(in rapporto al reddito lordo disponibile delle famiglie; 2005-2020)</t>
    </r>
  </si>
  <si>
    <r>
      <t xml:space="preserve">Figure 4. Net household wealth compared at international level </t>
    </r>
    <r>
      <rPr>
        <i/>
        <sz val="12"/>
        <color theme="1"/>
        <rFont val="Arial"/>
        <family val="2"/>
      </rPr>
      <t>(in relation to households’ gross disposable income; 2005-2020)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</si>
  <si>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Figura 5. Ricchezza netta pro capite delle famiglie nel confronto internazionale </t>
    </r>
    <r>
      <rPr>
        <i/>
        <sz val="12"/>
        <color theme="1"/>
        <rFont val="Arial"/>
        <family val="2"/>
      </rPr>
      <t>(migliaia di euro; 2005-2020)</t>
    </r>
  </si>
  <si>
    <r>
      <t xml:space="preserve">Figure 5. Households’ net wealth per capita compared at international level </t>
    </r>
    <r>
      <rPr>
        <i/>
        <sz val="12"/>
        <color theme="1"/>
        <rFont val="Arial"/>
        <family val="2"/>
      </rPr>
      <t>(thousands of euros; 2005-2020)</t>
    </r>
  </si>
  <si>
    <r>
      <t xml:space="preserve">Figura 6. Le attività non finanziarie delle famiglie nel confronto internazionale </t>
    </r>
    <r>
      <rPr>
        <i/>
        <sz val="12"/>
        <color theme="1"/>
        <rFont val="Arial"/>
        <family val="2"/>
      </rPr>
      <t>(in rapporto alla ricchezza lorda; valori percentuali; 2005-2020)</t>
    </r>
  </si>
  <si>
    <r>
      <t xml:space="preserve">Figure 6. Households’ non-financial assets compared at international level </t>
    </r>
    <r>
      <rPr>
        <sz val="12"/>
        <color theme="1"/>
        <rFont val="Arial"/>
        <family val="2"/>
      </rPr>
      <t>(</t>
    </r>
    <r>
      <rPr>
        <i/>
        <sz val="12"/>
        <color theme="1"/>
        <rFont val="Arial"/>
        <family val="2"/>
      </rPr>
      <t xml:space="preserve">in relation to gross wealth; per cent; 2005-2020) </t>
    </r>
  </si>
  <si>
    <r>
      <t xml:space="preserve">Figura 7. Indebitamento delle società non finanziarie nel confronto internazionale </t>
    </r>
    <r>
      <rPr>
        <i/>
        <sz val="12"/>
        <color theme="1"/>
        <rFont val="Arial"/>
        <family val="2"/>
      </rPr>
      <t>(debiti finanziari in rapporto al totale delle attività non finanziarie; valori percentuali; 2005-2020)</t>
    </r>
  </si>
  <si>
    <r>
      <t xml:space="preserve">Figure 7. Indebtedness of non-financial corporations compared at international level </t>
    </r>
    <r>
      <rPr>
        <i/>
        <sz val="12"/>
        <color theme="1"/>
        <rFont val="Arial"/>
        <family val="2"/>
      </rPr>
      <t>(ratio of financial debt to total non-financial assets; per cent; 2005-2020)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</si>
  <si>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Arial"/>
        <family val="2"/>
      </rPr>
      <t xml:space="preserve">Table 4. General government wealth </t>
    </r>
    <r>
      <rPr>
        <i/>
        <sz val="12"/>
        <color theme="1"/>
        <rFont val="Arial"/>
        <family val="2"/>
      </rPr>
      <t>(millions of euros)</t>
    </r>
  </si>
  <si>
    <t>Azioni e partecipazioni</t>
  </si>
  <si>
    <t>Prodotto interno lordo (Pil)</t>
  </si>
  <si>
    <t>Gross Domestic Product (GDP)</t>
  </si>
  <si>
    <r>
      <rPr>
        <b/>
        <sz val="12"/>
        <color theme="1"/>
        <rFont val="Arial"/>
        <family val="2"/>
      </rPr>
      <t>Table 2. Non-financial corporation wealth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(millions of euros)</t>
    </r>
  </si>
  <si>
    <r>
      <rPr>
        <b/>
        <sz val="12"/>
        <color theme="1"/>
        <rFont val="Arial"/>
        <family val="2"/>
      </rPr>
      <t>Table 3. Financial corporation wealth</t>
    </r>
    <r>
      <rPr>
        <sz val="12"/>
        <color theme="1"/>
        <rFont val="Arial"/>
        <family val="2"/>
      </rPr>
      <t xml:space="preserve"> </t>
    </r>
    <r>
      <rPr>
        <i/>
        <sz val="12"/>
        <color theme="1"/>
        <rFont val="Arial"/>
        <family val="2"/>
      </rPr>
      <t>(millions of euros)</t>
    </r>
  </si>
  <si>
    <r>
      <t xml:space="preserve">Figure 1. Wealth of Italy's institutional sectors </t>
    </r>
    <r>
      <rPr>
        <i/>
        <sz val="12"/>
        <color theme="1"/>
        <rFont val="Arial"/>
        <family val="2"/>
      </rPr>
      <t xml:space="preserve">(billions of euros; 2020) </t>
    </r>
  </si>
  <si>
    <t>Sources: Istat and the Bank of Italy.</t>
  </si>
  <si>
    <r>
      <t xml:space="preserve">Figure 2. Wealth of Italy's institutional sectors and its components </t>
    </r>
    <r>
      <rPr>
        <i/>
        <sz val="12"/>
        <color theme="1"/>
        <rFont val="Arial"/>
        <family val="2"/>
      </rPr>
      <t>(billions of euros; 2005-2020)</t>
    </r>
  </si>
  <si>
    <t>Sources: Istat and the Bank of Italy; Eurostat for France, Germany and Spain (accessed on 13 January 2022); OECD for Canada and United States (accessed on 13 January 2022); ONS per United Kingdom (“The UK national balance sheet”, Publication date: 2 December 2021).</t>
  </si>
  <si>
    <r>
      <rPr>
        <b/>
        <sz val="12"/>
        <color theme="1"/>
        <rFont val="Arial"/>
        <family val="2"/>
      </rPr>
      <t xml:space="preserve">Table 5. Wealth of Italy's institutional sectors </t>
    </r>
    <r>
      <rPr>
        <i/>
        <sz val="12"/>
        <color theme="1"/>
        <rFont val="Arial"/>
        <family val="2"/>
      </rPr>
      <t>(millions of euros)</t>
    </r>
  </si>
  <si>
    <r>
      <rPr>
        <b/>
        <sz val="12"/>
        <color theme="1"/>
        <rFont val="Arial"/>
        <family val="2"/>
      </rPr>
      <t xml:space="preserve">Tavola 5. Ricchezza dei settori istituzionali italiani </t>
    </r>
    <r>
      <rPr>
        <i/>
        <sz val="12"/>
        <color theme="1"/>
        <rFont val="Arial"/>
        <family val="2"/>
      </rPr>
      <t>(milioni di euro)</t>
    </r>
  </si>
  <si>
    <r>
      <t xml:space="preserve">of which: </t>
    </r>
    <r>
      <rPr>
        <sz val="7"/>
        <color theme="1"/>
        <rFont val="Arial"/>
        <family val="2"/>
      </rPr>
      <t>Computer software and databases</t>
    </r>
  </si>
  <si>
    <r>
      <t xml:space="preserve">     </t>
    </r>
    <r>
      <rPr>
        <i/>
        <sz val="7"/>
        <rFont val="Arial"/>
        <family val="2"/>
      </rPr>
      <t>di cui:</t>
    </r>
    <r>
      <rPr>
        <sz val="7"/>
        <rFont val="Arial"/>
        <family val="2"/>
      </rPr>
      <t xml:space="preserve"> Software e basi di dati</t>
    </r>
  </si>
  <si>
    <r>
      <t xml:space="preserve">Figure 3. Assets of Italy's institutional sectors </t>
    </r>
    <r>
      <rPr>
        <i/>
        <sz val="12"/>
        <color theme="1"/>
        <rFont val="Arial"/>
        <family val="2"/>
      </rPr>
      <t>(percentages; 2005-2020)</t>
    </r>
  </si>
  <si>
    <t>Abitazioni e immobili non residenziali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</si>
</sst>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%"/>
    <numFmt numFmtId="167" formatCode="#,##0_ ;\-#,##0\ "/>
    <numFmt numFmtId="168" formatCode="#,##0.0_ ;\-#,##0.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i/>
      <sz val="7"/>
      <color theme="1"/>
      <name val="Arial"/>
      <family val="2"/>
    </font>
    <font>
      <b/>
      <sz val="10"/>
      <color theme="1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1" xfId="0" applyNumberFormat="1" applyFont="1" applyBorder="1" applyAlignment="1">
      <alignment horizontal="center"/>
    </xf>
    <xf numFmtId="0" fontId="5" fillId="0" borderId="0" xfId="0" applyFont="1" applyBorder="1"/>
    <xf numFmtId="164" fontId="5" fillId="0" borderId="0" xfId="1" applyNumberFormat="1" applyFont="1" applyBorder="1"/>
    <xf numFmtId="0" fontId="5" fillId="0" borderId="0" xfId="0" applyFont="1" applyBorder="1" applyAlignment="1">
      <alignment horizontal="left" indent="2"/>
    </xf>
    <xf numFmtId="0" fontId="6" fillId="0" borderId="0" xfId="0" applyFont="1" applyBorder="1" applyAlignment="1">
      <alignment horizontal="left" indent="2"/>
    </xf>
    <xf numFmtId="164" fontId="4" fillId="0" borderId="1" xfId="1" applyNumberFormat="1" applyFont="1" applyBorder="1"/>
    <xf numFmtId="0" fontId="2" fillId="0" borderId="0" xfId="0" applyFont="1" applyAlignment="1">
      <alignment vertical="top" wrapText="1"/>
    </xf>
    <xf numFmtId="166" fontId="5" fillId="0" borderId="0" xfId="2" applyNumberFormat="1" applyFont="1" applyBorder="1"/>
    <xf numFmtId="166" fontId="4" fillId="0" borderId="1" xfId="2" applyNumberFormat="1" applyFont="1" applyBorder="1"/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 applyBorder="1"/>
    <xf numFmtId="0" fontId="6" fillId="0" borderId="0" xfId="0" applyFont="1" applyBorder="1"/>
    <xf numFmtId="164" fontId="4" fillId="0" borderId="0" xfId="1" applyNumberFormat="1" applyFont="1" applyBorder="1"/>
    <xf numFmtId="0" fontId="8" fillId="0" borderId="3" xfId="0" applyFont="1" applyBorder="1"/>
    <xf numFmtId="164" fontId="8" fillId="0" borderId="3" xfId="1" applyNumberFormat="1" applyFont="1" applyBorder="1"/>
    <xf numFmtId="0" fontId="10" fillId="0" borderId="0" xfId="0" applyFont="1"/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5" fillId="0" borderId="0" xfId="0" applyFont="1"/>
    <xf numFmtId="166" fontId="4" fillId="0" borderId="0" xfId="2" applyNumberFormat="1" applyFont="1" applyBorder="1"/>
    <xf numFmtId="166" fontId="8" fillId="0" borderId="3" xfId="2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3" fillId="0" borderId="5" xfId="0" applyFont="1" applyBorder="1"/>
    <xf numFmtId="164" fontId="3" fillId="0" borderId="0" xfId="1" applyNumberFormat="1" applyFont="1"/>
    <xf numFmtId="0" fontId="3" fillId="0" borderId="3" xfId="0" applyFont="1" applyBorder="1"/>
    <xf numFmtId="0" fontId="3" fillId="0" borderId="6" xfId="0" applyFont="1" applyBorder="1"/>
    <xf numFmtId="0" fontId="3" fillId="0" borderId="0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2" xfId="0" applyFont="1" applyBorder="1" applyAlignment="1">
      <alignment horizontal="left"/>
    </xf>
    <xf numFmtId="9" fontId="3" fillId="0" borderId="2" xfId="2" applyFont="1" applyBorder="1"/>
    <xf numFmtId="9" fontId="3" fillId="0" borderId="0" xfId="2" applyFont="1" applyBorder="1"/>
    <xf numFmtId="9" fontId="3" fillId="0" borderId="3" xfId="2" applyFont="1" applyBorder="1"/>
    <xf numFmtId="0" fontId="3" fillId="0" borderId="0" xfId="0" applyNumberFormat="1" applyFont="1"/>
    <xf numFmtId="43" fontId="3" fillId="0" borderId="0" xfId="1" applyFont="1"/>
    <xf numFmtId="0" fontId="16" fillId="0" borderId="0" xfId="0" applyFont="1"/>
    <xf numFmtId="0" fontId="2" fillId="0" borderId="1" xfId="0" applyNumberFormat="1" applyFont="1" applyBorder="1"/>
    <xf numFmtId="0" fontId="2" fillId="0" borderId="1" xfId="1" applyNumberFormat="1" applyFont="1" applyBorder="1"/>
    <xf numFmtId="165" fontId="3" fillId="0" borderId="0" xfId="1" applyNumberFormat="1" applyFont="1"/>
    <xf numFmtId="0" fontId="3" fillId="0" borderId="0" xfId="0" applyFont="1" applyFill="1" applyBorder="1"/>
    <xf numFmtId="0" fontId="17" fillId="0" borderId="3" xfId="0" applyFont="1" applyBorder="1"/>
    <xf numFmtId="0" fontId="3" fillId="0" borderId="3" xfId="0" applyFont="1" applyFill="1" applyBorder="1"/>
    <xf numFmtId="0" fontId="2" fillId="0" borderId="1" xfId="0" applyNumberFormat="1" applyFont="1" applyBorder="1" applyAlignment="1">
      <alignment horizontal="left"/>
    </xf>
    <xf numFmtId="0" fontId="2" fillId="0" borderId="1" xfId="1" applyNumberFormat="1" applyFont="1" applyBorder="1" applyAlignment="1">
      <alignment horizontal="left"/>
    </xf>
    <xf numFmtId="0" fontId="3" fillId="0" borderId="4" xfId="0" applyFont="1" applyBorder="1"/>
    <xf numFmtId="167" fontId="5" fillId="0" borderId="0" xfId="1" applyNumberFormat="1" applyFont="1" applyBorder="1"/>
    <xf numFmtId="3" fontId="4" fillId="0" borderId="0" xfId="1" applyNumberFormat="1" applyFont="1" applyBorder="1"/>
    <xf numFmtId="3" fontId="8" fillId="0" borderId="0" xfId="1" applyNumberFormat="1" applyFont="1" applyBorder="1"/>
    <xf numFmtId="3" fontId="8" fillId="0" borderId="3" xfId="1" applyNumberFormat="1" applyFont="1" applyBorder="1"/>
    <xf numFmtId="167" fontId="4" fillId="0" borderId="1" xfId="1" applyNumberFormat="1" applyFont="1" applyBorder="1"/>
    <xf numFmtId="167" fontId="3" fillId="0" borderId="0" xfId="1" applyNumberFormat="1" applyFont="1"/>
    <xf numFmtId="167" fontId="3" fillId="0" borderId="3" xfId="1" applyNumberFormat="1" applyFont="1" applyBorder="1"/>
    <xf numFmtId="167" fontId="3" fillId="0" borderId="0" xfId="1" applyNumberFormat="1" applyFont="1" applyBorder="1"/>
    <xf numFmtId="168" fontId="3" fillId="0" borderId="0" xfId="1" applyNumberFormat="1" applyFont="1" applyBorder="1"/>
    <xf numFmtId="168" fontId="17" fillId="0" borderId="3" xfId="1" applyNumberFormat="1" applyFont="1" applyBorder="1"/>
    <xf numFmtId="168" fontId="3" fillId="0" borderId="0" xfId="1" applyNumberFormat="1" applyFont="1"/>
    <xf numFmtId="168" fontId="3" fillId="0" borderId="3" xfId="1" applyNumberFormat="1" applyFont="1" applyBorder="1"/>
    <xf numFmtId="0" fontId="13" fillId="0" borderId="0" xfId="0" applyFont="1"/>
    <xf numFmtId="0" fontId="13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6" fillId="0" borderId="0" xfId="0" applyFont="1" applyBorder="1" applyAlignment="1"/>
    <xf numFmtId="167" fontId="4" fillId="0" borderId="0" xfId="1" applyNumberFormat="1" applyFont="1" applyBorder="1"/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3E-4D97-A4F0-4FD30F60325F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E6-42B1-8315-93B3966D2B87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E6-42B1-8315-93B3966D2B87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E6-42B1-8315-93B3966D2B87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E6-42B1-8315-93B3966D2B87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E6-42B1-8315-93B3966D2B87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7E6-42B1-8315-93B3966D2B87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7E6-42B1-8315-93B3966D2B87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7E6-42B1-8315-93B3966D2B87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7E6-42B1-8315-93B3966D2B87}"/>
              </c:ext>
            </c:extLst>
          </c:dPt>
          <c:dPt>
            <c:idx val="10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7E6-42B1-8315-93B3966D2B87}"/>
              </c:ext>
            </c:extLst>
          </c:dPt>
          <c:dPt>
            <c:idx val="11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7E6-42B1-8315-93B3966D2B87}"/>
              </c:ext>
            </c:extLst>
          </c:dPt>
          <c:dPt>
            <c:idx val="12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7E6-42B1-8315-93B3966D2B87}"/>
              </c:ext>
            </c:extLst>
          </c:dPt>
          <c:dPt>
            <c:idx val="13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7E6-42B1-8315-93B3966D2B87}"/>
              </c:ext>
            </c:extLst>
          </c:dPt>
          <c:dPt>
            <c:idx val="14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7E6-42B1-8315-93B3966D2B87}"/>
              </c:ext>
            </c:extLst>
          </c:dPt>
          <c:dPt>
            <c:idx val="15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7E6-42B1-8315-93B3966D2B87}"/>
              </c:ext>
            </c:extLst>
          </c:dPt>
          <c:dLbls>
            <c:dLbl>
              <c:idx val="0"/>
              <c:layout>
                <c:manualLayout>
                  <c:x val="2.777777777777676E-3"/>
                  <c:y val="-1.060944534001666E-17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A3E-4D97-A4F0-4FD30F60325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Sheet1!$A$1:$A$16</c:f>
              <c:strCache>
                <c:ptCount val="16"/>
                <c:pt idx="0">
                  <c:v>Abitazioni e immobili non residenziali</c:v>
                </c:pt>
                <c:pt idx="1">
                  <c:v>Altre opere</c:v>
                </c:pt>
                <c:pt idx="2">
                  <c:v>Miglioramenti dei terreni</c:v>
                </c:pt>
                <c:pt idx="3">
                  <c:v>Impianti e macchinari e armamenti</c:v>
                </c:pt>
                <c:pt idx="4">
                  <c:v>Risorse biologiche coltivate</c:v>
                </c:pt>
                <c:pt idx="5">
                  <c:v>Prodotti di proprietà intellettuale</c:v>
                </c:pt>
                <c:pt idx="6">
                  <c:v>Scorte</c:v>
                </c:pt>
                <c:pt idx="7">
                  <c:v>Terreni coltivati</c:v>
                </c:pt>
                <c:pt idx="8">
                  <c:v>Biglietti e depositi</c:v>
                </c:pt>
                <c:pt idx="9">
                  <c:v>Titoli</c:v>
                </c:pt>
                <c:pt idx="10">
                  <c:v>Prestiti</c:v>
                </c:pt>
                <c:pt idx="11">
                  <c:v>Azioni e altre partecipazioni</c:v>
                </c:pt>
                <c:pt idx="12">
                  <c:v>Derivati</c:v>
                </c:pt>
                <c:pt idx="13">
                  <c:v>Quote di fondi comuni</c:v>
                </c:pt>
                <c:pt idx="14">
                  <c:v>Riserve assicurative e garanzie standard</c:v>
                </c:pt>
                <c:pt idx="15">
                  <c:v>Altri conti attivi</c:v>
                </c:pt>
              </c:strCache>
            </c:strRef>
          </c:cat>
          <c:val>
            <c:numRef>
              <c:f>Sheet1!$B$1:$B$16</c:f>
              <c:numCache>
                <c:formatCode>_-* #,##0_-;\-* #,##0_-;_-* "-"??_-;_-@_-</c:formatCode>
                <c:ptCount val="16"/>
                <c:pt idx="0">
                  <c:v>7246964.5999999996</c:v>
                </c:pt>
                <c:pt idx="1">
                  <c:v>371775.5</c:v>
                </c:pt>
                <c:pt idx="2">
                  <c:v>44648.3</c:v>
                </c:pt>
                <c:pt idx="3">
                  <c:v>676682.60000000009</c:v>
                </c:pt>
                <c:pt idx="4">
                  <c:v>5301.9</c:v>
                </c:pt>
                <c:pt idx="5">
                  <c:v>151939.70000000001</c:v>
                </c:pt>
                <c:pt idx="6">
                  <c:v>398150</c:v>
                </c:pt>
                <c:pt idx="7">
                  <c:v>250537.8</c:v>
                </c:pt>
                <c:pt idx="8">
                  <c:v>1973504.99</c:v>
                </c:pt>
                <c:pt idx="9">
                  <c:v>160097.46</c:v>
                </c:pt>
                <c:pt idx="10">
                  <c:v>-1774372.47</c:v>
                </c:pt>
                <c:pt idx="11">
                  <c:v>-192737.21999999997</c:v>
                </c:pt>
                <c:pt idx="12">
                  <c:v>287.39999999999964</c:v>
                </c:pt>
                <c:pt idx="13">
                  <c:v>718464.41999999993</c:v>
                </c:pt>
                <c:pt idx="14">
                  <c:v>1051266.48</c:v>
                </c:pt>
                <c:pt idx="15">
                  <c:v>-19113.54999999993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E-4D97-A4F0-4FD30F60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F61-40D6-89C5-FD0A748233A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1-40D6-89C5-FD0A748233A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DD1E6D94-99A5-4369-979F-B01D810810AF}" type="CATEGORYNAME">
                      <a:rPr lang="en-US"/>
                      <a:pPr/>
                      <a:t>[CATEGORY NAME]</a:t>
                    </a:fld>
                    <a:endParaRPr lang="it-IT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F61-40D6-89C5-FD0A748233A3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Sheet1!$A$19:$A$31</c:f>
              <c:strCache>
                <c:ptCount val="13"/>
                <c:pt idx="0">
                  <c:v>Abitazioni e immobili non residenziali</c:v>
                </c:pt>
                <c:pt idx="1">
                  <c:v>Altre opere</c:v>
                </c:pt>
                <c:pt idx="2">
                  <c:v>Miglioramenti dei terreni</c:v>
                </c:pt>
                <c:pt idx="3">
                  <c:v>Impianti e macchinari e armamenti</c:v>
                </c:pt>
                <c:pt idx="4">
                  <c:v>Risorse biologiche coltivate</c:v>
                </c:pt>
                <c:pt idx="5">
                  <c:v>Prodotti di proprietà intellettuale</c:v>
                </c:pt>
                <c:pt idx="6">
                  <c:v>Scorte</c:v>
                </c:pt>
                <c:pt idx="7">
                  <c:v>Terreni coltivati</c:v>
                </c:pt>
                <c:pt idx="8">
                  <c:v>Biglietti e depositi</c:v>
                </c:pt>
                <c:pt idx="9">
                  <c:v>Titoli</c:v>
                </c:pt>
                <c:pt idx="10">
                  <c:v>Derivati</c:v>
                </c:pt>
                <c:pt idx="11">
                  <c:v>Quote di fondi comuni</c:v>
                </c:pt>
                <c:pt idx="12">
                  <c:v>Riserve assicurative e garanzie standard</c:v>
                </c:pt>
              </c:strCache>
            </c:strRef>
          </c:cat>
          <c:val>
            <c:numRef>
              <c:f>Sheet1!$B$19:$B$31</c:f>
              <c:numCache>
                <c:formatCode>0.00%</c:formatCode>
                <c:ptCount val="13"/>
                <c:pt idx="0">
                  <c:v>0.65503967758852844</c:v>
                </c:pt>
                <c:pt idx="1">
                  <c:v>3.3604097314800456E-2</c:v>
                </c:pt>
                <c:pt idx="2">
                  <c:v>4.0356769559597265E-3</c:v>
                </c:pt>
                <c:pt idx="3">
                  <c:v>6.1164084082012384E-2</c:v>
                </c:pt>
                <c:pt idx="4">
                  <c:v>4.7922889903541393E-4</c:v>
                </c:pt>
                <c:pt idx="5">
                  <c:v>1.373354743597033E-2</c:v>
                </c:pt>
                <c:pt idx="6">
                  <c:v>3.5988039410579237E-2</c:v>
                </c:pt>
                <c:pt idx="7">
                  <c:v>2.2645646666431794E-2</c:v>
                </c:pt>
                <c:pt idx="8">
                  <c:v>0.17838145261106314</c:v>
                </c:pt>
                <c:pt idx="9">
                  <c:v>1.4470912219047175E-2</c:v>
                </c:pt>
                <c:pt idx="10">
                  <c:v>2.5977552496798846E-5</c:v>
                </c:pt>
                <c:pt idx="11">
                  <c:v>6.4940665231844663E-2</c:v>
                </c:pt>
                <c:pt idx="12">
                  <c:v>9.5022025651791811E-2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1-40D6-89C5-FD0A7482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121920</xdr:rowOff>
    </xdr:from>
    <xdr:to>
      <xdr:col>13</xdr:col>
      <xdr:colOff>419100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F8498-8BDA-4C16-B9CA-1FFD32428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15</xdr:row>
      <xdr:rowOff>110490</xdr:rowOff>
    </xdr:from>
    <xdr:to>
      <xdr:col>12</xdr:col>
      <xdr:colOff>586740</xdr:colOff>
      <xdr:row>30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6A5D9-F477-48FF-B3C7-FA0BF24E4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34"/>
  <sheetViews>
    <sheetView topLeftCell="A27" zoomScale="85" zoomScaleNormal="85" workbookViewId="0">
      <selection activeCell="S32" sqref="S32:S40"/>
    </sheetView>
  </sheetViews>
  <sheetFormatPr defaultColWidth="9.109375" defaultRowHeight="13.8" x14ac:dyDescent="0.25"/>
  <cols>
    <col min="1" max="1" width="9.109375" style="1"/>
    <col min="2" max="3" width="35.88671875" style="1" customWidth="1"/>
    <col min="4" max="5" width="9.33203125" style="1" bestFit="1" customWidth="1"/>
    <col min="6" max="6" width="9.5546875" style="1" bestFit="1" customWidth="1"/>
    <col min="7" max="8" width="9.88671875" style="1" bestFit="1" customWidth="1"/>
    <col min="9" max="10" width="9.5546875" style="1" bestFit="1" customWidth="1"/>
    <col min="11" max="13" width="9.88671875" style="1" bestFit="1" customWidth="1"/>
    <col min="14" max="14" width="9.5546875" style="1" bestFit="1" customWidth="1"/>
    <col min="15" max="18" width="9.88671875" style="1" bestFit="1" customWidth="1"/>
    <col min="19" max="19" width="10.5546875" style="1" bestFit="1" customWidth="1"/>
    <col min="20" max="16384" width="9.109375" style="1"/>
  </cols>
  <sheetData>
    <row r="2" spans="2:19" ht="15.6" x14ac:dyDescent="0.3">
      <c r="B2" s="24" t="s">
        <v>108</v>
      </c>
    </row>
    <row r="3" spans="2:19" ht="15.6" x14ac:dyDescent="0.3">
      <c r="B3" s="24" t="s">
        <v>109</v>
      </c>
    </row>
    <row r="4" spans="2:19" ht="15" x14ac:dyDescent="0.25">
      <c r="B4" s="24"/>
    </row>
    <row r="5" spans="2:19" x14ac:dyDescent="0.25">
      <c r="B5" s="2" t="s">
        <v>52</v>
      </c>
      <c r="C5" s="2" t="s">
        <v>51</v>
      </c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12</v>
      </c>
      <c r="Q5" s="3" t="s">
        <v>131</v>
      </c>
      <c r="R5" s="3" t="s">
        <v>132</v>
      </c>
      <c r="S5" s="3" t="s">
        <v>133</v>
      </c>
    </row>
    <row r="6" spans="2:19" x14ac:dyDescent="0.25">
      <c r="B6" s="4" t="s">
        <v>13</v>
      </c>
      <c r="C6" s="4" t="s">
        <v>53</v>
      </c>
      <c r="D6" s="5">
        <v>4190070.8</v>
      </c>
      <c r="E6" s="5">
        <v>4675166.0999999996</v>
      </c>
      <c r="F6" s="5">
        <v>5038824.5</v>
      </c>
      <c r="G6" s="5">
        <v>5329938.3</v>
      </c>
      <c r="H6" s="5">
        <v>5410032.5999999996</v>
      </c>
      <c r="I6" s="5">
        <v>5523447</v>
      </c>
      <c r="J6" s="5">
        <v>5641321.2000000002</v>
      </c>
      <c r="K6" s="5">
        <v>5582960.0999999996</v>
      </c>
      <c r="L6" s="5">
        <v>5469410.5</v>
      </c>
      <c r="M6" s="5">
        <v>5378699</v>
      </c>
      <c r="N6" s="5">
        <v>5280625.0999999996</v>
      </c>
      <c r="O6" s="5">
        <v>5222306</v>
      </c>
      <c r="P6" s="5">
        <v>5195907.3</v>
      </c>
      <c r="Q6" s="5">
        <v>5179350.8</v>
      </c>
      <c r="R6" s="5">
        <v>5176648.4000000004</v>
      </c>
      <c r="S6" s="5">
        <v>5163201.3</v>
      </c>
    </row>
    <row r="7" spans="2:19" x14ac:dyDescent="0.25">
      <c r="B7" s="4" t="s">
        <v>39</v>
      </c>
      <c r="C7" s="4" t="s">
        <v>54</v>
      </c>
      <c r="D7" s="5">
        <v>611646.69999999995</v>
      </c>
      <c r="E7" s="5">
        <v>665005.69999999995</v>
      </c>
      <c r="F7" s="5">
        <v>713054.6</v>
      </c>
      <c r="G7" s="5">
        <v>744103.7</v>
      </c>
      <c r="H7" s="5">
        <v>750873.4</v>
      </c>
      <c r="I7" s="5">
        <v>760705</v>
      </c>
      <c r="J7" s="5">
        <v>777263.3</v>
      </c>
      <c r="K7" s="5">
        <v>775239.7</v>
      </c>
      <c r="L7" s="5">
        <v>755885.9</v>
      </c>
      <c r="M7" s="5">
        <v>734456.2</v>
      </c>
      <c r="N7" s="5">
        <v>712920.2</v>
      </c>
      <c r="O7" s="5">
        <v>699003</v>
      </c>
      <c r="P7" s="5">
        <v>688069.4</v>
      </c>
      <c r="Q7" s="5">
        <v>676147.4</v>
      </c>
      <c r="R7" s="5">
        <v>666379</v>
      </c>
      <c r="S7" s="5">
        <v>652477.6</v>
      </c>
    </row>
    <row r="8" spans="2:19" x14ac:dyDescent="0.25">
      <c r="B8" s="4" t="s">
        <v>38</v>
      </c>
      <c r="C8" s="4" t="s">
        <v>55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</row>
    <row r="9" spans="2:19" x14ac:dyDescent="0.25">
      <c r="B9" s="4" t="s">
        <v>118</v>
      </c>
      <c r="C9" s="4" t="s">
        <v>96</v>
      </c>
      <c r="D9" s="5">
        <v>36157.1</v>
      </c>
      <c r="E9" s="5">
        <v>37146.199999999997</v>
      </c>
      <c r="F9" s="5">
        <v>38199</v>
      </c>
      <c r="G9" s="5">
        <v>39135.599999999999</v>
      </c>
      <c r="H9" s="5">
        <v>39023.599999999999</v>
      </c>
      <c r="I9" s="5">
        <v>39589.199999999997</v>
      </c>
      <c r="J9" s="5">
        <v>40645.5</v>
      </c>
      <c r="K9" s="5">
        <v>39783.800000000003</v>
      </c>
      <c r="L9" s="5">
        <v>38397.800000000003</v>
      </c>
      <c r="M9" s="5">
        <v>36917.300000000003</v>
      </c>
      <c r="N9" s="5">
        <v>35573.300000000003</v>
      </c>
      <c r="O9" s="5">
        <v>34300.699999999997</v>
      </c>
      <c r="P9" s="5">
        <v>33406.1</v>
      </c>
      <c r="Q9" s="5">
        <v>32938.5</v>
      </c>
      <c r="R9" s="5">
        <v>32060</v>
      </c>
      <c r="S9" s="5">
        <v>31253.8</v>
      </c>
    </row>
    <row r="10" spans="2:19" x14ac:dyDescent="0.25">
      <c r="B10" s="68" t="s">
        <v>122</v>
      </c>
      <c r="C10" s="4" t="s">
        <v>130</v>
      </c>
      <c r="D10" s="5">
        <v>79495.100000000006</v>
      </c>
      <c r="E10" s="5">
        <v>82575.7</v>
      </c>
      <c r="F10" s="5">
        <v>85395.6</v>
      </c>
      <c r="G10" s="5">
        <v>87298.1</v>
      </c>
      <c r="H10" s="5">
        <v>86008.8</v>
      </c>
      <c r="I10" s="5">
        <v>86816.1</v>
      </c>
      <c r="J10" s="5">
        <v>87112.6</v>
      </c>
      <c r="K10" s="5">
        <v>86245.4</v>
      </c>
      <c r="L10" s="5">
        <v>81182.399999999994</v>
      </c>
      <c r="M10" s="5">
        <v>77708.800000000003</v>
      </c>
      <c r="N10" s="5">
        <v>75894.2</v>
      </c>
      <c r="O10" s="5">
        <v>73607.899999999994</v>
      </c>
      <c r="P10" s="5">
        <v>73341.5</v>
      </c>
      <c r="Q10" s="5">
        <v>72433.399999999994</v>
      </c>
      <c r="R10" s="5">
        <v>72775.8</v>
      </c>
      <c r="S10" s="5">
        <v>70440.800000000003</v>
      </c>
    </row>
    <row r="11" spans="2:19" x14ac:dyDescent="0.25">
      <c r="B11" s="68" t="s">
        <v>123</v>
      </c>
      <c r="C11" s="6" t="s">
        <v>57</v>
      </c>
      <c r="D11" s="5">
        <v>18235.3</v>
      </c>
      <c r="E11" s="5">
        <v>18878.2</v>
      </c>
      <c r="F11" s="5">
        <v>19295.599999999999</v>
      </c>
      <c r="G11" s="5">
        <v>19921.8</v>
      </c>
      <c r="H11" s="5">
        <v>19372.7</v>
      </c>
      <c r="I11" s="5">
        <v>19635.2</v>
      </c>
      <c r="J11" s="5">
        <v>18980.599999999999</v>
      </c>
      <c r="K11" s="5">
        <v>18108.599999999999</v>
      </c>
      <c r="L11" s="5">
        <v>16619</v>
      </c>
      <c r="M11" s="5">
        <v>15356</v>
      </c>
      <c r="N11" s="5">
        <v>15206.3</v>
      </c>
      <c r="O11" s="5">
        <v>15416.9</v>
      </c>
      <c r="P11" s="5">
        <v>15792</v>
      </c>
      <c r="Q11" s="5">
        <v>15832</v>
      </c>
      <c r="R11" s="5">
        <v>16362.5</v>
      </c>
      <c r="S11" s="5">
        <v>16324.2</v>
      </c>
    </row>
    <row r="12" spans="2:19" x14ac:dyDescent="0.25">
      <c r="B12" s="68" t="s">
        <v>124</v>
      </c>
      <c r="C12" s="6" t="s">
        <v>58</v>
      </c>
      <c r="D12" s="5">
        <v>5230.5</v>
      </c>
      <c r="E12" s="5">
        <v>5036.5</v>
      </c>
      <c r="F12" s="5">
        <v>4897.3999999999996</v>
      </c>
      <c r="G12" s="5">
        <v>4574.3</v>
      </c>
      <c r="H12" s="5">
        <v>4402.8999999999996</v>
      </c>
      <c r="I12" s="5">
        <v>4414.7</v>
      </c>
      <c r="J12" s="5">
        <v>4513</v>
      </c>
      <c r="K12" s="5">
        <v>4539.6000000000004</v>
      </c>
      <c r="L12" s="5">
        <v>4180.3</v>
      </c>
      <c r="M12" s="5">
        <v>3929.5</v>
      </c>
      <c r="N12" s="5">
        <v>4004.2</v>
      </c>
      <c r="O12" s="5">
        <v>4118.1000000000004</v>
      </c>
      <c r="P12" s="5">
        <v>4134.7</v>
      </c>
      <c r="Q12" s="5">
        <v>4048</v>
      </c>
      <c r="R12" s="5">
        <v>4048.3</v>
      </c>
      <c r="S12" s="5">
        <v>3914.5</v>
      </c>
    </row>
    <row r="13" spans="2:19" x14ac:dyDescent="0.25">
      <c r="B13" s="68" t="s">
        <v>120</v>
      </c>
      <c r="C13" s="6" t="s">
        <v>129</v>
      </c>
      <c r="D13" s="5">
        <v>56029.3</v>
      </c>
      <c r="E13" s="5">
        <v>58661</v>
      </c>
      <c r="F13" s="5">
        <v>61202.6</v>
      </c>
      <c r="G13" s="5">
        <v>62802</v>
      </c>
      <c r="H13" s="5">
        <v>62233.2</v>
      </c>
      <c r="I13" s="5">
        <v>62766.1</v>
      </c>
      <c r="J13" s="5">
        <v>63619</v>
      </c>
      <c r="K13" s="5">
        <v>63597.2</v>
      </c>
      <c r="L13" s="5">
        <v>60383.1</v>
      </c>
      <c r="M13" s="5">
        <v>58423.3</v>
      </c>
      <c r="N13" s="5">
        <v>56683.7</v>
      </c>
      <c r="O13" s="5">
        <v>54073</v>
      </c>
      <c r="P13" s="5">
        <v>53414.8</v>
      </c>
      <c r="Q13" s="5">
        <v>52553.4</v>
      </c>
      <c r="R13" s="5">
        <v>52364.9</v>
      </c>
      <c r="S13" s="5">
        <v>50202.1</v>
      </c>
    </row>
    <row r="14" spans="2:19" x14ac:dyDescent="0.25">
      <c r="B14" s="4" t="s">
        <v>14</v>
      </c>
      <c r="C14" s="4" t="s">
        <v>59</v>
      </c>
      <c r="D14" s="5">
        <v>4011.7</v>
      </c>
      <c r="E14" s="5">
        <v>4147.6000000000004</v>
      </c>
      <c r="F14" s="5">
        <v>4301.6000000000004</v>
      </c>
      <c r="G14" s="5">
        <v>4068.5</v>
      </c>
      <c r="H14" s="5">
        <v>4332</v>
      </c>
      <c r="I14" s="5">
        <v>4767.6000000000004</v>
      </c>
      <c r="J14" s="5">
        <v>4550.1000000000004</v>
      </c>
      <c r="K14" s="5">
        <v>4566.7</v>
      </c>
      <c r="L14" s="5">
        <v>4486.3</v>
      </c>
      <c r="M14" s="5">
        <v>4568.8</v>
      </c>
      <c r="N14" s="5">
        <v>4400.6000000000004</v>
      </c>
      <c r="O14" s="5">
        <v>4509.3999999999996</v>
      </c>
      <c r="P14" s="5">
        <v>4569.8</v>
      </c>
      <c r="Q14" s="5">
        <v>4411.8999999999996</v>
      </c>
      <c r="R14" s="5">
        <v>4332.3</v>
      </c>
      <c r="S14" s="5">
        <v>4111.7</v>
      </c>
    </row>
    <row r="15" spans="2:19" x14ac:dyDescent="0.25">
      <c r="B15" s="4" t="s">
        <v>43</v>
      </c>
      <c r="C15" s="4" t="s">
        <v>60</v>
      </c>
      <c r="D15" s="5">
        <v>6840.7</v>
      </c>
      <c r="E15" s="5">
        <v>6979</v>
      </c>
      <c r="F15" s="5">
        <v>7203.1</v>
      </c>
      <c r="G15" s="5">
        <v>7422.3</v>
      </c>
      <c r="H15" s="5">
        <v>7442</v>
      </c>
      <c r="I15" s="5">
        <v>7385.8</v>
      </c>
      <c r="J15" s="5">
        <v>7517.4</v>
      </c>
      <c r="K15" s="5">
        <v>7390.7</v>
      </c>
      <c r="L15" s="5">
        <v>7262.3</v>
      </c>
      <c r="M15" s="5">
        <v>7186</v>
      </c>
      <c r="N15" s="5">
        <v>7696.1</v>
      </c>
      <c r="O15" s="5">
        <v>7687.2</v>
      </c>
      <c r="P15" s="5">
        <v>7546.7</v>
      </c>
      <c r="Q15" s="5">
        <v>7463.7</v>
      </c>
      <c r="R15" s="5">
        <v>7310.9</v>
      </c>
      <c r="S15" s="5">
        <v>7162.6</v>
      </c>
    </row>
    <row r="16" spans="2:19" x14ac:dyDescent="0.25">
      <c r="B16" s="69" t="s">
        <v>127</v>
      </c>
      <c r="C16" s="7" t="s">
        <v>117</v>
      </c>
      <c r="D16" s="5">
        <v>688</v>
      </c>
      <c r="E16" s="5">
        <v>727.1</v>
      </c>
      <c r="F16" s="5">
        <v>759.5</v>
      </c>
      <c r="G16" s="5">
        <v>800.6</v>
      </c>
      <c r="H16" s="5">
        <v>822.2</v>
      </c>
      <c r="I16" s="5">
        <v>871.7</v>
      </c>
      <c r="J16" s="5">
        <v>895.7</v>
      </c>
      <c r="K16" s="5">
        <v>896.7</v>
      </c>
      <c r="L16" s="5">
        <v>927.7</v>
      </c>
      <c r="M16" s="5">
        <v>959.4</v>
      </c>
      <c r="N16" s="5">
        <v>1019.9</v>
      </c>
      <c r="O16" s="5">
        <v>1060</v>
      </c>
      <c r="P16" s="5">
        <v>1084.0999999999999</v>
      </c>
      <c r="Q16" s="5">
        <v>1126.4000000000001</v>
      </c>
      <c r="R16" s="5">
        <v>1159.9000000000001</v>
      </c>
      <c r="S16" s="5">
        <v>1183.8</v>
      </c>
    </row>
    <row r="17" spans="2:19" x14ac:dyDescent="0.25">
      <c r="B17" s="68" t="s">
        <v>191</v>
      </c>
      <c r="C17" s="7" t="s">
        <v>190</v>
      </c>
      <c r="D17" s="5">
        <v>3159.1</v>
      </c>
      <c r="E17" s="5">
        <v>3171.2</v>
      </c>
      <c r="F17" s="5">
        <v>3235.9</v>
      </c>
      <c r="G17" s="5">
        <v>3295.7</v>
      </c>
      <c r="H17" s="5">
        <v>3426.4</v>
      </c>
      <c r="I17" s="5">
        <v>3511.4</v>
      </c>
      <c r="J17" s="5">
        <v>3514.2</v>
      </c>
      <c r="K17" s="5">
        <v>3504.4</v>
      </c>
      <c r="L17" s="5">
        <v>3389.4</v>
      </c>
      <c r="M17" s="5">
        <v>3301.1</v>
      </c>
      <c r="N17" s="5">
        <v>3199.6</v>
      </c>
      <c r="O17" s="5">
        <v>3129.2</v>
      </c>
      <c r="P17" s="5">
        <v>3006.8</v>
      </c>
      <c r="Q17" s="5">
        <v>2944.1</v>
      </c>
      <c r="R17" s="5">
        <v>2887.7</v>
      </c>
      <c r="S17" s="5">
        <v>2875.9</v>
      </c>
    </row>
    <row r="18" spans="2:19" x14ac:dyDescent="0.25">
      <c r="B18" s="4" t="s">
        <v>15</v>
      </c>
      <c r="C18" s="4" t="s">
        <v>61</v>
      </c>
      <c r="D18" s="5">
        <v>31600.5</v>
      </c>
      <c r="E18" s="5">
        <v>32697.9</v>
      </c>
      <c r="F18" s="5">
        <v>33602.9</v>
      </c>
      <c r="G18" s="5">
        <v>33434.6</v>
      </c>
      <c r="H18" s="5">
        <v>32040.9</v>
      </c>
      <c r="I18" s="5">
        <v>31416.9</v>
      </c>
      <c r="J18" s="5">
        <v>30288.1</v>
      </c>
      <c r="K18" s="5">
        <v>29167.4</v>
      </c>
      <c r="L18" s="5">
        <v>27639.3</v>
      </c>
      <c r="M18" s="5">
        <v>26579.7</v>
      </c>
      <c r="N18" s="5">
        <v>25006.400000000001</v>
      </c>
      <c r="O18" s="5">
        <v>23577.5</v>
      </c>
      <c r="P18" s="5">
        <v>19853</v>
      </c>
      <c r="Q18" s="5">
        <v>18829.2</v>
      </c>
      <c r="R18" s="5">
        <v>18230.3</v>
      </c>
      <c r="S18" s="5">
        <v>17438.2</v>
      </c>
    </row>
    <row r="19" spans="2:19" x14ac:dyDescent="0.25">
      <c r="B19" s="4" t="s">
        <v>16</v>
      </c>
      <c r="C19" s="4" t="s">
        <v>62</v>
      </c>
      <c r="D19" s="5">
        <v>228190.6</v>
      </c>
      <c r="E19" s="5">
        <v>230394.6</v>
      </c>
      <c r="F19" s="5">
        <v>235950.3</v>
      </c>
      <c r="G19" s="5">
        <v>238061.5</v>
      </c>
      <c r="H19" s="5">
        <v>238367.8</v>
      </c>
      <c r="I19" s="5">
        <v>238164.1</v>
      </c>
      <c r="J19" s="5">
        <v>236895.3</v>
      </c>
      <c r="K19" s="5">
        <v>234380.1</v>
      </c>
      <c r="L19" s="5">
        <v>232330</v>
      </c>
      <c r="M19" s="5">
        <v>231350.39999999999</v>
      </c>
      <c r="N19" s="5">
        <v>229419.4</v>
      </c>
      <c r="O19" s="5">
        <v>228678.7</v>
      </c>
      <c r="P19" s="5">
        <v>231374.9</v>
      </c>
      <c r="Q19" s="5">
        <v>231970.6</v>
      </c>
      <c r="R19" s="5">
        <v>231061.6</v>
      </c>
      <c r="S19" s="5">
        <v>230865.9</v>
      </c>
    </row>
    <row r="20" spans="2:19" x14ac:dyDescent="0.25">
      <c r="B20" s="2" t="s">
        <v>42</v>
      </c>
      <c r="C20" s="2" t="s">
        <v>63</v>
      </c>
      <c r="D20" s="8">
        <v>5188013.0999999996</v>
      </c>
      <c r="E20" s="8">
        <v>5734112.7999999998</v>
      </c>
      <c r="F20" s="8">
        <v>6156531.5999999996</v>
      </c>
      <c r="G20" s="8">
        <v>6483462.7000000002</v>
      </c>
      <c r="H20" s="8">
        <v>6568121</v>
      </c>
      <c r="I20" s="8">
        <v>6692291.5</v>
      </c>
      <c r="J20" s="8">
        <v>6825593.4000000004</v>
      </c>
      <c r="K20" s="8">
        <v>6759734</v>
      </c>
      <c r="L20" s="8">
        <v>6616594.5</v>
      </c>
      <c r="M20" s="8">
        <v>6497466.2999999998</v>
      </c>
      <c r="N20" s="8">
        <v>6371535.4000000004</v>
      </c>
      <c r="O20" s="8">
        <v>6293670.5999999996</v>
      </c>
      <c r="P20" s="8">
        <v>6254068.7000000002</v>
      </c>
      <c r="Q20" s="8">
        <v>6223545.5999999996</v>
      </c>
      <c r="R20" s="8">
        <v>6208798.2000000002</v>
      </c>
      <c r="S20" s="8">
        <v>6176951.9000000004</v>
      </c>
    </row>
    <row r="21" spans="2:19" x14ac:dyDescent="0.25">
      <c r="B21" s="4" t="s">
        <v>17</v>
      </c>
      <c r="C21" s="4" t="s">
        <v>64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</row>
    <row r="22" spans="2:19" x14ac:dyDescent="0.25">
      <c r="B22" s="4" t="s">
        <v>18</v>
      </c>
      <c r="C22" s="4" t="s">
        <v>65</v>
      </c>
      <c r="D22" s="5">
        <v>911470.67</v>
      </c>
      <c r="E22" s="5">
        <v>983155.62</v>
      </c>
      <c r="F22" s="5">
        <v>1028003.08</v>
      </c>
      <c r="G22" s="5">
        <v>1098248.28</v>
      </c>
      <c r="H22" s="5">
        <v>1123412.3799999999</v>
      </c>
      <c r="I22" s="5">
        <v>1122313.94</v>
      </c>
      <c r="J22" s="5">
        <v>1126067.6000000001</v>
      </c>
      <c r="K22" s="5">
        <v>1184129.2</v>
      </c>
      <c r="L22" s="5">
        <v>1216744.02</v>
      </c>
      <c r="M22" s="5">
        <v>1252122.68</v>
      </c>
      <c r="N22" s="5">
        <v>1282094.55</v>
      </c>
      <c r="O22" s="5">
        <v>1333143.42</v>
      </c>
      <c r="P22" s="5">
        <v>1362410.19</v>
      </c>
      <c r="Q22" s="5">
        <v>1386751.4</v>
      </c>
      <c r="R22" s="5">
        <v>1451953.62</v>
      </c>
      <c r="S22" s="5">
        <v>1556490.59</v>
      </c>
    </row>
    <row r="23" spans="2:19" x14ac:dyDescent="0.25">
      <c r="B23" s="4" t="s">
        <v>19</v>
      </c>
      <c r="C23" s="4" t="s">
        <v>105</v>
      </c>
      <c r="D23" s="5">
        <v>735715.31</v>
      </c>
      <c r="E23" s="5">
        <v>735373.75</v>
      </c>
      <c r="F23" s="5">
        <v>762465.69</v>
      </c>
      <c r="G23" s="5">
        <v>809948.58</v>
      </c>
      <c r="H23" s="5">
        <v>779292.2</v>
      </c>
      <c r="I23" s="5">
        <v>732050.94</v>
      </c>
      <c r="J23" s="5">
        <v>743322.83</v>
      </c>
      <c r="K23" s="5">
        <v>734777.33</v>
      </c>
      <c r="L23" s="5">
        <v>632785.12</v>
      </c>
      <c r="M23" s="5">
        <v>525185.85</v>
      </c>
      <c r="N23" s="5">
        <v>408508.28</v>
      </c>
      <c r="O23" s="5">
        <v>348732.98</v>
      </c>
      <c r="P23" s="5">
        <v>314886.84999999998</v>
      </c>
      <c r="Q23" s="5">
        <v>294358.53000000003</v>
      </c>
      <c r="R23" s="5">
        <v>268331.27</v>
      </c>
      <c r="S23" s="5">
        <v>247625.26</v>
      </c>
    </row>
    <row r="24" spans="2:19" x14ac:dyDescent="0.25">
      <c r="B24" s="4" t="s">
        <v>20</v>
      </c>
      <c r="C24" s="4" t="s">
        <v>66</v>
      </c>
      <c r="D24" s="5">
        <v>12572</v>
      </c>
      <c r="E24" s="5">
        <v>12999</v>
      </c>
      <c r="F24" s="5">
        <v>13239</v>
      </c>
      <c r="G24" s="5">
        <v>13479</v>
      </c>
      <c r="H24" s="5">
        <v>13717</v>
      </c>
      <c r="I24" s="5">
        <v>13954</v>
      </c>
      <c r="J24" s="5">
        <v>13474</v>
      </c>
      <c r="K24" s="5">
        <v>12487</v>
      </c>
      <c r="L24" s="5">
        <v>12939</v>
      </c>
      <c r="M24" s="5">
        <v>12937</v>
      </c>
      <c r="N24" s="5">
        <v>12568</v>
      </c>
      <c r="O24" s="5">
        <v>12021</v>
      </c>
      <c r="P24" s="5">
        <v>10679</v>
      </c>
      <c r="Q24" s="5">
        <v>10071</v>
      </c>
      <c r="R24" s="5">
        <v>9609</v>
      </c>
      <c r="S24" s="5">
        <v>10843.65</v>
      </c>
    </row>
    <row r="25" spans="2:19" x14ac:dyDescent="0.25">
      <c r="B25" s="68" t="s">
        <v>125</v>
      </c>
      <c r="C25" s="4" t="s">
        <v>67</v>
      </c>
      <c r="D25" s="5">
        <v>1087572.22</v>
      </c>
      <c r="E25" s="5">
        <v>1347774.62</v>
      </c>
      <c r="F25" s="5">
        <v>1116130.01</v>
      </c>
      <c r="G25" s="5">
        <v>939821.82</v>
      </c>
      <c r="H25" s="5">
        <v>834784.45</v>
      </c>
      <c r="I25" s="5">
        <v>754709.02</v>
      </c>
      <c r="J25" s="5">
        <v>682118.16</v>
      </c>
      <c r="K25" s="5">
        <v>742617.76</v>
      </c>
      <c r="L25" s="5">
        <v>880661.14</v>
      </c>
      <c r="M25" s="5">
        <v>940317.03</v>
      </c>
      <c r="N25" s="5">
        <v>1035814.01</v>
      </c>
      <c r="O25" s="5">
        <v>963559.96</v>
      </c>
      <c r="P25" s="5">
        <v>1029577.47</v>
      </c>
      <c r="Q25" s="5">
        <v>934845.33</v>
      </c>
      <c r="R25" s="5">
        <v>1013750.32</v>
      </c>
      <c r="S25" s="5">
        <v>973961.75</v>
      </c>
    </row>
    <row r="26" spans="2:19" x14ac:dyDescent="0.25">
      <c r="B26" s="4" t="s">
        <v>21</v>
      </c>
      <c r="C26" s="4" t="s">
        <v>119</v>
      </c>
      <c r="D26" s="5">
        <v>523.28</v>
      </c>
      <c r="E26" s="5">
        <v>205.19</v>
      </c>
      <c r="F26" s="5">
        <v>448.97</v>
      </c>
      <c r="G26" s="5">
        <v>1600.08</v>
      </c>
      <c r="H26" s="5">
        <v>706.47</v>
      </c>
      <c r="I26" s="5">
        <v>803.87</v>
      </c>
      <c r="J26" s="5">
        <v>963.99</v>
      </c>
      <c r="K26" s="5">
        <v>805.96</v>
      </c>
      <c r="L26" s="5">
        <v>710.71</v>
      </c>
      <c r="M26" s="5">
        <v>2680.9</v>
      </c>
      <c r="N26" s="5">
        <v>1395.85</v>
      </c>
      <c r="O26" s="5">
        <v>1045.9000000000001</v>
      </c>
      <c r="P26" s="5">
        <v>915.67</v>
      </c>
      <c r="Q26" s="5">
        <v>709.53</v>
      </c>
      <c r="R26" s="5">
        <v>538.1</v>
      </c>
      <c r="S26" s="5">
        <v>867.54</v>
      </c>
    </row>
    <row r="27" spans="2:19" x14ac:dyDescent="0.25">
      <c r="B27" s="4" t="s">
        <v>22</v>
      </c>
      <c r="C27" s="4" t="s">
        <v>68</v>
      </c>
      <c r="D27" s="5">
        <v>426011.88</v>
      </c>
      <c r="E27" s="5">
        <v>406860.68</v>
      </c>
      <c r="F27" s="5">
        <v>359064.75</v>
      </c>
      <c r="G27" s="5">
        <v>252055.54</v>
      </c>
      <c r="H27" s="5">
        <v>299248.90000000002</v>
      </c>
      <c r="I27" s="5">
        <v>326842.18</v>
      </c>
      <c r="J27" s="5">
        <v>308097.98</v>
      </c>
      <c r="K27" s="5">
        <v>457249.17</v>
      </c>
      <c r="L27" s="5">
        <v>447039.23</v>
      </c>
      <c r="M27" s="5">
        <v>524619.76</v>
      </c>
      <c r="N27" s="5">
        <v>578882.41</v>
      </c>
      <c r="O27" s="5">
        <v>614055.31999999995</v>
      </c>
      <c r="P27" s="5">
        <v>682323.58</v>
      </c>
      <c r="Q27" s="5">
        <v>594284.43999999994</v>
      </c>
      <c r="R27" s="5">
        <v>664238.99</v>
      </c>
      <c r="S27" s="5">
        <v>689140.94</v>
      </c>
    </row>
    <row r="28" spans="2:19" x14ac:dyDescent="0.25">
      <c r="B28" s="4" t="s">
        <v>23</v>
      </c>
      <c r="C28" s="4" t="s">
        <v>106</v>
      </c>
      <c r="D28" s="5">
        <v>612781.64</v>
      </c>
      <c r="E28" s="5">
        <v>648129.80000000005</v>
      </c>
      <c r="F28" s="5">
        <v>645152.01</v>
      </c>
      <c r="G28" s="5">
        <v>622489.79</v>
      </c>
      <c r="H28" s="5">
        <v>669409.03</v>
      </c>
      <c r="I28" s="5">
        <v>707281.04</v>
      </c>
      <c r="J28" s="5">
        <v>710501.81</v>
      </c>
      <c r="K28" s="5">
        <v>728426.69</v>
      </c>
      <c r="L28" s="5">
        <v>769178.99</v>
      </c>
      <c r="M28" s="5">
        <v>840038.77</v>
      </c>
      <c r="N28" s="5">
        <v>898768.68</v>
      </c>
      <c r="O28" s="5">
        <v>955510.16</v>
      </c>
      <c r="P28" s="5">
        <v>1009405.6</v>
      </c>
      <c r="Q28" s="5">
        <v>1013536.04</v>
      </c>
      <c r="R28" s="5">
        <v>1116664.1299999999</v>
      </c>
      <c r="S28" s="5">
        <v>1185995.74</v>
      </c>
    </row>
    <row r="29" spans="2:19" x14ac:dyDescent="0.25">
      <c r="B29" s="4" t="s">
        <v>24</v>
      </c>
      <c r="C29" s="4" t="s">
        <v>88</v>
      </c>
      <c r="D29" s="5">
        <v>103486.27</v>
      </c>
      <c r="E29" s="5">
        <v>104030.81</v>
      </c>
      <c r="F29" s="5">
        <v>108669.68</v>
      </c>
      <c r="G29" s="5">
        <v>111097.1</v>
      </c>
      <c r="H29" s="5">
        <v>106831.41</v>
      </c>
      <c r="I29" s="5">
        <v>106770.96</v>
      </c>
      <c r="J29" s="5">
        <v>107712.99</v>
      </c>
      <c r="K29" s="5">
        <v>106505.81</v>
      </c>
      <c r="L29" s="5">
        <v>120806.13</v>
      </c>
      <c r="M29" s="5">
        <v>125316.06</v>
      </c>
      <c r="N29" s="5">
        <v>128459.56</v>
      </c>
      <c r="O29" s="5">
        <v>126289.44</v>
      </c>
      <c r="P29" s="5">
        <v>126176.91</v>
      </c>
      <c r="Q29" s="5">
        <v>130330.35</v>
      </c>
      <c r="R29" s="5">
        <v>138370.14000000001</v>
      </c>
      <c r="S29" s="5">
        <v>135256.97</v>
      </c>
    </row>
    <row r="30" spans="2:19" x14ac:dyDescent="0.25">
      <c r="B30" s="2" t="s">
        <v>44</v>
      </c>
      <c r="C30" s="2" t="s">
        <v>69</v>
      </c>
      <c r="D30" s="8">
        <v>3890133.28</v>
      </c>
      <c r="E30" s="8">
        <v>4238529.47</v>
      </c>
      <c r="F30" s="8">
        <v>4033173.18</v>
      </c>
      <c r="G30" s="8">
        <v>3848740.2</v>
      </c>
      <c r="H30" s="8">
        <v>3827401.83</v>
      </c>
      <c r="I30" s="8">
        <v>3764725.95</v>
      </c>
      <c r="J30" s="8">
        <v>3692259.36</v>
      </c>
      <c r="K30" s="8">
        <v>3966998.92</v>
      </c>
      <c r="L30" s="8">
        <v>4080864.34</v>
      </c>
      <c r="M30" s="8">
        <v>4223218.05</v>
      </c>
      <c r="N30" s="8">
        <v>4346491.34</v>
      </c>
      <c r="O30" s="8">
        <v>4354358.18</v>
      </c>
      <c r="P30" s="8">
        <v>4536375.28</v>
      </c>
      <c r="Q30" s="8">
        <v>4364886.62</v>
      </c>
      <c r="R30" s="8">
        <v>4663455.57</v>
      </c>
      <c r="S30" s="8">
        <v>4800182.45</v>
      </c>
    </row>
    <row r="31" spans="2:19" x14ac:dyDescent="0.25">
      <c r="B31" s="2" t="s">
        <v>33</v>
      </c>
      <c r="C31" s="2" t="s">
        <v>98</v>
      </c>
      <c r="D31" s="8">
        <v>9078146.379999999</v>
      </c>
      <c r="E31" s="8">
        <v>9972642.2699999996</v>
      </c>
      <c r="F31" s="8">
        <v>10189704.779999999</v>
      </c>
      <c r="G31" s="8">
        <v>10332202.9</v>
      </c>
      <c r="H31" s="8">
        <v>10395522.83</v>
      </c>
      <c r="I31" s="8">
        <v>10457017.449999999</v>
      </c>
      <c r="J31" s="8">
        <v>10517852.76</v>
      </c>
      <c r="K31" s="8">
        <v>10726732.92</v>
      </c>
      <c r="L31" s="8">
        <v>10697458.84</v>
      </c>
      <c r="M31" s="8">
        <v>10720684.35</v>
      </c>
      <c r="N31" s="8">
        <v>10718026.74</v>
      </c>
      <c r="O31" s="8">
        <v>10648028.779999999</v>
      </c>
      <c r="P31" s="8">
        <v>10790443.98</v>
      </c>
      <c r="Q31" s="8">
        <v>10588432.219999999</v>
      </c>
      <c r="R31" s="8">
        <v>10872253.77</v>
      </c>
      <c r="S31" s="8">
        <v>10977134.350000001</v>
      </c>
    </row>
    <row r="32" spans="2:19" x14ac:dyDescent="0.25">
      <c r="B32" s="4" t="s">
        <v>17</v>
      </c>
      <c r="C32" s="4" t="s">
        <v>64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</row>
    <row r="33" spans="2:19" x14ac:dyDescent="0.25">
      <c r="B33" s="4" t="s">
        <v>18</v>
      </c>
      <c r="C33" s="4" t="s">
        <v>65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</row>
    <row r="34" spans="2:19" x14ac:dyDescent="0.25">
      <c r="B34" s="4" t="s">
        <v>19</v>
      </c>
      <c r="C34" s="4" t="s">
        <v>105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</row>
    <row r="35" spans="2:19" x14ac:dyDescent="0.25">
      <c r="B35" s="4" t="s">
        <v>20</v>
      </c>
      <c r="C35" s="4" t="s">
        <v>66</v>
      </c>
      <c r="D35" s="5">
        <v>491649.89</v>
      </c>
      <c r="E35" s="5">
        <v>554249.6</v>
      </c>
      <c r="F35" s="5">
        <v>615260.81999999995</v>
      </c>
      <c r="G35" s="5">
        <v>638466.56999999995</v>
      </c>
      <c r="H35" s="5">
        <v>668394.25</v>
      </c>
      <c r="I35" s="5">
        <v>700255.05</v>
      </c>
      <c r="J35" s="5">
        <v>717712.96</v>
      </c>
      <c r="K35" s="5">
        <v>709587.12</v>
      </c>
      <c r="L35" s="5">
        <v>697617.31</v>
      </c>
      <c r="M35" s="5">
        <v>692501.4</v>
      </c>
      <c r="N35" s="5">
        <v>692488.1</v>
      </c>
      <c r="O35" s="5">
        <v>698180.86</v>
      </c>
      <c r="P35" s="5">
        <v>707833.63</v>
      </c>
      <c r="Q35" s="5">
        <v>721980.03</v>
      </c>
      <c r="R35" s="5">
        <v>737855.28</v>
      </c>
      <c r="S35" s="5">
        <v>745255.1</v>
      </c>
    </row>
    <row r="36" spans="2:19" x14ac:dyDescent="0.25">
      <c r="B36" s="68" t="s">
        <v>125</v>
      </c>
      <c r="C36" s="4" t="s">
        <v>67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</row>
    <row r="37" spans="2:19" x14ac:dyDescent="0.25">
      <c r="B37" s="4" t="s">
        <v>21</v>
      </c>
      <c r="C37" s="4" t="s">
        <v>119</v>
      </c>
      <c r="D37" s="5">
        <v>0</v>
      </c>
      <c r="E37" s="5">
        <v>0</v>
      </c>
      <c r="F37" s="5">
        <v>0</v>
      </c>
      <c r="G37" s="5">
        <v>322</v>
      </c>
      <c r="H37" s="5">
        <v>209</v>
      </c>
      <c r="I37" s="5">
        <v>89</v>
      </c>
      <c r="J37" s="5">
        <v>97</v>
      </c>
      <c r="K37" s="5">
        <v>156</v>
      </c>
      <c r="L37" s="5">
        <v>140</v>
      </c>
      <c r="M37" s="5">
        <v>69</v>
      </c>
      <c r="N37" s="5">
        <v>68.28</v>
      </c>
      <c r="O37" s="5">
        <v>68.150000000000006</v>
      </c>
      <c r="P37" s="5">
        <v>26.07</v>
      </c>
      <c r="Q37" s="5">
        <v>34.25</v>
      </c>
      <c r="R37" s="5">
        <v>40.700000000000003</v>
      </c>
      <c r="S37" s="5">
        <v>26.97</v>
      </c>
    </row>
    <row r="38" spans="2:19" x14ac:dyDescent="0.25">
      <c r="B38" s="4" t="s">
        <v>22</v>
      </c>
      <c r="C38" s="4" t="s">
        <v>68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</row>
    <row r="39" spans="2:19" x14ac:dyDescent="0.25">
      <c r="B39" s="4" t="s">
        <v>23</v>
      </c>
      <c r="C39" s="4" t="s">
        <v>106</v>
      </c>
      <c r="D39" s="5">
        <v>32414.240000000002</v>
      </c>
      <c r="E39" s="5">
        <v>32985.74</v>
      </c>
      <c r="F39" s="5">
        <v>33361.74</v>
      </c>
      <c r="G39" s="5">
        <v>33771.74</v>
      </c>
      <c r="H39" s="5">
        <v>34083.74</v>
      </c>
      <c r="I39" s="5">
        <v>34405.74</v>
      </c>
      <c r="J39" s="5">
        <v>34738.74</v>
      </c>
      <c r="K39" s="5">
        <v>35028.74</v>
      </c>
      <c r="L39" s="5">
        <v>35366.74</v>
      </c>
      <c r="M39" s="5">
        <v>35728.74</v>
      </c>
      <c r="N39" s="5">
        <v>36147.74</v>
      </c>
      <c r="O39" s="5">
        <v>36631.74</v>
      </c>
      <c r="P39" s="5">
        <v>37151.74</v>
      </c>
      <c r="Q39" s="5">
        <v>37680.74</v>
      </c>
      <c r="R39" s="5">
        <v>38200.74</v>
      </c>
      <c r="S39" s="5">
        <v>38666.74</v>
      </c>
    </row>
    <row r="40" spans="2:19" x14ac:dyDescent="0.25">
      <c r="B40" s="4" t="s">
        <v>71</v>
      </c>
      <c r="C40" s="4" t="s">
        <v>70</v>
      </c>
      <c r="D40" s="5">
        <v>150655.9</v>
      </c>
      <c r="E40" s="5">
        <v>161082.26</v>
      </c>
      <c r="F40" s="5">
        <v>169201.24</v>
      </c>
      <c r="G40" s="5">
        <v>173686.78</v>
      </c>
      <c r="H40" s="5">
        <v>170230.01</v>
      </c>
      <c r="I40" s="5">
        <v>173940.26</v>
      </c>
      <c r="J40" s="5">
        <v>173629.21</v>
      </c>
      <c r="K40" s="5">
        <v>172856.99</v>
      </c>
      <c r="L40" s="5">
        <v>173689.96</v>
      </c>
      <c r="M40" s="5">
        <v>174189.1</v>
      </c>
      <c r="N40" s="5">
        <v>174257.45</v>
      </c>
      <c r="O40" s="5">
        <v>177399.33</v>
      </c>
      <c r="P40" s="5">
        <v>180692.27</v>
      </c>
      <c r="Q40" s="5">
        <v>181114.4</v>
      </c>
      <c r="R40" s="5">
        <v>187720.86</v>
      </c>
      <c r="S40" s="5">
        <v>183234.51</v>
      </c>
    </row>
    <row r="41" spans="2:19" x14ac:dyDescent="0.25">
      <c r="B41" s="2" t="s">
        <v>45</v>
      </c>
      <c r="C41" s="2" t="s">
        <v>72</v>
      </c>
      <c r="D41" s="8">
        <v>674720.03</v>
      </c>
      <c r="E41" s="8">
        <v>748317.6</v>
      </c>
      <c r="F41" s="8">
        <v>817823.8</v>
      </c>
      <c r="G41" s="8">
        <v>846247.09</v>
      </c>
      <c r="H41" s="8">
        <v>872917</v>
      </c>
      <c r="I41" s="8">
        <v>908690.04</v>
      </c>
      <c r="J41" s="8">
        <v>926177.92</v>
      </c>
      <c r="K41" s="8">
        <v>917628.85</v>
      </c>
      <c r="L41" s="8">
        <v>906814.02</v>
      </c>
      <c r="M41" s="8">
        <v>902488.24</v>
      </c>
      <c r="N41" s="8">
        <v>902961.56</v>
      </c>
      <c r="O41" s="8">
        <v>912280.08</v>
      </c>
      <c r="P41" s="8">
        <v>925703.71</v>
      </c>
      <c r="Q41" s="8">
        <v>940809.42</v>
      </c>
      <c r="R41" s="8">
        <v>963817.58</v>
      </c>
      <c r="S41" s="8">
        <v>967183.31</v>
      </c>
    </row>
    <row r="42" spans="2:19" x14ac:dyDescent="0.25">
      <c r="B42" s="2" t="s">
        <v>34</v>
      </c>
      <c r="C42" s="2" t="s">
        <v>73</v>
      </c>
      <c r="D42" s="8">
        <v>8403426.3499999996</v>
      </c>
      <c r="E42" s="8">
        <v>9224324.6699999999</v>
      </c>
      <c r="F42" s="8">
        <v>9371880.9799999986</v>
      </c>
      <c r="G42" s="8">
        <v>9485955.8100000005</v>
      </c>
      <c r="H42" s="8">
        <v>9522605.8300000001</v>
      </c>
      <c r="I42" s="8">
        <v>9548327.4100000001</v>
      </c>
      <c r="J42" s="8">
        <v>9591674.8399999999</v>
      </c>
      <c r="K42" s="8">
        <v>9809104.0700000003</v>
      </c>
      <c r="L42" s="8">
        <v>9790644.8200000003</v>
      </c>
      <c r="M42" s="8">
        <v>9818196.1099999994</v>
      </c>
      <c r="N42" s="8">
        <v>9815065.1799999997</v>
      </c>
      <c r="O42" s="8">
        <v>9735748.6999999993</v>
      </c>
      <c r="P42" s="8">
        <v>9864740.2699999996</v>
      </c>
      <c r="Q42" s="8">
        <v>9647622.7999999989</v>
      </c>
      <c r="R42" s="8">
        <v>9908436.1899999995</v>
      </c>
      <c r="S42" s="8">
        <v>10009951.040000001</v>
      </c>
    </row>
    <row r="43" spans="2:19" x14ac:dyDescent="0.25">
      <c r="B43" s="15" t="s">
        <v>74</v>
      </c>
      <c r="C43" s="15" t="s">
        <v>97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</row>
    <row r="44" spans="2:19" x14ac:dyDescent="0.25">
      <c r="B44" s="68" t="s">
        <v>121</v>
      </c>
      <c r="C44" s="14" t="s">
        <v>95</v>
      </c>
      <c r="D44" s="56">
        <v>488451.5</v>
      </c>
      <c r="E44" s="56">
        <v>512287.4</v>
      </c>
      <c r="F44" s="56">
        <v>528641.69999999995</v>
      </c>
      <c r="G44" s="56">
        <v>544529.4</v>
      </c>
      <c r="H44" s="56">
        <v>543607.80000000005</v>
      </c>
      <c r="I44" s="56">
        <v>559389.9</v>
      </c>
      <c r="J44" s="56">
        <v>577653.5</v>
      </c>
      <c r="K44" s="56">
        <v>575197.5</v>
      </c>
      <c r="L44" s="56">
        <v>555670.19999999995</v>
      </c>
      <c r="M44" s="56">
        <v>538355.19999999995</v>
      </c>
      <c r="N44" s="56">
        <v>534169.80000000005</v>
      </c>
      <c r="O44" s="56">
        <v>535970.4</v>
      </c>
      <c r="P44" s="56">
        <v>540113.19999999995</v>
      </c>
      <c r="Q44" s="56">
        <v>544976.30000000005</v>
      </c>
      <c r="R44" s="56">
        <v>552778.5</v>
      </c>
      <c r="S44" s="56">
        <v>559776.80000000005</v>
      </c>
    </row>
    <row r="45" spans="2:19" x14ac:dyDescent="0.25">
      <c r="B45" s="14" t="s">
        <v>41</v>
      </c>
      <c r="C45" s="14" t="s">
        <v>75</v>
      </c>
      <c r="D45" s="56">
        <v>1028191.8</v>
      </c>
      <c r="E45" s="56">
        <v>1066342.3</v>
      </c>
      <c r="F45" s="56">
        <v>1105291.1000000001</v>
      </c>
      <c r="G45" s="56">
        <v>1123809.8</v>
      </c>
      <c r="H45" s="56">
        <v>1097816.7</v>
      </c>
      <c r="I45" s="56">
        <v>1096997.5</v>
      </c>
      <c r="J45" s="56">
        <v>1125612.6000000001</v>
      </c>
      <c r="K45" s="56">
        <v>1094771.8999999999</v>
      </c>
      <c r="L45" s="56">
        <v>1099996.3999999999</v>
      </c>
      <c r="M45" s="56">
        <v>1106926.1000000001</v>
      </c>
      <c r="N45" s="56">
        <v>1120375.7</v>
      </c>
      <c r="O45" s="56">
        <v>1134832.3999999999</v>
      </c>
      <c r="P45" s="56">
        <v>1158059.7</v>
      </c>
      <c r="Q45" s="56">
        <v>1178891.8999999999</v>
      </c>
      <c r="R45" s="56">
        <v>1187281.6000000001</v>
      </c>
      <c r="S45" s="56">
        <v>1152043.5</v>
      </c>
    </row>
    <row r="46" spans="2:19" x14ac:dyDescent="0.25">
      <c r="B46" s="17" t="s">
        <v>126</v>
      </c>
      <c r="C46" s="17" t="s">
        <v>128</v>
      </c>
      <c r="D46" s="57">
        <v>58166700</v>
      </c>
      <c r="E46" s="57">
        <v>58399900</v>
      </c>
      <c r="F46" s="57">
        <v>58756200</v>
      </c>
      <c r="G46" s="57">
        <v>59211200</v>
      </c>
      <c r="H46" s="57">
        <v>59555500</v>
      </c>
      <c r="I46" s="57">
        <v>59819400</v>
      </c>
      <c r="J46" s="57">
        <v>60026800</v>
      </c>
      <c r="K46" s="57">
        <v>60191200</v>
      </c>
      <c r="L46" s="57">
        <v>60311600</v>
      </c>
      <c r="M46" s="57">
        <v>60320700</v>
      </c>
      <c r="N46" s="57">
        <v>60229600</v>
      </c>
      <c r="O46" s="57">
        <v>60115200</v>
      </c>
      <c r="P46" s="57">
        <v>60002300</v>
      </c>
      <c r="Q46" s="57">
        <v>59877200</v>
      </c>
      <c r="R46" s="57">
        <v>59729100</v>
      </c>
      <c r="S46" s="57">
        <v>59438900</v>
      </c>
    </row>
    <row r="47" spans="2:19" ht="17.399999999999999" x14ac:dyDescent="0.3">
      <c r="B47" s="19"/>
    </row>
    <row r="48" spans="2:19" x14ac:dyDescent="0.25">
      <c r="B48" s="20" t="s">
        <v>76</v>
      </c>
    </row>
    <row r="49" spans="2:19" x14ac:dyDescent="0.25">
      <c r="B49" s="20" t="s">
        <v>185</v>
      </c>
    </row>
    <row r="53" spans="2:19" ht="15.6" x14ac:dyDescent="0.3">
      <c r="B53" s="24" t="s">
        <v>99</v>
      </c>
    </row>
    <row r="54" spans="2:19" ht="15.6" x14ac:dyDescent="0.3">
      <c r="B54" s="24" t="s">
        <v>111</v>
      </c>
    </row>
    <row r="56" spans="2:19" x14ac:dyDescent="0.25">
      <c r="B56" s="2" t="str">
        <f t="shared" ref="B56:O56" si="0">B5</f>
        <v>Attività/Passività</v>
      </c>
      <c r="C56" s="2" t="str">
        <f t="shared" si="0"/>
        <v>Assets/Liabilities</v>
      </c>
      <c r="D56" s="3" t="str">
        <f t="shared" si="0"/>
        <v>2005</v>
      </c>
      <c r="E56" s="3" t="str">
        <f t="shared" si="0"/>
        <v>2006</v>
      </c>
      <c r="F56" s="3" t="str">
        <f t="shared" si="0"/>
        <v>2007</v>
      </c>
      <c r="G56" s="3" t="str">
        <f t="shared" si="0"/>
        <v>2008</v>
      </c>
      <c r="H56" s="3" t="str">
        <f t="shared" si="0"/>
        <v>2009</v>
      </c>
      <c r="I56" s="3" t="str">
        <f t="shared" si="0"/>
        <v>2010</v>
      </c>
      <c r="J56" s="3" t="str">
        <f t="shared" si="0"/>
        <v>2011</v>
      </c>
      <c r="K56" s="3" t="str">
        <f t="shared" si="0"/>
        <v>2012</v>
      </c>
      <c r="L56" s="3" t="str">
        <f t="shared" si="0"/>
        <v>2013</v>
      </c>
      <c r="M56" s="3" t="str">
        <f t="shared" si="0"/>
        <v>2014</v>
      </c>
      <c r="N56" s="3" t="str">
        <f t="shared" si="0"/>
        <v>2015</v>
      </c>
      <c r="O56" s="3" t="str">
        <f t="shared" si="0"/>
        <v>2016</v>
      </c>
      <c r="P56" s="3" t="str">
        <f t="shared" ref="P56:S56" si="1">P5</f>
        <v>2017</v>
      </c>
      <c r="Q56" s="3" t="str">
        <f t="shared" si="1"/>
        <v>2018</v>
      </c>
      <c r="R56" s="3" t="str">
        <f t="shared" si="1"/>
        <v>2019</v>
      </c>
      <c r="S56" s="3" t="str">
        <f t="shared" si="1"/>
        <v>2020</v>
      </c>
    </row>
    <row r="57" spans="2:19" x14ac:dyDescent="0.25">
      <c r="B57" s="4" t="s">
        <v>13</v>
      </c>
      <c r="C57" s="4" t="str">
        <f t="shared" ref="C57:C66" si="2">C6</f>
        <v>Dwellings</v>
      </c>
      <c r="D57" s="10">
        <f t="shared" ref="D57:O57" si="3">D6/D$31</f>
        <v>0.46155576530811571</v>
      </c>
      <c r="E57" s="10">
        <f t="shared" si="3"/>
        <v>0.46879913802422996</v>
      </c>
      <c r="F57" s="10">
        <f t="shared" si="3"/>
        <v>0.49450151979771101</v>
      </c>
      <c r="G57" s="10">
        <f t="shared" si="3"/>
        <v>0.51585691372746845</v>
      </c>
      <c r="H57" s="10">
        <f t="shared" si="3"/>
        <v>0.52041948139322203</v>
      </c>
      <c r="I57" s="10">
        <f t="shared" si="3"/>
        <v>0.52820481809562247</v>
      </c>
      <c r="J57" s="10">
        <f t="shared" si="3"/>
        <v>0.53635673827402008</v>
      </c>
      <c r="K57" s="10">
        <f t="shared" si="3"/>
        <v>0.52047162371224576</v>
      </c>
      <c r="L57" s="10">
        <f t="shared" si="3"/>
        <v>0.5112812848177315</v>
      </c>
      <c r="M57" s="10">
        <f t="shared" si="3"/>
        <v>0.50171228108213073</v>
      </c>
      <c r="N57" s="10">
        <f t="shared" si="3"/>
        <v>0.49268631513042854</v>
      </c>
      <c r="O57" s="10">
        <f t="shared" si="3"/>
        <v>0.49044814846941093</v>
      </c>
      <c r="P57" s="10">
        <f t="shared" ref="P57:S57" si="4">P6/P$31</f>
        <v>0.48152859230172285</v>
      </c>
      <c r="Q57" s="10">
        <f t="shared" si="4"/>
        <v>0.48915181137175001</v>
      </c>
      <c r="R57" s="10">
        <f t="shared" si="4"/>
        <v>0.4761338825887248</v>
      </c>
      <c r="S57" s="10">
        <f t="shared" si="4"/>
        <v>0.47035967087348246</v>
      </c>
    </row>
    <row r="58" spans="2:19" x14ac:dyDescent="0.25">
      <c r="B58" s="4" t="s">
        <v>39</v>
      </c>
      <c r="C58" s="4" t="str">
        <f t="shared" si="2"/>
        <v>Non-residential buildings</v>
      </c>
      <c r="D58" s="10">
        <f t="shared" ref="D58:O58" si="5">D7/D$31</f>
        <v>6.7375725659977737E-2</v>
      </c>
      <c r="E58" s="10">
        <f t="shared" si="5"/>
        <v>6.6682999549727159E-2</v>
      </c>
      <c r="F58" s="10">
        <f t="shared" si="5"/>
        <v>6.9977944935123035E-2</v>
      </c>
      <c r="G58" s="10">
        <f t="shared" si="5"/>
        <v>7.2017914011347953E-2</v>
      </c>
      <c r="H58" s="10">
        <f t="shared" si="5"/>
        <v>7.223046038945595E-2</v>
      </c>
      <c r="I58" s="10">
        <f t="shared" si="5"/>
        <v>7.2745886065247026E-2</v>
      </c>
      <c r="J58" s="10">
        <f t="shared" si="5"/>
        <v>7.389942773832861E-2</v>
      </c>
      <c r="K58" s="10">
        <f t="shared" si="5"/>
        <v>7.2271744414794281E-2</v>
      </c>
      <c r="L58" s="10">
        <f t="shared" si="5"/>
        <v>7.0660323288516624E-2</v>
      </c>
      <c r="M58" s="10">
        <f t="shared" si="5"/>
        <v>6.8508331746564288E-2</v>
      </c>
      <c r="N58" s="10">
        <f t="shared" si="5"/>
        <v>6.651599378263913E-2</v>
      </c>
      <c r="O58" s="10">
        <f t="shared" si="5"/>
        <v>6.5646235039571343E-2</v>
      </c>
      <c r="P58" s="10">
        <f t="shared" ref="P58:S58" si="6">P7/P$31</f>
        <v>6.3766551337028493E-2</v>
      </c>
      <c r="Q58" s="10">
        <f t="shared" si="6"/>
        <v>6.385717790428469E-2</v>
      </c>
      <c r="R58" s="10">
        <f t="shared" si="6"/>
        <v>6.129170768978473E-2</v>
      </c>
      <c r="S58" s="10">
        <f t="shared" si="6"/>
        <v>5.943970249393913E-2</v>
      </c>
    </row>
    <row r="59" spans="2:19" x14ac:dyDescent="0.25">
      <c r="B59" s="4" t="s">
        <v>38</v>
      </c>
      <c r="C59" s="4" t="str">
        <f t="shared" si="2"/>
        <v>Other structures</v>
      </c>
      <c r="D59" s="10">
        <f t="shared" ref="D59:O59" si="7">D8/D$31</f>
        <v>0</v>
      </c>
      <c r="E59" s="10">
        <f t="shared" si="7"/>
        <v>0</v>
      </c>
      <c r="F59" s="10">
        <f t="shared" si="7"/>
        <v>0</v>
      </c>
      <c r="G59" s="10">
        <f t="shared" si="7"/>
        <v>0</v>
      </c>
      <c r="H59" s="10">
        <f t="shared" si="7"/>
        <v>0</v>
      </c>
      <c r="I59" s="10">
        <f t="shared" si="7"/>
        <v>0</v>
      </c>
      <c r="J59" s="10">
        <f t="shared" si="7"/>
        <v>0</v>
      </c>
      <c r="K59" s="10">
        <f t="shared" si="7"/>
        <v>0</v>
      </c>
      <c r="L59" s="10">
        <f t="shared" si="7"/>
        <v>0</v>
      </c>
      <c r="M59" s="10">
        <f t="shared" si="7"/>
        <v>0</v>
      </c>
      <c r="N59" s="10">
        <f t="shared" si="7"/>
        <v>0</v>
      </c>
      <c r="O59" s="10">
        <f t="shared" si="7"/>
        <v>0</v>
      </c>
      <c r="P59" s="10">
        <f t="shared" ref="P59:S59" si="8">P8/P$31</f>
        <v>0</v>
      </c>
      <c r="Q59" s="10">
        <f t="shared" si="8"/>
        <v>0</v>
      </c>
      <c r="R59" s="10">
        <f t="shared" si="8"/>
        <v>0</v>
      </c>
      <c r="S59" s="10">
        <f t="shared" si="8"/>
        <v>0</v>
      </c>
    </row>
    <row r="60" spans="2:19" x14ac:dyDescent="0.25">
      <c r="B60" s="4" t="s">
        <v>118</v>
      </c>
      <c r="C60" s="4" t="str">
        <f t="shared" si="2"/>
        <v>Land improvements</v>
      </c>
      <c r="D60" s="10">
        <f t="shared" ref="D60:O60" si="9">D9/D$31</f>
        <v>3.9828725476004061E-3</v>
      </c>
      <c r="E60" s="10">
        <f t="shared" si="9"/>
        <v>3.7248102352717802E-3</v>
      </c>
      <c r="F60" s="10">
        <f t="shared" si="9"/>
        <v>3.748783779778947E-3</v>
      </c>
      <c r="G60" s="10">
        <f t="shared" si="9"/>
        <v>3.7877304945298741E-3</v>
      </c>
      <c r="H60" s="10">
        <f t="shared" si="9"/>
        <v>3.7538852675483951E-3</v>
      </c>
      <c r="I60" s="10">
        <f t="shared" si="9"/>
        <v>3.7858978613447758E-3</v>
      </c>
      <c r="J60" s="10">
        <f t="shared" si="9"/>
        <v>3.8644294541350854E-3</v>
      </c>
      <c r="K60" s="10">
        <f t="shared" si="9"/>
        <v>3.7088459549340586E-3</v>
      </c>
      <c r="L60" s="10">
        <f t="shared" si="9"/>
        <v>3.5894318991368983E-3</v>
      </c>
      <c r="M60" s="10">
        <f t="shared" si="9"/>
        <v>3.443558153076301E-3</v>
      </c>
      <c r="N60" s="10">
        <f t="shared" si="9"/>
        <v>3.3190157911473918E-3</v>
      </c>
      <c r="O60" s="10">
        <f t="shared" si="9"/>
        <v>3.2213192421517854E-3</v>
      </c>
      <c r="P60" s="10">
        <f t="shared" ref="P60:S60" si="10">P9/P$31</f>
        <v>3.0958967084132897E-3</v>
      </c>
      <c r="Q60" s="10">
        <f t="shared" si="10"/>
        <v>3.1108004769378412E-3</v>
      </c>
      <c r="R60" s="10">
        <f t="shared" si="10"/>
        <v>2.9487906259568482E-3</v>
      </c>
      <c r="S60" s="10">
        <f t="shared" si="10"/>
        <v>2.8471729509259394E-3</v>
      </c>
    </row>
    <row r="61" spans="2:19" x14ac:dyDescent="0.25">
      <c r="B61" s="68" t="s">
        <v>122</v>
      </c>
      <c r="C61" s="4" t="str">
        <f t="shared" si="2"/>
        <v>Machinery and equipment and weapons systems</v>
      </c>
      <c r="D61" s="10">
        <f t="shared" ref="D61:O61" si="11">D10/D$31</f>
        <v>8.7567545920095649E-3</v>
      </c>
      <c r="E61" s="10">
        <f t="shared" si="11"/>
        <v>8.2802228099975762E-3</v>
      </c>
      <c r="F61" s="10">
        <f t="shared" si="11"/>
        <v>8.3805764586636061E-3</v>
      </c>
      <c r="G61" s="10">
        <f t="shared" si="11"/>
        <v>8.4491275331033226E-3</v>
      </c>
      <c r="H61" s="10">
        <f t="shared" si="11"/>
        <v>8.2736387006712969E-3</v>
      </c>
      <c r="I61" s="10">
        <f t="shared" si="11"/>
        <v>8.302185629421515E-3</v>
      </c>
      <c r="J61" s="10">
        <f t="shared" si="11"/>
        <v>8.2823559131093988E-3</v>
      </c>
      <c r="K61" s="10">
        <f t="shared" si="11"/>
        <v>8.0402300162797369E-3</v>
      </c>
      <c r="L61" s="10">
        <f t="shared" si="11"/>
        <v>7.5889424969266808E-3</v>
      </c>
      <c r="M61" s="10">
        <f t="shared" si="11"/>
        <v>7.2484924901272752E-3</v>
      </c>
      <c r="N61" s="10">
        <f t="shared" si="11"/>
        <v>7.0809862525123722E-3</v>
      </c>
      <c r="O61" s="10">
        <f t="shared" si="11"/>
        <v>6.9128194073119322E-3</v>
      </c>
      <c r="P61" s="10">
        <f t="shared" ref="P61:S61" si="12">P10/P$31</f>
        <v>6.7968936343989058E-3</v>
      </c>
      <c r="Q61" s="10">
        <f t="shared" si="12"/>
        <v>6.8408049931305134E-3</v>
      </c>
      <c r="R61" s="10">
        <f t="shared" si="12"/>
        <v>6.6937179300221583E-3</v>
      </c>
      <c r="S61" s="10">
        <f t="shared" si="12"/>
        <v>6.4170481797920231E-3</v>
      </c>
    </row>
    <row r="62" spans="2:19" x14ac:dyDescent="0.25">
      <c r="B62" s="68" t="s">
        <v>123</v>
      </c>
      <c r="C62" s="6" t="str">
        <f t="shared" si="2"/>
        <v>Transport equipment</v>
      </c>
      <c r="D62" s="10">
        <f t="shared" ref="D62:O62" si="13">D11/D$31</f>
        <v>2.0087030145464566E-3</v>
      </c>
      <c r="E62" s="10">
        <f t="shared" si="13"/>
        <v>1.8929988150472384E-3</v>
      </c>
      <c r="F62" s="10">
        <f t="shared" si="13"/>
        <v>1.8936368046572592E-3</v>
      </c>
      <c r="G62" s="10">
        <f t="shared" si="13"/>
        <v>1.9281270599128477E-3</v>
      </c>
      <c r="H62" s="10">
        <f t="shared" si="13"/>
        <v>1.8635618733954529E-3</v>
      </c>
      <c r="I62" s="10">
        <f t="shared" si="13"/>
        <v>1.8777055784677879E-3</v>
      </c>
      <c r="J62" s="10">
        <f t="shared" si="13"/>
        <v>1.8046078827214918E-3</v>
      </c>
      <c r="K62" s="10">
        <f t="shared" si="13"/>
        <v>1.6881747811802513E-3</v>
      </c>
      <c r="L62" s="10">
        <f t="shared" si="13"/>
        <v>1.5535465243257717E-3</v>
      </c>
      <c r="M62" s="10">
        <f t="shared" si="13"/>
        <v>1.4323712459643494E-3</v>
      </c>
      <c r="N62" s="10">
        <f t="shared" si="13"/>
        <v>1.4187592892682035E-3</v>
      </c>
      <c r="O62" s="10">
        <f t="shared" si="13"/>
        <v>1.4478642308853715E-3</v>
      </c>
      <c r="P62" s="10">
        <f t="shared" ref="P62:S62" si="14">P11/P$31</f>
        <v>1.4635171666031854E-3</v>
      </c>
      <c r="Q62" s="10">
        <f t="shared" si="14"/>
        <v>1.4952166355747803E-3</v>
      </c>
      <c r="R62" s="10">
        <f t="shared" si="14"/>
        <v>1.5049777485096358E-3</v>
      </c>
      <c r="S62" s="10">
        <f t="shared" si="14"/>
        <v>1.4871094294295485E-3</v>
      </c>
    </row>
    <row r="63" spans="2:19" x14ac:dyDescent="0.25">
      <c r="B63" s="68" t="s">
        <v>124</v>
      </c>
      <c r="C63" s="6" t="str">
        <f t="shared" si="2"/>
        <v>ICT equipment</v>
      </c>
      <c r="D63" s="10">
        <f t="shared" ref="D63:O63" si="15">D12/D$31</f>
        <v>5.7616387542761796E-4</v>
      </c>
      <c r="E63" s="10">
        <f t="shared" si="15"/>
        <v>5.0503165195757091E-4</v>
      </c>
      <c r="F63" s="10">
        <f t="shared" si="15"/>
        <v>4.8062236401710551E-4</v>
      </c>
      <c r="G63" s="10">
        <f t="shared" si="15"/>
        <v>4.4272262597553133E-4</v>
      </c>
      <c r="H63" s="10">
        <f t="shared" si="15"/>
        <v>4.2353810116157472E-4</v>
      </c>
      <c r="I63" s="10">
        <f t="shared" si="15"/>
        <v>4.2217582796517185E-4</v>
      </c>
      <c r="J63" s="10">
        <f t="shared" si="15"/>
        <v>4.2907997506517673E-4</v>
      </c>
      <c r="K63" s="10">
        <f t="shared" si="15"/>
        <v>4.2320434692057202E-4</v>
      </c>
      <c r="L63" s="10">
        <f t="shared" si="15"/>
        <v>3.9077504877784602E-4</v>
      </c>
      <c r="M63" s="10">
        <f t="shared" si="15"/>
        <v>3.6653443676848858E-4</v>
      </c>
      <c r="N63" s="10">
        <f t="shared" si="15"/>
        <v>3.735948880455956E-4</v>
      </c>
      <c r="O63" s="10">
        <f t="shared" si="15"/>
        <v>3.8674763987630776E-4</v>
      </c>
      <c r="P63" s="10">
        <f t="shared" ref="P63:S63" si="16">P12/P$31</f>
        <v>3.8318163809233729E-4</v>
      </c>
      <c r="Q63" s="10">
        <f t="shared" si="16"/>
        <v>3.8230400080891297E-4</v>
      </c>
      <c r="R63" s="10">
        <f t="shared" si="16"/>
        <v>3.723515000330976E-4</v>
      </c>
      <c r="S63" s="10">
        <f t="shared" si="16"/>
        <v>3.5660490936780778E-4</v>
      </c>
    </row>
    <row r="64" spans="2:19" x14ac:dyDescent="0.25">
      <c r="B64" s="68" t="s">
        <v>120</v>
      </c>
      <c r="C64" s="6" t="str">
        <f t="shared" si="2"/>
        <v>Other machinery and equipment and weapons systems</v>
      </c>
      <c r="D64" s="10">
        <f t="shared" ref="D64:O64" si="17">D13/D$31</f>
        <v>6.1718877020354905E-3</v>
      </c>
      <c r="E64" s="10">
        <f t="shared" si="17"/>
        <v>5.8821923429927666E-3</v>
      </c>
      <c r="F64" s="10">
        <f t="shared" si="17"/>
        <v>6.0063172899892398E-3</v>
      </c>
      <c r="G64" s="10">
        <f t="shared" si="17"/>
        <v>6.078277847214944E-3</v>
      </c>
      <c r="H64" s="10">
        <f t="shared" si="17"/>
        <v>5.986538726114269E-3</v>
      </c>
      <c r="I64" s="10">
        <f t="shared" si="17"/>
        <v>6.0022946600323404E-3</v>
      </c>
      <c r="J64" s="10">
        <f t="shared" si="17"/>
        <v>6.0486680553227291E-3</v>
      </c>
      <c r="K64" s="10">
        <f t="shared" si="17"/>
        <v>5.9288508881789144E-3</v>
      </c>
      <c r="L64" s="10">
        <f t="shared" si="17"/>
        <v>5.6446209238230636E-3</v>
      </c>
      <c r="M64" s="10">
        <f t="shared" si="17"/>
        <v>5.4495868073944371E-3</v>
      </c>
      <c r="N64" s="10">
        <f t="shared" si="17"/>
        <v>5.2886320751985728E-3</v>
      </c>
      <c r="O64" s="10">
        <f t="shared" si="17"/>
        <v>5.0782169279598817E-3</v>
      </c>
      <c r="P64" s="10">
        <f t="shared" ref="P64:S64" si="18">P13/P$31</f>
        <v>4.9501948297033839E-3</v>
      </c>
      <c r="Q64" s="10">
        <f t="shared" si="18"/>
        <v>4.9632843567468206E-3</v>
      </c>
      <c r="R64" s="10">
        <f t="shared" si="18"/>
        <v>4.8163794837544531E-3</v>
      </c>
      <c r="S64" s="10">
        <f t="shared" si="18"/>
        <v>4.5733338409946669E-3</v>
      </c>
    </row>
    <row r="65" spans="2:19" x14ac:dyDescent="0.25">
      <c r="B65" s="4" t="s">
        <v>14</v>
      </c>
      <c r="C65" s="4" t="str">
        <f t="shared" si="2"/>
        <v>Cultivated biological resources</v>
      </c>
      <c r="D65" s="10">
        <f t="shared" ref="D65:O65" si="19">D14/D$31</f>
        <v>4.4190739299359042E-4</v>
      </c>
      <c r="E65" s="10">
        <f t="shared" si="19"/>
        <v>4.1589780197740921E-4</v>
      </c>
      <c r="F65" s="10">
        <f t="shared" si="19"/>
        <v>4.2215158268795307E-4</v>
      </c>
      <c r="G65" s="10">
        <f t="shared" si="19"/>
        <v>3.9376888349724527E-4</v>
      </c>
      <c r="H65" s="10">
        <f t="shared" si="19"/>
        <v>4.1671785737399031E-4</v>
      </c>
      <c r="I65" s="10">
        <f t="shared" si="19"/>
        <v>4.559235004432359E-4</v>
      </c>
      <c r="J65" s="10">
        <f t="shared" si="19"/>
        <v>4.3260731100023506E-4</v>
      </c>
      <c r="K65" s="10">
        <f t="shared" si="19"/>
        <v>4.2573074523794517E-4</v>
      </c>
      <c r="L65" s="10">
        <f t="shared" si="19"/>
        <v>4.1937997304787952E-4</v>
      </c>
      <c r="M65" s="10">
        <f t="shared" si="19"/>
        <v>4.2616682394907006E-4</v>
      </c>
      <c r="N65" s="10">
        <f t="shared" si="19"/>
        <v>4.1057930781016137E-4</v>
      </c>
      <c r="O65" s="10">
        <f t="shared" si="19"/>
        <v>4.234962257493072E-4</v>
      </c>
      <c r="P65" s="10">
        <f t="shared" ref="P65:S65" si="20">P14/P$31</f>
        <v>4.2350435333987066E-4</v>
      </c>
      <c r="Q65" s="10">
        <f t="shared" si="20"/>
        <v>4.1667169495277748E-4</v>
      </c>
      <c r="R65" s="10">
        <f t="shared" si="20"/>
        <v>3.9847303895298981E-4</v>
      </c>
      <c r="S65" s="10">
        <f t="shared" si="20"/>
        <v>3.7456952506006265E-4</v>
      </c>
    </row>
    <row r="66" spans="2:19" x14ac:dyDescent="0.25">
      <c r="B66" s="4" t="s">
        <v>43</v>
      </c>
      <c r="C66" s="4" t="str">
        <f t="shared" si="2"/>
        <v>Intellectual property products</v>
      </c>
      <c r="D66" s="10">
        <f t="shared" ref="D66:O66" si="21">D15/D$31</f>
        <v>7.5353488627047242E-4</v>
      </c>
      <c r="E66" s="10">
        <f t="shared" si="21"/>
        <v>6.9981453370632142E-4</v>
      </c>
      <c r="F66" s="10">
        <f t="shared" si="21"/>
        <v>7.0689977340050085E-4</v>
      </c>
      <c r="G66" s="10">
        <f t="shared" si="21"/>
        <v>7.1836568366267757E-4</v>
      </c>
      <c r="H66" s="10">
        <f t="shared" si="21"/>
        <v>7.1588510955153178E-4</v>
      </c>
      <c r="I66" s="10">
        <f t="shared" si="21"/>
        <v>7.0630082002971133E-4</v>
      </c>
      <c r="J66" s="10">
        <f t="shared" si="21"/>
        <v>7.1472763229668936E-4</v>
      </c>
      <c r="K66" s="10">
        <f t="shared" si="21"/>
        <v>6.8899823041366451E-4</v>
      </c>
      <c r="L66" s="10">
        <f t="shared" si="21"/>
        <v>6.7888085466099354E-4</v>
      </c>
      <c r="M66" s="10">
        <f t="shared" si="21"/>
        <v>6.7029303031387172E-4</v>
      </c>
      <c r="N66" s="10">
        <f t="shared" si="21"/>
        <v>7.1805194992450639E-4</v>
      </c>
      <c r="O66" s="10">
        <f t="shared" si="21"/>
        <v>7.219364408968099E-4</v>
      </c>
      <c r="P66" s="10">
        <f t="shared" ref="P66:S66" si="22">P15/P$31</f>
        <v>6.9938734810057364E-4</v>
      </c>
      <c r="Q66" s="10">
        <f t="shared" si="22"/>
        <v>7.0489189002902273E-4</v>
      </c>
      <c r="R66" s="10">
        <f t="shared" si="22"/>
        <v>6.7243647496281723E-4</v>
      </c>
      <c r="S66" s="10">
        <f t="shared" si="22"/>
        <v>6.5250180708592673E-4</v>
      </c>
    </row>
    <row r="67" spans="2:19" x14ac:dyDescent="0.25">
      <c r="B67" s="69" t="s">
        <v>127</v>
      </c>
      <c r="C67" s="7" t="s">
        <v>117</v>
      </c>
      <c r="D67" s="10">
        <f t="shared" ref="D67:O67" si="23">D16/D$31</f>
        <v>7.5786396385470057E-5</v>
      </c>
      <c r="E67" s="10">
        <f t="shared" si="23"/>
        <v>7.2909463742350811E-5</v>
      </c>
      <c r="F67" s="10">
        <f t="shared" si="23"/>
        <v>7.4536016145504075E-5</v>
      </c>
      <c r="G67" s="10">
        <f t="shared" si="23"/>
        <v>7.7485896061913384E-5</v>
      </c>
      <c r="H67" s="10">
        <f t="shared" si="23"/>
        <v>7.9091741074075443E-5</v>
      </c>
      <c r="I67" s="10">
        <f t="shared" si="23"/>
        <v>8.3360289314617146E-5</v>
      </c>
      <c r="J67" s="10">
        <f t="shared" si="23"/>
        <v>8.5159967574978691E-5</v>
      </c>
      <c r="K67" s="10">
        <f t="shared" si="23"/>
        <v>8.3594884545703786E-5</v>
      </c>
      <c r="L67" s="10">
        <f t="shared" si="23"/>
        <v>8.6721530213431522E-5</v>
      </c>
      <c r="M67" s="10">
        <f t="shared" si="23"/>
        <v>8.9490555703190724E-5</v>
      </c>
      <c r="N67" s="10">
        <f t="shared" si="23"/>
        <v>9.5157441266096332E-5</v>
      </c>
      <c r="O67" s="10">
        <f t="shared" si="23"/>
        <v>9.954894205310366E-5</v>
      </c>
      <c r="P67" s="10">
        <f t="shared" ref="P67:S68" si="24">P16/P$31</f>
        <v>1.0046852585578225E-4</v>
      </c>
      <c r="Q67" s="10">
        <f t="shared" si="24"/>
        <v>1.0638024370334972E-4</v>
      </c>
      <c r="R67" s="10">
        <f t="shared" si="24"/>
        <v>1.0668441194782746E-4</v>
      </c>
      <c r="S67" s="10">
        <f t="shared" si="24"/>
        <v>1.0784235322764359E-4</v>
      </c>
    </row>
    <row r="68" spans="2:19" x14ac:dyDescent="0.25">
      <c r="B68" s="68" t="s">
        <v>191</v>
      </c>
      <c r="C68" s="7" t="s">
        <v>190</v>
      </c>
      <c r="D68" s="10">
        <f t="shared" ref="D68:O68" si="25">D17/D$31</f>
        <v>3.479895418914803E-4</v>
      </c>
      <c r="E68" s="10">
        <f t="shared" si="25"/>
        <v>3.179899483148712E-4</v>
      </c>
      <c r="F68" s="10">
        <f t="shared" si="25"/>
        <v>3.1756562823599297E-4</v>
      </c>
      <c r="G68" s="10">
        <f t="shared" si="25"/>
        <v>3.1897360436078929E-4</v>
      </c>
      <c r="H68" s="10">
        <f t="shared" si="25"/>
        <v>3.2960343178814412E-4</v>
      </c>
      <c r="I68" s="10">
        <f t="shared" si="25"/>
        <v>3.35793644487033E-4</v>
      </c>
      <c r="J68" s="10">
        <f t="shared" si="25"/>
        <v>3.3411762649546731E-4</v>
      </c>
      <c r="K68" s="10">
        <f t="shared" si="25"/>
        <v>3.2669779569751794E-4</v>
      </c>
      <c r="L68" s="10">
        <f t="shared" si="25"/>
        <v>3.1684160235572357E-4</v>
      </c>
      <c r="M68" s="10">
        <f t="shared" si="25"/>
        <v>3.0791877572629029E-4</v>
      </c>
      <c r="N68" s="10">
        <f t="shared" si="25"/>
        <v>2.9852509959309913E-4</v>
      </c>
      <c r="O68" s="10">
        <f t="shared" si="25"/>
        <v>2.9387599006846409E-4</v>
      </c>
      <c r="P68" s="10">
        <f t="shared" si="24"/>
        <v>2.786539650799429E-4</v>
      </c>
      <c r="Q68" s="10">
        <f t="shared" si="24"/>
        <v>2.7804871758436777E-4</v>
      </c>
      <c r="R68" s="10">
        <f t="shared" si="24"/>
        <v>2.6560270401046753E-4</v>
      </c>
      <c r="S68" s="10">
        <f t="shared" si="24"/>
        <v>2.6199005207584069E-4</v>
      </c>
    </row>
    <row r="69" spans="2:19" x14ac:dyDescent="0.25">
      <c r="B69" s="4" t="s">
        <v>15</v>
      </c>
      <c r="C69" s="4" t="str">
        <f t="shared" ref="B69:C72" si="26">C18</f>
        <v>Inventories</v>
      </c>
      <c r="D69" s="10">
        <f t="shared" ref="D69:O69" si="27">D18/D$31</f>
        <v>3.4809418880509396E-3</v>
      </c>
      <c r="E69" s="10">
        <f t="shared" si="27"/>
        <v>3.2787599429253368E-3</v>
      </c>
      <c r="F69" s="10">
        <f t="shared" si="27"/>
        <v>3.297730476544778E-3</v>
      </c>
      <c r="G69" s="10">
        <f t="shared" si="27"/>
        <v>3.2359604552481252E-3</v>
      </c>
      <c r="H69" s="10">
        <f t="shared" si="27"/>
        <v>3.0821826399663635E-3</v>
      </c>
      <c r="I69" s="10">
        <f t="shared" si="27"/>
        <v>3.0043843906944999E-3</v>
      </c>
      <c r="J69" s="10">
        <f t="shared" si="27"/>
        <v>2.8796847313918854E-3</v>
      </c>
      <c r="K69" s="10">
        <f t="shared" si="27"/>
        <v>2.7191317447288511E-3</v>
      </c>
      <c r="L69" s="10">
        <f t="shared" si="27"/>
        <v>2.5837257626690714E-3</v>
      </c>
      <c r="M69" s="10">
        <f t="shared" si="27"/>
        <v>2.4792913523286413E-3</v>
      </c>
      <c r="N69" s="10">
        <f t="shared" si="27"/>
        <v>2.3331160302740577E-3</v>
      </c>
      <c r="O69" s="10">
        <f t="shared" si="27"/>
        <v>2.2142596049594828E-3</v>
      </c>
      <c r="P69" s="10">
        <f t="shared" ref="P69:S69" si="28">P18/P$31</f>
        <v>1.8398686872196709E-3</v>
      </c>
      <c r="Q69" s="10">
        <f t="shared" si="28"/>
        <v>1.7782802598891266E-3</v>
      </c>
      <c r="R69" s="10">
        <f t="shared" si="28"/>
        <v>1.6767728555327861E-3</v>
      </c>
      <c r="S69" s="10">
        <f t="shared" si="28"/>
        <v>1.5885931103685543E-3</v>
      </c>
    </row>
    <row r="70" spans="2:19" x14ac:dyDescent="0.25">
      <c r="B70" s="4" t="s">
        <v>16</v>
      </c>
      <c r="C70" s="4" t="str">
        <f t="shared" si="26"/>
        <v>Land under cultivation</v>
      </c>
      <c r="D70" s="10">
        <f t="shared" ref="D70:O70" si="29">D19/D$31</f>
        <v>2.5136254742788144E-2</v>
      </c>
      <c r="E70" s="10">
        <f t="shared" si="29"/>
        <v>2.3102663643423761E-2</v>
      </c>
      <c r="F70" s="10">
        <f t="shared" si="29"/>
        <v>2.3155754272990822E-2</v>
      </c>
      <c r="G70" s="10">
        <f t="shared" si="29"/>
        <v>2.3040730258984749E-2</v>
      </c>
      <c r="H70" s="10">
        <f t="shared" si="29"/>
        <v>2.2929852004374848E-2</v>
      </c>
      <c r="I70" s="10">
        <f t="shared" si="29"/>
        <v>2.2775528599696466E-2</v>
      </c>
      <c r="J70" s="10">
        <f t="shared" si="29"/>
        <v>2.2523161847342689E-2</v>
      </c>
      <c r="K70" s="10">
        <f t="shared" si="29"/>
        <v>2.1850091891725782E-2</v>
      </c>
      <c r="L70" s="10">
        <f t="shared" si="29"/>
        <v>2.1718242011950568E-2</v>
      </c>
      <c r="M70" s="10">
        <f t="shared" si="29"/>
        <v>2.1579816404164533E-2</v>
      </c>
      <c r="N70" s="10">
        <f t="shared" si="29"/>
        <v>2.1405003510935446E-2</v>
      </c>
      <c r="O70" s="10">
        <f t="shared" si="29"/>
        <v>2.1476153448187808E-2</v>
      </c>
      <c r="P70" s="10">
        <f t="shared" ref="P70:S70" si="30">P19/P$31</f>
        <v>2.1442574599233495E-2</v>
      </c>
      <c r="Q70" s="10">
        <f t="shared" si="30"/>
        <v>2.1907926988647242E-2</v>
      </c>
      <c r="R70" s="10">
        <f t="shared" si="30"/>
        <v>2.1252410483424543E-2</v>
      </c>
      <c r="S70" s="10">
        <f t="shared" si="30"/>
        <v>2.1031527230966247E-2</v>
      </c>
    </row>
    <row r="71" spans="2:19" x14ac:dyDescent="0.25">
      <c r="B71" s="2" t="str">
        <f t="shared" si="26"/>
        <v>Totale attività non finanziarie (a)</v>
      </c>
      <c r="C71" s="2" t="str">
        <f t="shared" si="26"/>
        <v>Non-financial assets (a)</v>
      </c>
      <c r="D71" s="11">
        <f t="shared" ref="D71:O71" si="31">D20/D$31</f>
        <v>0.57148374600234197</v>
      </c>
      <c r="E71" s="11">
        <f t="shared" si="31"/>
        <v>0.57498430654125932</v>
      </c>
      <c r="F71" s="11">
        <f t="shared" si="31"/>
        <v>0.60419136107690063</v>
      </c>
      <c r="G71" s="11">
        <f t="shared" si="31"/>
        <v>0.62750052072632057</v>
      </c>
      <c r="H71" s="11">
        <f t="shared" si="31"/>
        <v>0.63182209374263865</v>
      </c>
      <c r="I71" s="11">
        <f t="shared" si="31"/>
        <v>0.63998090583658729</v>
      </c>
      <c r="J71" s="11">
        <f t="shared" si="31"/>
        <v>0.6489531233939807</v>
      </c>
      <c r="K71" s="11">
        <f t="shared" si="31"/>
        <v>0.63017640603286318</v>
      </c>
      <c r="L71" s="11">
        <f t="shared" si="31"/>
        <v>0.61852021110464028</v>
      </c>
      <c r="M71" s="11">
        <f t="shared" si="31"/>
        <v>0.60606824041041751</v>
      </c>
      <c r="N71" s="11">
        <f t="shared" si="31"/>
        <v>0.59446907108574731</v>
      </c>
      <c r="O71" s="11">
        <f t="shared" si="31"/>
        <v>0.59106438666105865</v>
      </c>
      <c r="P71" s="11">
        <f t="shared" ref="P71:S71" si="32">P20/P$31</f>
        <v>0.57959326896945718</v>
      </c>
      <c r="Q71" s="11">
        <f t="shared" si="32"/>
        <v>0.58776837502389001</v>
      </c>
      <c r="R71" s="11">
        <f t="shared" si="32"/>
        <v>0.57106818248963664</v>
      </c>
      <c r="S71" s="11">
        <f t="shared" si="32"/>
        <v>0.5627107861716204</v>
      </c>
    </row>
    <row r="72" spans="2:19" x14ac:dyDescent="0.25">
      <c r="B72" s="4" t="str">
        <f t="shared" si="26"/>
        <v>Oro monetario e DSP</v>
      </c>
      <c r="C72" s="4" t="str">
        <f t="shared" si="26"/>
        <v>Monetary gold and SDRs</v>
      </c>
      <c r="D72" s="10">
        <f t="shared" ref="D72:O72" si="33">D21/D$31</f>
        <v>0</v>
      </c>
      <c r="E72" s="10">
        <f t="shared" si="33"/>
        <v>0</v>
      </c>
      <c r="F72" s="10">
        <f t="shared" si="33"/>
        <v>0</v>
      </c>
      <c r="G72" s="10">
        <f t="shared" si="33"/>
        <v>0</v>
      </c>
      <c r="H72" s="10">
        <f t="shared" si="33"/>
        <v>0</v>
      </c>
      <c r="I72" s="10">
        <f t="shared" si="33"/>
        <v>0</v>
      </c>
      <c r="J72" s="10">
        <f t="shared" si="33"/>
        <v>0</v>
      </c>
      <c r="K72" s="10">
        <f t="shared" si="33"/>
        <v>0</v>
      </c>
      <c r="L72" s="10">
        <f t="shared" si="33"/>
        <v>0</v>
      </c>
      <c r="M72" s="10">
        <f t="shared" si="33"/>
        <v>0</v>
      </c>
      <c r="N72" s="10">
        <f t="shared" si="33"/>
        <v>0</v>
      </c>
      <c r="O72" s="10">
        <f t="shared" si="33"/>
        <v>0</v>
      </c>
      <c r="P72" s="10">
        <f t="shared" ref="P72:S72" si="34">P21/P$31</f>
        <v>0</v>
      </c>
      <c r="Q72" s="10">
        <f t="shared" si="34"/>
        <v>0</v>
      </c>
      <c r="R72" s="10">
        <f t="shared" si="34"/>
        <v>0</v>
      </c>
      <c r="S72" s="10">
        <f t="shared" si="34"/>
        <v>0</v>
      </c>
    </row>
    <row r="73" spans="2:19" x14ac:dyDescent="0.25">
      <c r="B73" s="4" t="str">
        <f t="shared" ref="B73:C82" si="35">B22</f>
        <v>Biglietti e depositi</v>
      </c>
      <c r="C73" s="4" t="str">
        <f t="shared" si="35"/>
        <v>Currency and deposits</v>
      </c>
      <c r="D73" s="10">
        <f t="shared" ref="D73:O73" si="36">D22/D$31</f>
        <v>0.10040272891039241</v>
      </c>
      <c r="E73" s="10">
        <f t="shared" si="36"/>
        <v>9.8585268916900601E-2</v>
      </c>
      <c r="F73" s="10">
        <f t="shared" si="36"/>
        <v>0.10088644393483596</v>
      </c>
      <c r="G73" s="10">
        <f t="shared" si="36"/>
        <v>0.1062937198029667</v>
      </c>
      <c r="H73" s="10">
        <f t="shared" si="36"/>
        <v>0.10806694366136078</v>
      </c>
      <c r="I73" s="10">
        <f t="shared" si="36"/>
        <v>0.10732639066218638</v>
      </c>
      <c r="J73" s="10">
        <f t="shared" si="36"/>
        <v>0.10706249894298768</v>
      </c>
      <c r="K73" s="10">
        <f t="shared" si="36"/>
        <v>0.11039048038496328</v>
      </c>
      <c r="L73" s="10">
        <f t="shared" si="36"/>
        <v>0.1137414070199872</v>
      </c>
      <c r="M73" s="10">
        <f t="shared" si="36"/>
        <v>0.11679503277232484</v>
      </c>
      <c r="N73" s="10">
        <f t="shared" si="36"/>
        <v>0.11962039105716954</v>
      </c>
      <c r="O73" s="10">
        <f t="shared" si="36"/>
        <v>0.12520095949627966</v>
      </c>
      <c r="P73" s="10">
        <f t="shared" ref="P73:S73" si="37">P22/P$31</f>
        <v>0.12626080933511319</v>
      </c>
      <c r="Q73" s="10">
        <f t="shared" si="37"/>
        <v>0.13096852973007936</v>
      </c>
      <c r="R73" s="10">
        <f t="shared" si="37"/>
        <v>0.13354670068559302</v>
      </c>
      <c r="S73" s="10">
        <f t="shared" si="37"/>
        <v>0.14179389086187141</v>
      </c>
    </row>
    <row r="74" spans="2:19" x14ac:dyDescent="0.25">
      <c r="B74" s="4" t="str">
        <f t="shared" si="35"/>
        <v>Titoli</v>
      </c>
      <c r="C74" s="4" t="str">
        <f t="shared" si="35"/>
        <v>Debt securities</v>
      </c>
      <c r="D74" s="10">
        <f t="shared" ref="D74:O74" si="38">D23/D$31</f>
        <v>8.1042459462963637E-2</v>
      </c>
      <c r="E74" s="10">
        <f t="shared" si="38"/>
        <v>7.3739108461974345E-2</v>
      </c>
      <c r="F74" s="10">
        <f t="shared" si="38"/>
        <v>7.4827063831774718E-2</v>
      </c>
      <c r="G74" s="10">
        <f t="shared" si="38"/>
        <v>7.8390696334467061E-2</v>
      </c>
      <c r="H74" s="10">
        <f t="shared" si="38"/>
        <v>7.4964214185656297E-2</v>
      </c>
      <c r="I74" s="10">
        <f t="shared" si="38"/>
        <v>7.0005710854006462E-2</v>
      </c>
      <c r="J74" s="10">
        <f t="shared" si="38"/>
        <v>7.0672488668685265E-2</v>
      </c>
      <c r="K74" s="10">
        <f t="shared" si="38"/>
        <v>6.8499638751143621E-2</v>
      </c>
      <c r="L74" s="10">
        <f t="shared" si="38"/>
        <v>5.9152844564719073E-2</v>
      </c>
      <c r="M74" s="10">
        <f t="shared" si="38"/>
        <v>4.8988090018712287E-2</v>
      </c>
      <c r="N74" s="10">
        <f t="shared" si="38"/>
        <v>3.8114131445057396E-2</v>
      </c>
      <c r="O74" s="10">
        <f t="shared" si="38"/>
        <v>3.2750942658515241E-2</v>
      </c>
      <c r="P74" s="10">
        <f t="shared" ref="P74:S74" si="39">P23/P$31</f>
        <v>2.9182010544111084E-2</v>
      </c>
      <c r="Q74" s="10">
        <f t="shared" si="39"/>
        <v>2.7800010793288154E-2</v>
      </c>
      <c r="R74" s="10">
        <f t="shared" si="39"/>
        <v>2.4680372227919405E-2</v>
      </c>
      <c r="S74" s="10">
        <f t="shared" si="39"/>
        <v>2.2558279064881809E-2</v>
      </c>
    </row>
    <row r="75" spans="2:19" x14ac:dyDescent="0.25">
      <c r="B75" s="4" t="str">
        <f t="shared" si="35"/>
        <v>Prestiti</v>
      </c>
      <c r="C75" s="4" t="str">
        <f t="shared" si="35"/>
        <v>Loans</v>
      </c>
      <c r="D75" s="10">
        <f t="shared" ref="D75:O82" si="40">D24/D$31</f>
        <v>1.3848642083693742E-3</v>
      </c>
      <c r="E75" s="10">
        <f t="shared" si="40"/>
        <v>1.3034659870538002E-3</v>
      </c>
      <c r="F75" s="10">
        <f t="shared" si="40"/>
        <v>1.299252557933283E-3</v>
      </c>
      <c r="G75" s="10">
        <f t="shared" si="40"/>
        <v>1.3045620697208723E-3</v>
      </c>
      <c r="H75" s="10">
        <f t="shared" si="40"/>
        <v>1.3195103530930343E-3</v>
      </c>
      <c r="I75" s="10">
        <f t="shared" si="40"/>
        <v>1.3344149100564043E-3</v>
      </c>
      <c r="J75" s="10">
        <f t="shared" si="40"/>
        <v>1.2810599565761557E-3</v>
      </c>
      <c r="K75" s="10">
        <f t="shared" si="40"/>
        <v>1.1641009516250732E-3</v>
      </c>
      <c r="L75" s="10">
        <f t="shared" si="40"/>
        <v>1.2095395919279836E-3</v>
      </c>
      <c r="M75" s="10">
        <f t="shared" si="40"/>
        <v>1.2067326653451933E-3</v>
      </c>
      <c r="N75" s="10">
        <f t="shared" si="40"/>
        <v>1.1726039041399143E-3</v>
      </c>
      <c r="O75" s="10">
        <f t="shared" si="40"/>
        <v>1.1289413513399615E-3</v>
      </c>
      <c r="P75" s="10">
        <f t="shared" ref="P75:S75" si="41">P24/P$31</f>
        <v>9.8967197455391447E-4</v>
      </c>
      <c r="Q75" s="10">
        <f t="shared" si="41"/>
        <v>9.511323103128861E-4</v>
      </c>
      <c r="R75" s="10">
        <f t="shared" si="41"/>
        <v>8.83809392539593E-4</v>
      </c>
      <c r="S75" s="10">
        <f t="shared" si="41"/>
        <v>9.8783978170040331E-4</v>
      </c>
    </row>
    <row r="76" spans="2:19" x14ac:dyDescent="0.25">
      <c r="B76" s="4" t="str">
        <f t="shared" si="35"/>
        <v>Azioni e altre partecipazioni</v>
      </c>
      <c r="C76" s="4" t="str">
        <f t="shared" si="35"/>
        <v>Shares and other equity</v>
      </c>
      <c r="D76" s="10">
        <f t="shared" si="40"/>
        <v>0.11980113279468843</v>
      </c>
      <c r="E76" s="10">
        <f t="shared" si="40"/>
        <v>0.13514719404449271</v>
      </c>
      <c r="F76" s="10">
        <f t="shared" si="40"/>
        <v>0.10953506839478819</v>
      </c>
      <c r="G76" s="10">
        <f t="shared" si="40"/>
        <v>9.0960449489430745E-2</v>
      </c>
      <c r="H76" s="10">
        <f t="shared" si="40"/>
        <v>8.0302305487794295E-2</v>
      </c>
      <c r="I76" s="10">
        <f t="shared" si="40"/>
        <v>7.2172493123266235E-2</v>
      </c>
      <c r="J76" s="10">
        <f t="shared" si="40"/>
        <v>6.4853366515467373E-2</v>
      </c>
      <c r="K76" s="10">
        <f t="shared" si="40"/>
        <v>6.9230563074371768E-2</v>
      </c>
      <c r="L76" s="10">
        <f t="shared" si="40"/>
        <v>8.2324330775363844E-2</v>
      </c>
      <c r="M76" s="10">
        <f t="shared" si="40"/>
        <v>8.7710541538330064E-2</v>
      </c>
      <c r="N76" s="10">
        <f t="shared" si="40"/>
        <v>9.6642230433547138E-2</v>
      </c>
      <c r="O76" s="10">
        <f t="shared" si="40"/>
        <v>9.0491862851632909E-2</v>
      </c>
      <c r="P76" s="10">
        <f t="shared" ref="P76:S76" si="42">P25/P$31</f>
        <v>9.5415672599599557E-2</v>
      </c>
      <c r="Q76" s="10">
        <f t="shared" si="42"/>
        <v>8.8289305779774827E-2</v>
      </c>
      <c r="R76" s="10">
        <f t="shared" si="42"/>
        <v>9.3241966334271828E-2</v>
      </c>
      <c r="S76" s="10">
        <f t="shared" si="42"/>
        <v>8.8726412463012244E-2</v>
      </c>
    </row>
    <row r="77" spans="2:19" x14ac:dyDescent="0.25">
      <c r="B77" s="4" t="str">
        <f t="shared" si="35"/>
        <v>Derivati</v>
      </c>
      <c r="C77" s="4" t="str">
        <f t="shared" si="35"/>
        <v>Derivatives</v>
      </c>
      <c r="D77" s="10">
        <f t="shared" si="40"/>
        <v>5.7641723111320889E-5</v>
      </c>
      <c r="E77" s="10">
        <f t="shared" si="40"/>
        <v>2.0575289320991557E-5</v>
      </c>
      <c r="F77" s="10">
        <f t="shared" si="40"/>
        <v>4.4061139129489095E-5</v>
      </c>
      <c r="G77" s="10">
        <f t="shared" si="40"/>
        <v>1.5486339316855653E-4</v>
      </c>
      <c r="H77" s="10">
        <f t="shared" si="40"/>
        <v>6.7959063873269376E-5</v>
      </c>
      <c r="I77" s="10">
        <f t="shared" si="40"/>
        <v>7.6873736114880443E-5</v>
      </c>
      <c r="J77" s="10">
        <f t="shared" si="40"/>
        <v>9.1652737682933682E-5</v>
      </c>
      <c r="K77" s="10">
        <f t="shared" si="40"/>
        <v>7.5135645308860741E-5</v>
      </c>
      <c r="L77" s="10">
        <f t="shared" si="40"/>
        <v>6.6437273620769557E-5</v>
      </c>
      <c r="M77" s="10">
        <f t="shared" si="40"/>
        <v>2.5006799122856372E-4</v>
      </c>
      <c r="N77" s="10">
        <f t="shared" si="40"/>
        <v>1.3023386056601683E-4</v>
      </c>
      <c r="O77" s="10">
        <f t="shared" si="40"/>
        <v>9.8224753295604836E-5</v>
      </c>
      <c r="P77" s="10">
        <f t="shared" ref="P77:S77" si="43">P26/P$31</f>
        <v>8.4859344221348699E-5</v>
      </c>
      <c r="Q77" s="10">
        <f t="shared" si="43"/>
        <v>6.7009920378939737E-5</v>
      </c>
      <c r="R77" s="10">
        <f t="shared" si="43"/>
        <v>4.9492958073218342E-5</v>
      </c>
      <c r="S77" s="10">
        <f t="shared" si="43"/>
        <v>7.9031555261961406E-5</v>
      </c>
    </row>
    <row r="78" spans="2:19" x14ac:dyDescent="0.25">
      <c r="B78" s="4" t="str">
        <f t="shared" si="35"/>
        <v>Quote di fondi comuni</v>
      </c>
      <c r="C78" s="4" t="str">
        <f t="shared" si="35"/>
        <v>Mutual fund shares</v>
      </c>
      <c r="D78" s="10">
        <f t="shared" si="40"/>
        <v>4.692718779447573E-2</v>
      </c>
      <c r="E78" s="10">
        <f t="shared" si="40"/>
        <v>4.0797681194675001E-2</v>
      </c>
      <c r="F78" s="10">
        <f t="shared" si="40"/>
        <v>3.5237993421041981E-2</v>
      </c>
      <c r="G78" s="10">
        <f t="shared" si="40"/>
        <v>2.439514036256489E-2</v>
      </c>
      <c r="H78" s="10">
        <f t="shared" si="40"/>
        <v>2.8786325122235341E-2</v>
      </c>
      <c r="I78" s="10">
        <f t="shared" si="40"/>
        <v>3.1255774561225393E-2</v>
      </c>
      <c r="J78" s="10">
        <f t="shared" si="40"/>
        <v>2.9292859201425062E-2</v>
      </c>
      <c r="K78" s="10">
        <f t="shared" si="40"/>
        <v>4.2627067664513081E-2</v>
      </c>
      <c r="L78" s="10">
        <f t="shared" si="40"/>
        <v>4.1789291895045981E-2</v>
      </c>
      <c r="M78" s="10">
        <f t="shared" si="40"/>
        <v>4.8935286486631799E-2</v>
      </c>
      <c r="N78" s="10">
        <f t="shared" si="40"/>
        <v>5.4010166613934013E-2</v>
      </c>
      <c r="O78" s="10">
        <f t="shared" si="40"/>
        <v>5.7668450441584924E-2</v>
      </c>
      <c r="P78" s="10">
        <f t="shared" ref="P78:S78" si="44">P27/P$31</f>
        <v>6.32340598092795E-2</v>
      </c>
      <c r="Q78" s="10">
        <f t="shared" si="44"/>
        <v>5.612581991859792E-2</v>
      </c>
      <c r="R78" s="10">
        <f t="shared" si="44"/>
        <v>6.1094875455615864E-2</v>
      </c>
      <c r="S78" s="10">
        <f t="shared" si="44"/>
        <v>6.2779676191172779E-2</v>
      </c>
    </row>
    <row r="79" spans="2:19" x14ac:dyDescent="0.25">
      <c r="B79" s="4" t="str">
        <f t="shared" si="35"/>
        <v>Riserve assicurative e garanzie standard</v>
      </c>
      <c r="C79" s="4" t="str">
        <f t="shared" si="35"/>
        <v>Insurance, pension and standardised guarantee schemes</v>
      </c>
      <c r="D79" s="10">
        <f t="shared" si="40"/>
        <v>6.7500744573805838E-2</v>
      </c>
      <c r="E79" s="10">
        <f t="shared" si="40"/>
        <v>6.4990780021231029E-2</v>
      </c>
      <c r="F79" s="10">
        <f t="shared" si="40"/>
        <v>6.3314102216806334E-2</v>
      </c>
      <c r="G79" s="10">
        <f t="shared" si="40"/>
        <v>6.0247538305698588E-2</v>
      </c>
      <c r="H79" s="10">
        <f t="shared" si="40"/>
        <v>6.439397430480176E-2</v>
      </c>
      <c r="I79" s="10">
        <f t="shared" si="40"/>
        <v>6.7636976162835039E-2</v>
      </c>
      <c r="J79" s="10">
        <f t="shared" si="40"/>
        <v>6.7551982920133605E-2</v>
      </c>
      <c r="K79" s="10">
        <f t="shared" si="40"/>
        <v>6.7907600145599586E-2</v>
      </c>
      <c r="L79" s="10">
        <f t="shared" si="40"/>
        <v>7.1902963264871972E-2</v>
      </c>
      <c r="M79" s="10">
        <f t="shared" si="40"/>
        <v>7.8356823368276859E-2</v>
      </c>
      <c r="N79" s="10">
        <f t="shared" si="40"/>
        <v>8.3855797508488025E-2</v>
      </c>
      <c r="O79" s="10">
        <f t="shared" si="40"/>
        <v>8.973587315942623E-2</v>
      </c>
      <c r="P79" s="10">
        <f t="shared" ref="P79:S79" si="45">P28/P$31</f>
        <v>9.3546252765032187E-2</v>
      </c>
      <c r="Q79" s="10">
        <f t="shared" si="45"/>
        <v>9.572106794862216E-2</v>
      </c>
      <c r="R79" s="10">
        <f t="shared" si="45"/>
        <v>0.10270769553606547</v>
      </c>
      <c r="S79" s="10">
        <f t="shared" si="45"/>
        <v>0.10804238175330338</v>
      </c>
    </row>
    <row r="80" spans="2:19" x14ac:dyDescent="0.25">
      <c r="B80" s="4" t="str">
        <f t="shared" si="35"/>
        <v>Altri conti attivi</v>
      </c>
      <c r="C80" s="4" t="str">
        <f t="shared" si="35"/>
        <v>Other accounts receivable</v>
      </c>
      <c r="D80" s="10">
        <f t="shared" si="40"/>
        <v>1.1399493428304911E-2</v>
      </c>
      <c r="E80" s="10">
        <f t="shared" si="40"/>
        <v>1.0431619543092265E-2</v>
      </c>
      <c r="F80" s="10">
        <f t="shared" si="40"/>
        <v>1.0664654408172167E-2</v>
      </c>
      <c r="G80" s="10">
        <f t="shared" si="40"/>
        <v>1.0752508547814135E-2</v>
      </c>
      <c r="H80" s="10">
        <f t="shared" si="40"/>
        <v>1.0276675040499141E-2</v>
      </c>
      <c r="I80" s="10">
        <f t="shared" si="40"/>
        <v>1.0210460153721941E-2</v>
      </c>
      <c r="J80" s="10">
        <f t="shared" si="40"/>
        <v>1.0240967663061297E-2</v>
      </c>
      <c r="K80" s="10">
        <f t="shared" si="40"/>
        <v>9.9290073496115343E-3</v>
      </c>
      <c r="L80" s="10">
        <f t="shared" si="40"/>
        <v>1.1292974509822933E-2</v>
      </c>
      <c r="M80" s="10">
        <f t="shared" si="40"/>
        <v>1.1689184748732949E-2</v>
      </c>
      <c r="N80" s="10">
        <f t="shared" si="40"/>
        <v>1.19853740913507E-2</v>
      </c>
      <c r="O80" s="10">
        <f t="shared" si="40"/>
        <v>1.1860358626866898E-2</v>
      </c>
      <c r="P80" s="10">
        <f t="shared" ref="P80:S80" si="46">P29/P$31</f>
        <v>1.169339373188609E-2</v>
      </c>
      <c r="Q80" s="10">
        <f t="shared" si="46"/>
        <v>1.230874857505581E-2</v>
      </c>
      <c r="R80" s="10">
        <f t="shared" si="46"/>
        <v>1.272690492028499E-2</v>
      </c>
      <c r="S80" s="10">
        <f t="shared" si="46"/>
        <v>1.2321701246190904E-2</v>
      </c>
    </row>
    <row r="81" spans="2:19" x14ac:dyDescent="0.25">
      <c r="B81" s="2" t="str">
        <f t="shared" si="35"/>
        <v>Totale attività finanziarie (b)</v>
      </c>
      <c r="C81" s="2" t="str">
        <f t="shared" si="35"/>
        <v>Financial assets (b)</v>
      </c>
      <c r="D81" s="11">
        <f t="shared" si="40"/>
        <v>0.42851625399765808</v>
      </c>
      <c r="E81" s="11">
        <f t="shared" si="40"/>
        <v>0.42501569345874068</v>
      </c>
      <c r="F81" s="11">
        <f t="shared" si="40"/>
        <v>0.39580863892309942</v>
      </c>
      <c r="G81" s="11">
        <f t="shared" si="40"/>
        <v>0.37249947927367938</v>
      </c>
      <c r="H81" s="11">
        <f t="shared" si="40"/>
        <v>0.36817790625736135</v>
      </c>
      <c r="I81" s="11">
        <f t="shared" si="40"/>
        <v>0.36001909416341277</v>
      </c>
      <c r="J81" s="11">
        <f t="shared" si="40"/>
        <v>0.35104687660601935</v>
      </c>
      <c r="K81" s="11">
        <f t="shared" si="40"/>
        <v>0.36982359396713682</v>
      </c>
      <c r="L81" s="11">
        <f t="shared" si="40"/>
        <v>0.38147978889535972</v>
      </c>
      <c r="M81" s="11">
        <f t="shared" si="40"/>
        <v>0.39393175958958254</v>
      </c>
      <c r="N81" s="11">
        <f t="shared" si="40"/>
        <v>0.40553092891425274</v>
      </c>
      <c r="O81" s="11">
        <f t="shared" si="40"/>
        <v>0.40893561333894141</v>
      </c>
      <c r="P81" s="11">
        <f t="shared" ref="P81:S81" si="47">P30/P$31</f>
        <v>0.42040673103054282</v>
      </c>
      <c r="Q81" s="11">
        <f t="shared" si="47"/>
        <v>0.41223162497611004</v>
      </c>
      <c r="R81" s="11">
        <f t="shared" si="47"/>
        <v>0.42893181751036341</v>
      </c>
      <c r="S81" s="11">
        <f t="shared" si="47"/>
        <v>0.43728921382837949</v>
      </c>
    </row>
    <row r="82" spans="2:19" x14ac:dyDescent="0.25">
      <c r="B82" s="2" t="str">
        <f t="shared" si="35"/>
        <v>Ricchezza lorda (a+b)</v>
      </c>
      <c r="C82" s="2" t="str">
        <f t="shared" si="35"/>
        <v>Gross wealth (a+b)</v>
      </c>
      <c r="D82" s="11">
        <f t="shared" si="40"/>
        <v>1</v>
      </c>
      <c r="E82" s="11">
        <f t="shared" si="40"/>
        <v>1</v>
      </c>
      <c r="F82" s="11">
        <f t="shared" si="40"/>
        <v>1</v>
      </c>
      <c r="G82" s="11">
        <f t="shared" si="40"/>
        <v>1</v>
      </c>
      <c r="H82" s="11">
        <f t="shared" si="40"/>
        <v>1</v>
      </c>
      <c r="I82" s="11">
        <f t="shared" si="40"/>
        <v>1</v>
      </c>
      <c r="J82" s="11">
        <f t="shared" si="40"/>
        <v>1</v>
      </c>
      <c r="K82" s="11">
        <f t="shared" si="40"/>
        <v>1</v>
      </c>
      <c r="L82" s="11">
        <f t="shared" si="40"/>
        <v>1</v>
      </c>
      <c r="M82" s="11">
        <f t="shared" si="40"/>
        <v>1</v>
      </c>
      <c r="N82" s="11">
        <f t="shared" si="40"/>
        <v>1</v>
      </c>
      <c r="O82" s="11">
        <f t="shared" si="40"/>
        <v>1</v>
      </c>
      <c r="P82" s="11">
        <f t="shared" ref="P82:S82" si="48">P31/P$31</f>
        <v>1</v>
      </c>
      <c r="Q82" s="11">
        <f t="shared" si="48"/>
        <v>1</v>
      </c>
      <c r="R82" s="11">
        <f t="shared" si="48"/>
        <v>1</v>
      </c>
      <c r="S82" s="11">
        <f t="shared" si="48"/>
        <v>1</v>
      </c>
    </row>
    <row r="83" spans="2:19" ht="17.399999999999999" x14ac:dyDescent="0.3">
      <c r="B83" s="19"/>
    </row>
    <row r="84" spans="2:19" x14ac:dyDescent="0.25">
      <c r="B84" s="20" t="s">
        <v>76</v>
      </c>
    </row>
    <row r="85" spans="2:19" x14ac:dyDescent="0.25">
      <c r="B85" s="20" t="s">
        <v>185</v>
      </c>
    </row>
    <row r="89" spans="2:19" ht="15.6" x14ac:dyDescent="0.3">
      <c r="B89" s="24" t="s">
        <v>102</v>
      </c>
    </row>
    <row r="90" spans="2:19" ht="15.6" x14ac:dyDescent="0.3">
      <c r="B90" s="24" t="s">
        <v>110</v>
      </c>
    </row>
    <row r="92" spans="2:19" x14ac:dyDescent="0.25">
      <c r="B92" s="2" t="str">
        <f t="shared" ref="B92:O92" si="49">B5</f>
        <v>Attività/Passività</v>
      </c>
      <c r="C92" s="2" t="str">
        <f t="shared" si="49"/>
        <v>Assets/Liabilities</v>
      </c>
      <c r="D92" s="3" t="str">
        <f t="shared" si="49"/>
        <v>2005</v>
      </c>
      <c r="E92" s="3" t="str">
        <f t="shared" si="49"/>
        <v>2006</v>
      </c>
      <c r="F92" s="3" t="str">
        <f t="shared" si="49"/>
        <v>2007</v>
      </c>
      <c r="G92" s="3" t="str">
        <f t="shared" si="49"/>
        <v>2008</v>
      </c>
      <c r="H92" s="3" t="str">
        <f t="shared" si="49"/>
        <v>2009</v>
      </c>
      <c r="I92" s="3" t="str">
        <f t="shared" si="49"/>
        <v>2010</v>
      </c>
      <c r="J92" s="3" t="str">
        <f t="shared" si="49"/>
        <v>2011</v>
      </c>
      <c r="K92" s="3" t="str">
        <f t="shared" si="49"/>
        <v>2012</v>
      </c>
      <c r="L92" s="3" t="str">
        <f t="shared" si="49"/>
        <v>2013</v>
      </c>
      <c r="M92" s="3" t="str">
        <f t="shared" si="49"/>
        <v>2014</v>
      </c>
      <c r="N92" s="3" t="str">
        <f t="shared" si="49"/>
        <v>2015</v>
      </c>
      <c r="O92" s="3" t="str">
        <f t="shared" si="49"/>
        <v>2016</v>
      </c>
      <c r="P92" s="3" t="str">
        <f t="shared" ref="P92:S92" si="50">P5</f>
        <v>2017</v>
      </c>
      <c r="Q92" s="3" t="str">
        <f t="shared" si="50"/>
        <v>2018</v>
      </c>
      <c r="R92" s="3" t="str">
        <f t="shared" si="50"/>
        <v>2019</v>
      </c>
      <c r="S92" s="3" t="str">
        <f t="shared" si="50"/>
        <v>2020</v>
      </c>
    </row>
    <row r="93" spans="2:19" x14ac:dyDescent="0.25">
      <c r="B93" s="4" t="s">
        <v>13</v>
      </c>
      <c r="C93" s="4" t="str">
        <f>C6</f>
        <v>Dwellings</v>
      </c>
      <c r="D93" s="5"/>
      <c r="E93" s="10">
        <f t="shared" ref="E93:O93" si="51">(E6/D6)-1</f>
        <v>0.11577257835356858</v>
      </c>
      <c r="F93" s="10">
        <f t="shared" si="51"/>
        <v>7.7785129388237229E-2</v>
      </c>
      <c r="G93" s="10">
        <f t="shared" si="51"/>
        <v>5.7774149506496952E-2</v>
      </c>
      <c r="H93" s="10">
        <f t="shared" si="51"/>
        <v>1.5027247125918963E-2</v>
      </c>
      <c r="I93" s="10">
        <f t="shared" si="51"/>
        <v>2.0963718407168264E-2</v>
      </c>
      <c r="J93" s="10">
        <f t="shared" si="51"/>
        <v>2.1340695402707777E-2</v>
      </c>
      <c r="K93" s="10">
        <f t="shared" si="51"/>
        <v>-1.0345289326904594E-2</v>
      </c>
      <c r="L93" s="10">
        <f t="shared" si="51"/>
        <v>-2.0338601381012844E-2</v>
      </c>
      <c r="M93" s="10">
        <f t="shared" si="51"/>
        <v>-1.6585242596071414E-2</v>
      </c>
      <c r="N93" s="10">
        <f t="shared" si="51"/>
        <v>-1.8233758758391283E-2</v>
      </c>
      <c r="O93" s="10">
        <f t="shared" si="51"/>
        <v>-1.1043976592846838E-2</v>
      </c>
      <c r="P93" s="10">
        <f t="shared" ref="P93:S93" si="52">(P6/O6)-1</f>
        <v>-5.0549891178341966E-3</v>
      </c>
      <c r="Q93" s="10">
        <f t="shared" si="52"/>
        <v>-3.186450227855242E-3</v>
      </c>
      <c r="R93" s="10">
        <f t="shared" si="52"/>
        <v>-5.2176423346328438E-4</v>
      </c>
      <c r="S93" s="10">
        <f t="shared" si="52"/>
        <v>-2.5976459981328359E-3</v>
      </c>
    </row>
    <row r="94" spans="2:19" x14ac:dyDescent="0.25">
      <c r="B94" s="4" t="s">
        <v>39</v>
      </c>
      <c r="C94" s="4" t="str">
        <f>C7</f>
        <v>Non-residential buildings</v>
      </c>
      <c r="D94" s="5"/>
      <c r="E94" s="10">
        <f t="shared" ref="E94:O94" si="53">(E7/D7)-1</f>
        <v>8.7238270066690493E-2</v>
      </c>
      <c r="F94" s="10">
        <f t="shared" si="53"/>
        <v>7.2253365647843459E-2</v>
      </c>
      <c r="G94" s="10">
        <f t="shared" si="53"/>
        <v>4.3543790335270227E-2</v>
      </c>
      <c r="H94" s="10">
        <f t="shared" si="53"/>
        <v>9.0977910740130952E-3</v>
      </c>
      <c r="I94" s="10">
        <f t="shared" si="53"/>
        <v>1.3093552122102059E-2</v>
      </c>
      <c r="J94" s="10">
        <f t="shared" si="53"/>
        <v>2.1767045043742383E-2</v>
      </c>
      <c r="K94" s="10">
        <f t="shared" si="53"/>
        <v>-2.6034935651794155E-3</v>
      </c>
      <c r="L94" s="10">
        <f t="shared" si="53"/>
        <v>-2.4964923751969792E-2</v>
      </c>
      <c r="M94" s="10">
        <f t="shared" si="53"/>
        <v>-2.8350442837999812E-2</v>
      </c>
      <c r="N94" s="10">
        <f t="shared" si="53"/>
        <v>-2.9322374840051735E-2</v>
      </c>
      <c r="O94" s="10">
        <f t="shared" si="53"/>
        <v>-1.9521399449756061E-2</v>
      </c>
      <c r="P94" s="10">
        <f t="shared" ref="P94:S94" si="54">(P7/O7)-1</f>
        <v>-1.5641706831014957E-2</v>
      </c>
      <c r="Q94" s="10">
        <f t="shared" si="54"/>
        <v>-1.7326740587504719E-2</v>
      </c>
      <c r="R94" s="10">
        <f t="shared" si="54"/>
        <v>-1.4447145696337871E-2</v>
      </c>
      <c r="S94" s="10">
        <f t="shared" si="54"/>
        <v>-2.0861101565325502E-2</v>
      </c>
    </row>
    <row r="95" spans="2:19" x14ac:dyDescent="0.25">
      <c r="B95" s="4" t="s">
        <v>38</v>
      </c>
      <c r="C95" s="4" t="str">
        <f>C8</f>
        <v>Other structures</v>
      </c>
      <c r="D95" s="5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2:19" x14ac:dyDescent="0.25">
      <c r="B96" s="4" t="s">
        <v>118</v>
      </c>
      <c r="C96" s="4" t="str">
        <f>C9</f>
        <v>Land improvements</v>
      </c>
      <c r="D96" s="5"/>
      <c r="E96" s="10">
        <f t="shared" ref="E96:O96" si="55">(E9/D9)-1</f>
        <v>2.7355623100303816E-2</v>
      </c>
      <c r="F96" s="10">
        <f t="shared" si="55"/>
        <v>2.8342064598801509E-2</v>
      </c>
      <c r="G96" s="10">
        <f t="shared" si="55"/>
        <v>2.4518966465090664E-2</v>
      </c>
      <c r="H96" s="10">
        <f t="shared" si="55"/>
        <v>-2.861844458753704E-3</v>
      </c>
      <c r="I96" s="10">
        <f t="shared" si="55"/>
        <v>1.4493793499318341E-2</v>
      </c>
      <c r="J96" s="10">
        <f t="shared" si="55"/>
        <v>2.6681519202206738E-2</v>
      </c>
      <c r="K96" s="10">
        <f t="shared" si="55"/>
        <v>-2.1200378885731452E-2</v>
      </c>
      <c r="L96" s="10">
        <f t="shared" si="55"/>
        <v>-3.483830101699692E-2</v>
      </c>
      <c r="M96" s="10">
        <f t="shared" si="55"/>
        <v>-3.8556896488861292E-2</v>
      </c>
      <c r="N96" s="10">
        <f t="shared" si="55"/>
        <v>-3.6405695974516039E-2</v>
      </c>
      <c r="O96" s="10">
        <f t="shared" si="55"/>
        <v>-3.5774021527381628E-2</v>
      </c>
      <c r="P96" s="10">
        <f t="shared" ref="P96:S104" si="56">(P9/O9)-1</f>
        <v>-2.6081100385706324E-2</v>
      </c>
      <c r="Q96" s="10">
        <f t="shared" si="56"/>
        <v>-1.3997443580663349E-2</v>
      </c>
      <c r="R96" s="10">
        <f t="shared" si="56"/>
        <v>-2.6670917012007189E-2</v>
      </c>
      <c r="S96" s="10">
        <f t="shared" si="56"/>
        <v>-2.5146600124766105E-2</v>
      </c>
    </row>
    <row r="97" spans="2:19" x14ac:dyDescent="0.25">
      <c r="B97" s="68" t="s">
        <v>122</v>
      </c>
      <c r="C97" s="4" t="str">
        <f t="shared" ref="C97" si="57">C10</f>
        <v>Machinery and equipment and weapons systems</v>
      </c>
      <c r="D97" s="5"/>
      <c r="E97" s="10">
        <f t="shared" ref="E97:O97" si="58">(E10/D10)-1</f>
        <v>3.8752074027204042E-2</v>
      </c>
      <c r="F97" s="10">
        <f t="shared" si="58"/>
        <v>3.4149271516923374E-2</v>
      </c>
      <c r="G97" s="10">
        <f t="shared" si="58"/>
        <v>2.2278665411332721E-2</v>
      </c>
      <c r="H97" s="10">
        <f t="shared" si="58"/>
        <v>-1.4768935406383465E-2</v>
      </c>
      <c r="I97" s="10">
        <f t="shared" si="58"/>
        <v>9.3862488489551144E-3</v>
      </c>
      <c r="J97" s="10">
        <f t="shared" si="58"/>
        <v>3.4152651409127266E-3</v>
      </c>
      <c r="K97" s="10">
        <f t="shared" si="58"/>
        <v>-9.9549318927458774E-3</v>
      </c>
      <c r="L97" s="10">
        <f t="shared" si="58"/>
        <v>-5.8704580186305644E-2</v>
      </c>
      <c r="M97" s="10">
        <f t="shared" si="58"/>
        <v>-4.2787599282603006E-2</v>
      </c>
      <c r="N97" s="10">
        <f t="shared" si="58"/>
        <v>-2.3351280678636233E-2</v>
      </c>
      <c r="O97" s="10">
        <f t="shared" si="58"/>
        <v>-3.012483167356661E-2</v>
      </c>
      <c r="P97" s="10">
        <f t="shared" si="56"/>
        <v>-3.6191767459742286E-3</v>
      </c>
      <c r="Q97" s="10">
        <f t="shared" si="56"/>
        <v>-1.238180293558222E-2</v>
      </c>
      <c r="R97" s="10">
        <f t="shared" si="56"/>
        <v>4.7271010335012686E-3</v>
      </c>
      <c r="S97" s="10">
        <f t="shared" si="56"/>
        <v>-3.2084841389582786E-2</v>
      </c>
    </row>
    <row r="98" spans="2:19" x14ac:dyDescent="0.25">
      <c r="B98" s="68" t="s">
        <v>123</v>
      </c>
      <c r="C98" s="6" t="str">
        <f t="shared" ref="C98" si="59">C11</f>
        <v>Transport equipment</v>
      </c>
      <c r="D98" s="5"/>
      <c r="E98" s="10">
        <f t="shared" ref="E98:O98" si="60">(E11/D11)-1</f>
        <v>3.5255795078775964E-2</v>
      </c>
      <c r="F98" s="10">
        <f t="shared" si="60"/>
        <v>2.2110158807513214E-2</v>
      </c>
      <c r="G98" s="10">
        <f t="shared" si="60"/>
        <v>3.2452994465059337E-2</v>
      </c>
      <c r="H98" s="10">
        <f t="shared" si="60"/>
        <v>-2.7562770432390526E-2</v>
      </c>
      <c r="I98" s="10">
        <f t="shared" si="60"/>
        <v>1.3549995612382348E-2</v>
      </c>
      <c r="J98" s="10">
        <f t="shared" si="60"/>
        <v>-3.3338086701434233E-2</v>
      </c>
      <c r="K98" s="10">
        <f t="shared" si="60"/>
        <v>-4.5941645680326215E-2</v>
      </c>
      <c r="L98" s="10">
        <f t="shared" si="60"/>
        <v>-8.2259258032095217E-2</v>
      </c>
      <c r="M98" s="10">
        <f t="shared" si="60"/>
        <v>-7.5997352427943921E-2</v>
      </c>
      <c r="N98" s="10">
        <f t="shared" si="60"/>
        <v>-9.748632456368922E-3</v>
      </c>
      <c r="O98" s="10">
        <f t="shared" si="60"/>
        <v>1.3849522895115873E-2</v>
      </c>
      <c r="P98" s="10">
        <f t="shared" si="56"/>
        <v>2.4330442566274701E-2</v>
      </c>
      <c r="Q98" s="10">
        <f t="shared" si="56"/>
        <v>2.5329280648429542E-3</v>
      </c>
      <c r="R98" s="10">
        <f t="shared" si="56"/>
        <v>3.3508084891359369E-2</v>
      </c>
      <c r="S98" s="10">
        <f t="shared" si="56"/>
        <v>-2.3407181054239112E-3</v>
      </c>
    </row>
    <row r="99" spans="2:19" x14ac:dyDescent="0.25">
      <c r="B99" s="68" t="s">
        <v>124</v>
      </c>
      <c r="C99" s="6" t="str">
        <f t="shared" ref="C99" si="61">C12</f>
        <v>ICT equipment</v>
      </c>
      <c r="D99" s="5"/>
      <c r="E99" s="10">
        <f t="shared" ref="E99:O99" si="62">(E12/D12)-1</f>
        <v>-3.7090144345664822E-2</v>
      </c>
      <c r="F99" s="10">
        <f t="shared" si="62"/>
        <v>-2.761838578377851E-2</v>
      </c>
      <c r="G99" s="10">
        <f t="shared" si="62"/>
        <v>-6.5973782006778947E-2</v>
      </c>
      <c r="H99" s="10">
        <f t="shared" si="62"/>
        <v>-3.7470214021817716E-2</v>
      </c>
      <c r="I99" s="10">
        <f t="shared" si="62"/>
        <v>2.680051784051507E-3</v>
      </c>
      <c r="J99" s="10">
        <f t="shared" si="62"/>
        <v>2.2266518676240743E-2</v>
      </c>
      <c r="K99" s="10">
        <f t="shared" si="62"/>
        <v>5.8940837580323535E-3</v>
      </c>
      <c r="L99" s="10">
        <f t="shared" si="62"/>
        <v>-7.9147942550004458E-2</v>
      </c>
      <c r="M99" s="10">
        <f t="shared" si="62"/>
        <v>-5.999569408894101E-2</v>
      </c>
      <c r="N99" s="10">
        <f t="shared" si="62"/>
        <v>1.9010052169487146E-2</v>
      </c>
      <c r="O99" s="10">
        <f t="shared" si="62"/>
        <v>2.8445132610758872E-2</v>
      </c>
      <c r="P99" s="10">
        <f t="shared" si="56"/>
        <v>4.030985163060441E-3</v>
      </c>
      <c r="Q99" s="10">
        <f t="shared" si="56"/>
        <v>-2.096887319515317E-2</v>
      </c>
      <c r="R99" s="10">
        <f t="shared" si="56"/>
        <v>7.411067193685561E-5</v>
      </c>
      <c r="S99" s="10">
        <f t="shared" si="56"/>
        <v>-3.3050910258627164E-2</v>
      </c>
    </row>
    <row r="100" spans="2:19" x14ac:dyDescent="0.25">
      <c r="B100" s="68" t="s">
        <v>120</v>
      </c>
      <c r="C100" s="6" t="str">
        <f t="shared" ref="C100" si="63">C13</f>
        <v>Other machinery and equipment and weapons systems</v>
      </c>
      <c r="D100" s="5"/>
      <c r="E100" s="10">
        <f t="shared" ref="E100:O100" si="64">(E13/D13)-1</f>
        <v>4.6970067446853614E-2</v>
      </c>
      <c r="F100" s="10">
        <f t="shared" si="64"/>
        <v>4.3326912258570438E-2</v>
      </c>
      <c r="G100" s="10">
        <f t="shared" si="64"/>
        <v>2.6132876707852359E-2</v>
      </c>
      <c r="H100" s="10">
        <f t="shared" si="64"/>
        <v>-9.0570364001146819E-3</v>
      </c>
      <c r="I100" s="10">
        <f t="shared" si="64"/>
        <v>8.5629535360547404E-3</v>
      </c>
      <c r="J100" s="10">
        <f t="shared" si="64"/>
        <v>1.3588545409066288E-2</v>
      </c>
      <c r="K100" s="10">
        <f t="shared" si="64"/>
        <v>-3.4266492714440933E-4</v>
      </c>
      <c r="L100" s="10">
        <f t="shared" si="64"/>
        <v>-5.0538388482511798E-2</v>
      </c>
      <c r="M100" s="10">
        <f t="shared" si="64"/>
        <v>-3.2456101127633308E-2</v>
      </c>
      <c r="N100" s="10">
        <f t="shared" si="64"/>
        <v>-2.9775791507840266E-2</v>
      </c>
      <c r="O100" s="10">
        <f t="shared" si="64"/>
        <v>-4.6057332178386368E-2</v>
      </c>
      <c r="P100" s="10">
        <f t="shared" si="56"/>
        <v>-1.2172433562036455E-2</v>
      </c>
      <c r="Q100" s="10">
        <f t="shared" si="56"/>
        <v>-1.6126616593153953E-2</v>
      </c>
      <c r="R100" s="10">
        <f t="shared" si="56"/>
        <v>-3.5868278741242321E-3</v>
      </c>
      <c r="S100" s="10">
        <f t="shared" si="56"/>
        <v>-4.1302475513177783E-2</v>
      </c>
    </row>
    <row r="101" spans="2:19" x14ac:dyDescent="0.25">
      <c r="B101" s="4" t="s">
        <v>14</v>
      </c>
      <c r="C101" s="4" t="str">
        <f t="shared" ref="C101" si="65">C14</f>
        <v>Cultivated biological resources</v>
      </c>
      <c r="D101" s="5"/>
      <c r="E101" s="10">
        <f t="shared" ref="E101:O101" si="66">(E14/D14)-1</f>
        <v>3.3875912954608012E-2</v>
      </c>
      <c r="F101" s="10">
        <f t="shared" si="66"/>
        <v>3.7129906451923933E-2</v>
      </c>
      <c r="G101" s="10">
        <f t="shared" si="66"/>
        <v>-5.4189138925051172E-2</v>
      </c>
      <c r="H101" s="10">
        <f t="shared" si="66"/>
        <v>6.4765884232518056E-2</v>
      </c>
      <c r="I101" s="10">
        <f t="shared" si="66"/>
        <v>0.10055401662049879</v>
      </c>
      <c r="J101" s="10">
        <f t="shared" si="66"/>
        <v>-4.5620437956204407E-2</v>
      </c>
      <c r="K101" s="10">
        <f t="shared" si="66"/>
        <v>3.6482714665611038E-3</v>
      </c>
      <c r="L101" s="10">
        <f t="shared" si="66"/>
        <v>-1.7605710907219629E-2</v>
      </c>
      <c r="M101" s="10">
        <f t="shared" si="66"/>
        <v>1.8389318592158421E-2</v>
      </c>
      <c r="N101" s="10">
        <f t="shared" si="66"/>
        <v>-3.6814918578182421E-2</v>
      </c>
      <c r="O101" s="10">
        <f t="shared" si="66"/>
        <v>2.4723901286188177E-2</v>
      </c>
      <c r="P101" s="10">
        <f t="shared" si="56"/>
        <v>1.3394243136559236E-2</v>
      </c>
      <c r="Q101" s="10">
        <f t="shared" si="56"/>
        <v>-3.4552934482909636E-2</v>
      </c>
      <c r="R101" s="10">
        <f t="shared" si="56"/>
        <v>-1.8042113375189683E-2</v>
      </c>
      <c r="S101" s="10">
        <f t="shared" si="56"/>
        <v>-5.0919834729820312E-2</v>
      </c>
    </row>
    <row r="102" spans="2:19" x14ac:dyDescent="0.25">
      <c r="B102" s="4" t="s">
        <v>43</v>
      </c>
      <c r="C102" s="4" t="str">
        <f t="shared" ref="C102" si="67">C15</f>
        <v>Intellectual property products</v>
      </c>
      <c r="D102" s="5"/>
      <c r="E102" s="10">
        <f t="shared" ref="E102:O102" si="68">(E15/D15)-1</f>
        <v>2.0217229230926614E-2</v>
      </c>
      <c r="F102" s="10">
        <f t="shared" si="68"/>
        <v>3.2110617566986743E-2</v>
      </c>
      <c r="G102" s="10">
        <f t="shared" si="68"/>
        <v>3.043134206105691E-2</v>
      </c>
      <c r="H102" s="10">
        <f t="shared" si="68"/>
        <v>2.6541638036727822E-3</v>
      </c>
      <c r="I102" s="10">
        <f t="shared" si="68"/>
        <v>-7.5517334049985951E-3</v>
      </c>
      <c r="J102" s="10">
        <f t="shared" si="68"/>
        <v>1.7817975033171729E-2</v>
      </c>
      <c r="K102" s="10">
        <f t="shared" si="68"/>
        <v>-1.6854231516215679E-2</v>
      </c>
      <c r="L102" s="10">
        <f t="shared" si="68"/>
        <v>-1.7373185219262011E-2</v>
      </c>
      <c r="M102" s="10">
        <f t="shared" si="68"/>
        <v>-1.0506313426875802E-2</v>
      </c>
      <c r="N102" s="10">
        <f t="shared" si="68"/>
        <v>7.0985249095463443E-2</v>
      </c>
      <c r="O102" s="10">
        <f t="shared" si="68"/>
        <v>-1.156429880069143E-3</v>
      </c>
      <c r="P102" s="10">
        <f t="shared" si="56"/>
        <v>-1.8277136018316154E-2</v>
      </c>
      <c r="Q102" s="10">
        <f t="shared" si="56"/>
        <v>-1.0998184636993646E-2</v>
      </c>
      <c r="R102" s="10">
        <f t="shared" si="56"/>
        <v>-2.0472419845385059E-2</v>
      </c>
      <c r="S102" s="10">
        <f t="shared" si="56"/>
        <v>-2.0284780259612223E-2</v>
      </c>
    </row>
    <row r="103" spans="2:19" x14ac:dyDescent="0.25">
      <c r="B103" s="69" t="s">
        <v>127</v>
      </c>
      <c r="C103" s="7" t="s">
        <v>117</v>
      </c>
      <c r="D103" s="5"/>
      <c r="E103" s="10">
        <f t="shared" ref="E103:O103" si="69">(E16/D16)-1</f>
        <v>5.6831395348837299E-2</v>
      </c>
      <c r="F103" s="10">
        <f t="shared" si="69"/>
        <v>4.4560583138495424E-2</v>
      </c>
      <c r="G103" s="10">
        <f t="shared" si="69"/>
        <v>5.4114549045424676E-2</v>
      </c>
      <c r="H103" s="10">
        <f t="shared" si="69"/>
        <v>2.6979765176117887E-2</v>
      </c>
      <c r="I103" s="10">
        <f t="shared" si="69"/>
        <v>6.0204329846752502E-2</v>
      </c>
      <c r="J103" s="10">
        <f t="shared" si="69"/>
        <v>2.7532407938510861E-2</v>
      </c>
      <c r="K103" s="10">
        <f t="shared" si="69"/>
        <v>1.1164452383609635E-3</v>
      </c>
      <c r="L103" s="10">
        <f t="shared" si="69"/>
        <v>3.4571205531392923E-2</v>
      </c>
      <c r="M103" s="10">
        <f t="shared" si="69"/>
        <v>3.4170529265926453E-2</v>
      </c>
      <c r="N103" s="10">
        <f t="shared" si="69"/>
        <v>6.306024598707527E-2</v>
      </c>
      <c r="O103" s="10">
        <f t="shared" si="69"/>
        <v>3.9317580154917264E-2</v>
      </c>
      <c r="P103" s="10">
        <f t="shared" si="56"/>
        <v>2.2735849056603641E-2</v>
      </c>
      <c r="Q103" s="10">
        <f t="shared" si="56"/>
        <v>3.9018540725025641E-2</v>
      </c>
      <c r="R103" s="10">
        <f t="shared" si="56"/>
        <v>2.9740767045454586E-2</v>
      </c>
      <c r="S103" s="10">
        <f t="shared" si="56"/>
        <v>2.0605224588326365E-2</v>
      </c>
    </row>
    <row r="104" spans="2:19" x14ac:dyDescent="0.25">
      <c r="B104" s="68" t="s">
        <v>191</v>
      </c>
      <c r="C104" s="7" t="s">
        <v>190</v>
      </c>
      <c r="D104" s="5"/>
      <c r="E104" s="10">
        <f t="shared" ref="E104" si="70">(E17/D17)-1</f>
        <v>3.8302048051659376E-3</v>
      </c>
      <c r="F104" s="10">
        <f t="shared" ref="F104" si="71">(F17/E17)-1</f>
        <v>2.0402371342078895E-2</v>
      </c>
      <c r="G104" s="10">
        <f t="shared" ref="G104" si="72">(G17/F17)-1</f>
        <v>1.8480175530764198E-2</v>
      </c>
      <c r="H104" s="10">
        <f t="shared" ref="H104" si="73">(H17/G17)-1</f>
        <v>3.9657735837606678E-2</v>
      </c>
      <c r="I104" s="10">
        <f t="shared" ref="I104" si="74">(I17/H17)-1</f>
        <v>2.4807378006070469E-2</v>
      </c>
      <c r="J104" s="10">
        <f t="shared" ref="J104" si="75">(J17/I17)-1</f>
        <v>7.9740274534367828E-4</v>
      </c>
      <c r="K104" s="10">
        <f t="shared" ref="K104" si="76">(K17/J17)-1</f>
        <v>-2.7886859029081501E-3</v>
      </c>
      <c r="L104" s="10">
        <f t="shared" ref="L104" si="77">(L17/K17)-1</f>
        <v>-3.2815888597192089E-2</v>
      </c>
      <c r="M104" s="10">
        <f t="shared" ref="M104" si="78">(M17/L17)-1</f>
        <v>-2.6051808579689695E-2</v>
      </c>
      <c r="N104" s="10">
        <f t="shared" ref="N104" si="79">(N17/M17)-1</f>
        <v>-3.0747326648692841E-2</v>
      </c>
      <c r="O104" s="10">
        <f t="shared" ref="O104" si="80">(O17/N17)-1</f>
        <v>-2.2002750343792954E-2</v>
      </c>
      <c r="P104" s="10">
        <f t="shared" si="56"/>
        <v>-3.9115428863607193E-2</v>
      </c>
      <c r="Q104" s="10">
        <f t="shared" si="56"/>
        <v>-2.0852733803379042E-2</v>
      </c>
      <c r="R104" s="10">
        <f t="shared" si="56"/>
        <v>-1.9156957983764156E-2</v>
      </c>
      <c r="S104" s="10">
        <f t="shared" si="56"/>
        <v>-4.0862970530178844E-3</v>
      </c>
    </row>
    <row r="105" spans="2:19" x14ac:dyDescent="0.25">
      <c r="B105" s="4" t="s">
        <v>15</v>
      </c>
      <c r="C105" s="4" t="str">
        <f t="shared" ref="C105" si="81">C18</f>
        <v>Inventories</v>
      </c>
      <c r="D105" s="5"/>
      <c r="E105" s="10">
        <f t="shared" ref="E105" si="82">(E18/D18)-1</f>
        <v>3.4727298618692837E-2</v>
      </c>
      <c r="F105" s="10">
        <f t="shared" ref="F105" si="83">(F18/E18)-1</f>
        <v>2.7677618440328011E-2</v>
      </c>
      <c r="G105" s="10">
        <f t="shared" ref="G105" si="84">(G18/F18)-1</f>
        <v>-5.0084962904988206E-3</v>
      </c>
      <c r="H105" s="10">
        <f t="shared" ref="H105" si="85">(H18/G18)-1</f>
        <v>-4.1684362905493044E-2</v>
      </c>
      <c r="I105" s="10">
        <f t="shared" ref="I105" si="86">(I18/H18)-1</f>
        <v>-1.9475108377105532E-2</v>
      </c>
      <c r="J105" s="10">
        <f t="shared" ref="J105" si="87">(J18/I18)-1</f>
        <v>-3.5929706622868651E-2</v>
      </c>
      <c r="K105" s="10">
        <f t="shared" ref="K105" si="88">(K18/J18)-1</f>
        <v>-3.7001330555564649E-2</v>
      </c>
      <c r="L105" s="10">
        <f t="shared" ref="L105:O105" si="89">(L18/K18)-1</f>
        <v>-5.2390682748548079E-2</v>
      </c>
      <c r="M105" s="10">
        <f t="shared" si="89"/>
        <v>-3.8336716197588161E-2</v>
      </c>
      <c r="N105" s="10">
        <f t="shared" si="89"/>
        <v>-5.9191789222602154E-2</v>
      </c>
      <c r="O105" s="10">
        <f t="shared" si="89"/>
        <v>-5.7141371808816954E-2</v>
      </c>
      <c r="P105" s="10">
        <f t="shared" ref="P105:P107" si="90">(P18/O18)-1</f>
        <v>-0.15796840207825258</v>
      </c>
      <c r="Q105" s="10">
        <f t="shared" ref="Q105:Q107" si="91">(Q18/P18)-1</f>
        <v>-5.1569032388052105E-2</v>
      </c>
      <c r="R105" s="10">
        <f t="shared" ref="R105:R107" si="92">(R18/Q18)-1</f>
        <v>-3.1806980647080096E-2</v>
      </c>
      <c r="S105" s="10">
        <f t="shared" ref="S105:S107" si="93">(S18/R18)-1</f>
        <v>-4.3449641530857841E-2</v>
      </c>
    </row>
    <row r="106" spans="2:19" x14ac:dyDescent="0.25">
      <c r="B106" s="4" t="s">
        <v>16</v>
      </c>
      <c r="C106" s="4" t="str">
        <f t="shared" ref="C106" si="94">C19</f>
        <v>Land under cultivation</v>
      </c>
      <c r="D106" s="5"/>
      <c r="E106" s="10">
        <f t="shared" ref="E106:O106" si="95">(E19/D19)-1</f>
        <v>9.6585924222996056E-3</v>
      </c>
      <c r="F106" s="10">
        <f t="shared" si="95"/>
        <v>2.4113846418275298E-2</v>
      </c>
      <c r="G106" s="10">
        <f t="shared" si="95"/>
        <v>8.9476470256659724E-3</v>
      </c>
      <c r="H106" s="10">
        <f t="shared" si="95"/>
        <v>1.2866423172162023E-3</v>
      </c>
      <c r="I106" s="10">
        <f t="shared" si="95"/>
        <v>-8.5456173191167384E-4</v>
      </c>
      <c r="J106" s="10">
        <f t="shared" si="95"/>
        <v>-5.3274192038179624E-3</v>
      </c>
      <c r="K106" s="10">
        <f t="shared" si="95"/>
        <v>-1.0617348676820404E-2</v>
      </c>
      <c r="L106" s="10">
        <f t="shared" si="95"/>
        <v>-8.7469030007241155E-3</v>
      </c>
      <c r="M106" s="10">
        <f t="shared" si="95"/>
        <v>-4.2164163043946212E-3</v>
      </c>
      <c r="N106" s="10">
        <f t="shared" si="95"/>
        <v>-8.3466464721910771E-3</v>
      </c>
      <c r="O106" s="10">
        <f t="shared" si="95"/>
        <v>-3.2285848537655371E-3</v>
      </c>
      <c r="P106" s="10">
        <f t="shared" si="90"/>
        <v>1.1790341645286473E-2</v>
      </c>
      <c r="Q106" s="10">
        <f t="shared" si="91"/>
        <v>2.5746094325702629E-3</v>
      </c>
      <c r="R106" s="10">
        <f t="shared" si="92"/>
        <v>-3.9186000294865186E-3</v>
      </c>
      <c r="S106" s="10">
        <f t="shared" si="93"/>
        <v>-8.4696029110853388E-4</v>
      </c>
    </row>
    <row r="107" spans="2:19" x14ac:dyDescent="0.25">
      <c r="B107" s="2" t="str">
        <f t="shared" ref="B107:C107" si="96">B20</f>
        <v>Totale attività non finanziarie (a)</v>
      </c>
      <c r="C107" s="2" t="str">
        <f t="shared" si="96"/>
        <v>Non-financial assets (a)</v>
      </c>
      <c r="D107" s="8"/>
      <c r="E107" s="11">
        <f t="shared" ref="E107:O107" si="97">(E20/D20)-1</f>
        <v>0.10526181978993088</v>
      </c>
      <c r="F107" s="11">
        <f t="shared" si="97"/>
        <v>7.3667682296030046E-2</v>
      </c>
      <c r="G107" s="11">
        <f t="shared" si="97"/>
        <v>5.3103130340466542E-2</v>
      </c>
      <c r="H107" s="11">
        <f t="shared" si="97"/>
        <v>1.3057574928286408E-2</v>
      </c>
      <c r="I107" s="11">
        <f t="shared" si="97"/>
        <v>1.8905026262457714E-2</v>
      </c>
      <c r="J107" s="11">
        <f t="shared" si="97"/>
        <v>1.9918722906795194E-2</v>
      </c>
      <c r="K107" s="11">
        <f t="shared" si="97"/>
        <v>-9.6488900144565681E-3</v>
      </c>
      <c r="L107" s="11">
        <f t="shared" si="97"/>
        <v>-2.1175315478390133E-2</v>
      </c>
      <c r="M107" s="11">
        <f t="shared" si="97"/>
        <v>-1.8004458335779905E-2</v>
      </c>
      <c r="N107" s="11">
        <f t="shared" si="97"/>
        <v>-1.9381539539497061E-2</v>
      </c>
      <c r="O107" s="11">
        <f t="shared" si="97"/>
        <v>-1.2220727832729428E-2</v>
      </c>
      <c r="P107" s="11">
        <f t="shared" si="90"/>
        <v>-6.2923375748326071E-3</v>
      </c>
      <c r="Q107" s="11">
        <f t="shared" si="91"/>
        <v>-4.8805188212915906E-3</v>
      </c>
      <c r="R107" s="11">
        <f t="shared" si="92"/>
        <v>-2.3696138741233774E-3</v>
      </c>
      <c r="S107" s="11">
        <f t="shared" si="93"/>
        <v>-5.1292213040520229E-3</v>
      </c>
    </row>
    <row r="108" spans="2:19" x14ac:dyDescent="0.25">
      <c r="B108" s="4" t="str">
        <f t="shared" ref="B108:C108" si="98">B21</f>
        <v>Oro monetario e DSP</v>
      </c>
      <c r="C108" s="4" t="str">
        <f t="shared" si="98"/>
        <v>Monetary gold and SDRs</v>
      </c>
      <c r="D108" s="5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2:19" x14ac:dyDescent="0.25">
      <c r="B109" s="4" t="str">
        <f t="shared" ref="B109:C109" si="99">B22</f>
        <v>Biglietti e depositi</v>
      </c>
      <c r="C109" s="4" t="str">
        <f t="shared" si="99"/>
        <v>Currency and deposits</v>
      </c>
      <c r="D109" s="5"/>
      <c r="E109" s="10">
        <f t="shared" ref="E109:O109" si="100">(E22/D22)-1</f>
        <v>7.8647566355591003E-2</v>
      </c>
      <c r="F109" s="10">
        <f t="shared" si="100"/>
        <v>4.5615830380952183E-2</v>
      </c>
      <c r="G109" s="10">
        <f t="shared" si="100"/>
        <v>6.8331701885562479E-2</v>
      </c>
      <c r="H109" s="10">
        <f t="shared" si="100"/>
        <v>2.2912942781936119E-2</v>
      </c>
      <c r="I109" s="10">
        <f t="shared" si="100"/>
        <v>-9.7777095887086052E-4</v>
      </c>
      <c r="J109" s="10">
        <f t="shared" si="100"/>
        <v>3.3445721969738162E-3</v>
      </c>
      <c r="K109" s="10">
        <f t="shared" si="100"/>
        <v>5.1561380506818466E-2</v>
      </c>
      <c r="L109" s="10">
        <f t="shared" si="100"/>
        <v>2.7543295106648991E-2</v>
      </c>
      <c r="M109" s="10">
        <f t="shared" si="100"/>
        <v>2.9076502056693876E-2</v>
      </c>
      <c r="N109" s="10">
        <f t="shared" si="100"/>
        <v>2.3936847785554161E-2</v>
      </c>
      <c r="O109" s="10">
        <f t="shared" si="100"/>
        <v>3.9816774823666412E-2</v>
      </c>
      <c r="P109" s="10">
        <f t="shared" ref="P109:P118" si="101">(P22/O22)-1</f>
        <v>2.1953204404669302E-2</v>
      </c>
      <c r="Q109" s="10">
        <f t="shared" ref="Q109:Q118" si="102">(Q22/P22)-1</f>
        <v>1.7866285923771485E-2</v>
      </c>
      <c r="R109" s="10">
        <f t="shared" ref="R109:R118" si="103">(R22/Q22)-1</f>
        <v>4.701795866223768E-2</v>
      </c>
      <c r="S109" s="10">
        <f t="shared" ref="S109:S118" si="104">(S22/R22)-1</f>
        <v>7.199745815572256E-2</v>
      </c>
    </row>
    <row r="110" spans="2:19" x14ac:dyDescent="0.25">
      <c r="B110" s="4" t="str">
        <f t="shared" ref="B110:C110" si="105">B23</f>
        <v>Titoli</v>
      </c>
      <c r="C110" s="4" t="str">
        <f t="shared" si="105"/>
        <v>Debt securities</v>
      </c>
      <c r="D110" s="5"/>
      <c r="E110" s="10">
        <f t="shared" ref="E110:O110" si="106">(E23/D23)-1</f>
        <v>-4.6425566432761745E-4</v>
      </c>
      <c r="F110" s="10">
        <f t="shared" si="106"/>
        <v>3.6841048514445918E-2</v>
      </c>
      <c r="G110" s="10">
        <f t="shared" si="106"/>
        <v>6.2275444813785663E-2</v>
      </c>
      <c r="H110" s="10">
        <f t="shared" si="106"/>
        <v>-3.7849785476505193E-2</v>
      </c>
      <c r="I110" s="10">
        <f t="shared" si="106"/>
        <v>-6.0620727372864724E-2</v>
      </c>
      <c r="J110" s="10">
        <f t="shared" si="106"/>
        <v>1.539768530315655E-2</v>
      </c>
      <c r="K110" s="10">
        <f t="shared" si="106"/>
        <v>-1.1496350784759302E-2</v>
      </c>
      <c r="L110" s="10">
        <f t="shared" si="106"/>
        <v>-0.13880696346470023</v>
      </c>
      <c r="M110" s="10">
        <f t="shared" si="106"/>
        <v>-0.17004077150233876</v>
      </c>
      <c r="N110" s="10">
        <f t="shared" si="106"/>
        <v>-0.22216434429830878</v>
      </c>
      <c r="O110" s="10">
        <f t="shared" si="106"/>
        <v>-0.14632579785163724</v>
      </c>
      <c r="P110" s="10">
        <f t="shared" si="101"/>
        <v>-9.7054571666838063E-2</v>
      </c>
      <c r="Q110" s="10">
        <f t="shared" si="102"/>
        <v>-6.5192687468530242E-2</v>
      </c>
      <c r="R110" s="10">
        <f t="shared" si="103"/>
        <v>-8.8420267623975479E-2</v>
      </c>
      <c r="S110" s="10">
        <f t="shared" si="104"/>
        <v>-7.7165848020620209E-2</v>
      </c>
    </row>
    <row r="111" spans="2:19" x14ac:dyDescent="0.25">
      <c r="B111" s="4" t="str">
        <f t="shared" ref="B111:C111" si="107">B24</f>
        <v>Prestiti</v>
      </c>
      <c r="C111" s="4" t="str">
        <f t="shared" si="107"/>
        <v>Loans</v>
      </c>
      <c r="D111" s="5"/>
      <c r="E111" s="10">
        <f t="shared" ref="E111:O111" si="108">(E24/D24)-1</f>
        <v>3.3964365256124784E-2</v>
      </c>
      <c r="F111" s="10">
        <f t="shared" si="108"/>
        <v>1.8462958689129838E-2</v>
      </c>
      <c r="G111" s="10">
        <f t="shared" si="108"/>
        <v>1.8128257421255345E-2</v>
      </c>
      <c r="H111" s="10">
        <f t="shared" si="108"/>
        <v>1.7657096223755442E-2</v>
      </c>
      <c r="I111" s="10">
        <f t="shared" si="108"/>
        <v>1.7277830429394125E-2</v>
      </c>
      <c r="J111" s="10">
        <f t="shared" si="108"/>
        <v>-3.4398738712913879E-2</v>
      </c>
      <c r="K111" s="10">
        <f t="shared" si="108"/>
        <v>-7.3252189401810885E-2</v>
      </c>
      <c r="L111" s="10">
        <f t="shared" si="108"/>
        <v>3.6197645551373503E-2</v>
      </c>
      <c r="M111" s="10">
        <f t="shared" si="108"/>
        <v>-1.5457145065311817E-4</v>
      </c>
      <c r="N111" s="10">
        <f t="shared" si="108"/>
        <v>-2.8522841462471971E-2</v>
      </c>
      <c r="O111" s="10">
        <f t="shared" si="108"/>
        <v>-4.3523233609166101E-2</v>
      </c>
      <c r="P111" s="10">
        <f t="shared" si="101"/>
        <v>-0.11163796689127359</v>
      </c>
      <c r="Q111" s="10">
        <f t="shared" si="102"/>
        <v>-5.6934169866092343E-2</v>
      </c>
      <c r="R111" s="10">
        <f t="shared" si="103"/>
        <v>-4.5874292523086058E-2</v>
      </c>
      <c r="S111" s="10">
        <f t="shared" si="104"/>
        <v>0.12848891664064932</v>
      </c>
    </row>
    <row r="112" spans="2:19" x14ac:dyDescent="0.25">
      <c r="B112" s="4" t="str">
        <f t="shared" ref="B112:C112" si="109">B25</f>
        <v>Azioni e altre partecipazioni</v>
      </c>
      <c r="C112" s="4" t="str">
        <f t="shared" si="109"/>
        <v>Shares and other equity</v>
      </c>
      <c r="D112" s="5"/>
      <c r="E112" s="10">
        <f t="shared" ref="E112:O112" si="110">(E25/D25)-1</f>
        <v>0.23925068626706936</v>
      </c>
      <c r="F112" s="10">
        <f t="shared" si="110"/>
        <v>-0.17187191876339092</v>
      </c>
      <c r="G112" s="10">
        <f t="shared" si="110"/>
        <v>-0.15796384688195964</v>
      </c>
      <c r="H112" s="10">
        <f t="shared" si="110"/>
        <v>-0.11176306802495817</v>
      </c>
      <c r="I112" s="10">
        <f t="shared" si="110"/>
        <v>-9.5923480606280975E-2</v>
      </c>
      <c r="J112" s="10">
        <f t="shared" si="110"/>
        <v>-9.6183904095912376E-2</v>
      </c>
      <c r="K112" s="10">
        <f t="shared" si="110"/>
        <v>8.8693724266188712E-2</v>
      </c>
      <c r="L112" s="10">
        <f t="shared" si="110"/>
        <v>0.18588752846417256</v>
      </c>
      <c r="M112" s="10">
        <f t="shared" si="110"/>
        <v>6.7739891418395093E-2</v>
      </c>
      <c r="N112" s="10">
        <f t="shared" si="110"/>
        <v>0.1015582797644321</v>
      </c>
      <c r="O112" s="10">
        <f t="shared" si="110"/>
        <v>-6.9755814559797291E-2</v>
      </c>
      <c r="P112" s="10">
        <f t="shared" si="101"/>
        <v>6.8514169061155261E-2</v>
      </c>
      <c r="Q112" s="10">
        <f t="shared" si="102"/>
        <v>-9.2010696387907598E-2</v>
      </c>
      <c r="R112" s="10">
        <f t="shared" si="103"/>
        <v>8.4404326007597508E-2</v>
      </c>
      <c r="S112" s="10">
        <f t="shared" si="104"/>
        <v>-3.9248885267922695E-2</v>
      </c>
    </row>
    <row r="113" spans="2:19" x14ac:dyDescent="0.25">
      <c r="B113" s="4" t="str">
        <f t="shared" ref="B113:C113" si="111">B26</f>
        <v>Derivati</v>
      </c>
      <c r="C113" s="4" t="str">
        <f t="shared" si="111"/>
        <v>Derivatives</v>
      </c>
      <c r="D113" s="5"/>
      <c r="E113" s="10">
        <f t="shared" ref="E113:O113" si="112">(E26/D26)-1</f>
        <v>-0.60787723589665188</v>
      </c>
      <c r="F113" s="10">
        <f t="shared" si="112"/>
        <v>1.1880695940347974</v>
      </c>
      <c r="G113" s="10">
        <f t="shared" si="112"/>
        <v>2.5638906831191388</v>
      </c>
      <c r="H113" s="10">
        <f t="shared" si="112"/>
        <v>-0.55847832608369585</v>
      </c>
      <c r="I113" s="10">
        <f t="shared" si="112"/>
        <v>0.13786855775899887</v>
      </c>
      <c r="J113" s="10">
        <f t="shared" si="112"/>
        <v>0.19918643561769933</v>
      </c>
      <c r="K113" s="10">
        <f t="shared" si="112"/>
        <v>-0.1639332358219483</v>
      </c>
      <c r="L113" s="10">
        <f t="shared" si="112"/>
        <v>-0.11818204377388453</v>
      </c>
      <c r="M113" s="10">
        <f t="shared" si="112"/>
        <v>2.7721433496081382</v>
      </c>
      <c r="N113" s="10">
        <f t="shared" si="112"/>
        <v>-0.47933529784773776</v>
      </c>
      <c r="O113" s="10">
        <f t="shared" si="112"/>
        <v>-0.25070745423935226</v>
      </c>
      <c r="P113" s="10">
        <f t="shared" si="101"/>
        <v>-0.12451477196672733</v>
      </c>
      <c r="Q113" s="10">
        <f t="shared" si="102"/>
        <v>-0.22512477202485615</v>
      </c>
      <c r="R113" s="10">
        <f t="shared" si="103"/>
        <v>-0.24161064366552498</v>
      </c>
      <c r="S113" s="10">
        <f t="shared" si="104"/>
        <v>0.61222821036981956</v>
      </c>
    </row>
    <row r="114" spans="2:19" x14ac:dyDescent="0.25">
      <c r="B114" s="4" t="str">
        <f t="shared" ref="B114:C114" si="113">B27</f>
        <v>Quote di fondi comuni</v>
      </c>
      <c r="C114" s="4" t="str">
        <f t="shared" si="113"/>
        <v>Mutual fund shares</v>
      </c>
      <c r="D114" s="5"/>
      <c r="E114" s="10">
        <f t="shared" ref="E114:O114" si="114">(E27/D27)-1</f>
        <v>-4.4954614880693078E-2</v>
      </c>
      <c r="F114" s="10">
        <f t="shared" si="114"/>
        <v>-0.11747493023901945</v>
      </c>
      <c r="G114" s="10">
        <f t="shared" si="114"/>
        <v>-0.29802204198546356</v>
      </c>
      <c r="H114" s="10">
        <f t="shared" si="114"/>
        <v>0.1872339723221319</v>
      </c>
      <c r="I114" s="10">
        <f t="shared" si="114"/>
        <v>9.2208459245798347E-2</v>
      </c>
      <c r="J114" s="10">
        <f t="shared" si="114"/>
        <v>-5.734939107308612E-2</v>
      </c>
      <c r="K114" s="10">
        <f t="shared" si="114"/>
        <v>0.48410310901746256</v>
      </c>
      <c r="L114" s="10">
        <f t="shared" si="114"/>
        <v>-2.2329050919873694E-2</v>
      </c>
      <c r="M114" s="10">
        <f t="shared" si="114"/>
        <v>0.17354300203138773</v>
      </c>
      <c r="N114" s="10">
        <f t="shared" si="114"/>
        <v>0.10343234116839217</v>
      </c>
      <c r="O114" s="10">
        <f t="shared" si="114"/>
        <v>6.0760025511916949E-2</v>
      </c>
      <c r="P114" s="10">
        <f t="shared" si="101"/>
        <v>0.1111760744943957</v>
      </c>
      <c r="Q114" s="10">
        <f t="shared" si="102"/>
        <v>-0.12902842959054706</v>
      </c>
      <c r="R114" s="10">
        <f t="shared" si="103"/>
        <v>0.11771223557527444</v>
      </c>
      <c r="S114" s="10">
        <f t="shared" si="104"/>
        <v>3.7489443370374742E-2</v>
      </c>
    </row>
    <row r="115" spans="2:19" x14ac:dyDescent="0.25">
      <c r="B115" s="4" t="str">
        <f t="shared" ref="B115:C115" si="115">B28</f>
        <v>Riserve assicurative e garanzie standard</v>
      </c>
      <c r="C115" s="4" t="str">
        <f t="shared" si="115"/>
        <v>Insurance, pension and standardised guarantee schemes</v>
      </c>
      <c r="D115" s="5"/>
      <c r="E115" s="10">
        <f t="shared" ref="E115:O115" si="116">(E28/D28)-1</f>
        <v>5.7684757004142773E-2</v>
      </c>
      <c r="F115" s="10">
        <f t="shared" si="116"/>
        <v>-4.5944346333096631E-3</v>
      </c>
      <c r="G115" s="10">
        <f t="shared" si="116"/>
        <v>-3.5126946283558724E-2</v>
      </c>
      <c r="H115" s="10">
        <f t="shared" si="116"/>
        <v>7.5373509339004663E-2</v>
      </c>
      <c r="I115" s="10">
        <f t="shared" si="116"/>
        <v>5.6575289998702205E-2</v>
      </c>
      <c r="J115" s="10">
        <f t="shared" si="116"/>
        <v>4.5537343967259059E-3</v>
      </c>
      <c r="K115" s="10">
        <f t="shared" si="116"/>
        <v>2.5228479009785865E-2</v>
      </c>
      <c r="L115" s="10">
        <f t="shared" si="116"/>
        <v>5.5945643617204777E-2</v>
      </c>
      <c r="M115" s="10">
        <f t="shared" si="116"/>
        <v>9.212391513709961E-2</v>
      </c>
      <c r="N115" s="10">
        <f t="shared" si="116"/>
        <v>6.9913332690585195E-2</v>
      </c>
      <c r="O115" s="10">
        <f t="shared" si="116"/>
        <v>6.3132462515271381E-2</v>
      </c>
      <c r="P115" s="10">
        <f t="shared" si="101"/>
        <v>5.6404884276688216E-2</v>
      </c>
      <c r="Q115" s="10">
        <f t="shared" si="102"/>
        <v>4.0919527294083213E-3</v>
      </c>
      <c r="R115" s="10">
        <f t="shared" si="103"/>
        <v>0.10175078727343512</v>
      </c>
      <c r="S115" s="10">
        <f t="shared" si="104"/>
        <v>6.2088149997260311E-2</v>
      </c>
    </row>
    <row r="116" spans="2:19" x14ac:dyDescent="0.25">
      <c r="B116" s="4" t="str">
        <f t="shared" ref="B116:C116" si="117">B29</f>
        <v>Altri conti attivi</v>
      </c>
      <c r="C116" s="4" t="str">
        <f t="shared" si="117"/>
        <v>Other accounts receivable</v>
      </c>
      <c r="D116" s="5"/>
      <c r="E116" s="10">
        <f t="shared" ref="E116:O116" si="118">(E29/D29)-1</f>
        <v>5.2619540737142145E-3</v>
      </c>
      <c r="F116" s="10">
        <f t="shared" si="118"/>
        <v>4.4591309055461492E-2</v>
      </c>
      <c r="G116" s="10">
        <f t="shared" si="118"/>
        <v>2.2337601435837628E-2</v>
      </c>
      <c r="H116" s="10">
        <f t="shared" si="118"/>
        <v>-3.8396051742124682E-2</v>
      </c>
      <c r="I116" s="10">
        <f t="shared" si="118"/>
        <v>-5.658448203575972E-4</v>
      </c>
      <c r="J116" s="10">
        <f t="shared" si="118"/>
        <v>8.8229046549734846E-3</v>
      </c>
      <c r="K116" s="10">
        <f t="shared" si="118"/>
        <v>-1.1207376194830476E-2</v>
      </c>
      <c r="L116" s="10">
        <f t="shared" si="118"/>
        <v>0.13426798031018228</v>
      </c>
      <c r="M116" s="10">
        <f t="shared" si="118"/>
        <v>3.7331963204185081E-2</v>
      </c>
      <c r="N116" s="10">
        <f t="shared" si="118"/>
        <v>2.5084574155938233E-2</v>
      </c>
      <c r="O116" s="10">
        <f t="shared" si="118"/>
        <v>-1.6893409879342514E-2</v>
      </c>
      <c r="P116" s="10">
        <f t="shared" si="101"/>
        <v>-8.9104837269049497E-4</v>
      </c>
      <c r="Q116" s="10">
        <f t="shared" si="102"/>
        <v>3.2917591657617873E-2</v>
      </c>
      <c r="R116" s="10">
        <f t="shared" si="103"/>
        <v>6.1687780321314278E-2</v>
      </c>
      <c r="S116" s="10">
        <f t="shared" si="104"/>
        <v>-2.2498857051095111E-2</v>
      </c>
    </row>
    <row r="117" spans="2:19" x14ac:dyDescent="0.25">
      <c r="B117" s="2" t="str">
        <f t="shared" ref="B117:C117" si="119">B30</f>
        <v>Totale attività finanziarie (b)</v>
      </c>
      <c r="C117" s="2" t="str">
        <f t="shared" si="119"/>
        <v>Financial assets (b)</v>
      </c>
      <c r="D117" s="8"/>
      <c r="E117" s="11">
        <f t="shared" ref="E117:O117" si="120">(E30/D30)-1</f>
        <v>8.9558934083615815E-2</v>
      </c>
      <c r="F117" s="11">
        <f t="shared" si="120"/>
        <v>-4.8449890806114837E-2</v>
      </c>
      <c r="G117" s="11">
        <f t="shared" si="120"/>
        <v>-4.5729000905435968E-2</v>
      </c>
      <c r="H117" s="11">
        <f t="shared" si="120"/>
        <v>-5.5442479593712513E-3</v>
      </c>
      <c r="I117" s="11">
        <f t="shared" si="120"/>
        <v>-1.6375568279435093E-2</v>
      </c>
      <c r="J117" s="11">
        <f t="shared" si="120"/>
        <v>-1.9248835363434691E-2</v>
      </c>
      <c r="K117" s="11">
        <f t="shared" si="120"/>
        <v>7.4409604855060874E-2</v>
      </c>
      <c r="L117" s="11">
        <f t="shared" si="120"/>
        <v>2.8703163851630187E-2</v>
      </c>
      <c r="M117" s="11">
        <f t="shared" si="120"/>
        <v>3.4883225253206973E-2</v>
      </c>
      <c r="N117" s="11">
        <f t="shared" si="120"/>
        <v>2.9189421086131206E-2</v>
      </c>
      <c r="O117" s="11">
        <f t="shared" si="120"/>
        <v>1.8099288333104369E-3</v>
      </c>
      <c r="P117" s="11">
        <f t="shared" si="101"/>
        <v>4.1801131757149168E-2</v>
      </c>
      <c r="Q117" s="11">
        <f t="shared" si="102"/>
        <v>-3.7803014392583489E-2</v>
      </c>
      <c r="R117" s="11">
        <f t="shared" si="103"/>
        <v>6.8402452570463401E-2</v>
      </c>
      <c r="S117" s="11">
        <f t="shared" si="104"/>
        <v>2.9318791172701086E-2</v>
      </c>
    </row>
    <row r="118" spans="2:19" x14ac:dyDescent="0.25">
      <c r="B118" s="2" t="str">
        <f t="shared" ref="B118:C118" si="121">B31</f>
        <v>Ricchezza lorda (a+b)</v>
      </c>
      <c r="C118" s="2" t="str">
        <f t="shared" si="121"/>
        <v>Gross wealth (a+b)</v>
      </c>
      <c r="D118" s="8"/>
      <c r="E118" s="11">
        <f t="shared" ref="E118:O118" si="122">(E31/D31)-1</f>
        <v>9.8532878030107351E-2</v>
      </c>
      <c r="F118" s="11">
        <f t="shared" si="122"/>
        <v>2.1765797280523413E-2</v>
      </c>
      <c r="G118" s="11">
        <f t="shared" si="122"/>
        <v>1.3984518990156847E-2</v>
      </c>
      <c r="H118" s="11">
        <f t="shared" si="122"/>
        <v>6.128405589092667E-3</v>
      </c>
      <c r="I118" s="11">
        <f t="shared" si="122"/>
        <v>5.9154908325085298E-3</v>
      </c>
      <c r="J118" s="11">
        <f t="shared" si="122"/>
        <v>5.8176540577543623E-3</v>
      </c>
      <c r="K118" s="11">
        <f t="shared" si="122"/>
        <v>1.9859582061690695E-2</v>
      </c>
      <c r="L118" s="11">
        <f t="shared" si="122"/>
        <v>-2.7290769909464885E-3</v>
      </c>
      <c r="M118" s="11">
        <f t="shared" si="122"/>
        <v>2.1711240349113758E-3</v>
      </c>
      <c r="N118" s="11">
        <f t="shared" si="122"/>
        <v>-2.4789555528692553E-4</v>
      </c>
      <c r="O118" s="11">
        <f t="shared" si="122"/>
        <v>-6.5308626016733484E-3</v>
      </c>
      <c r="P118" s="11">
        <f t="shared" si="101"/>
        <v>1.3374794804039025E-2</v>
      </c>
      <c r="Q118" s="11">
        <f t="shared" si="102"/>
        <v>-1.8721357561786056E-2</v>
      </c>
      <c r="R118" s="11">
        <f t="shared" si="103"/>
        <v>2.6804870079245813E-2</v>
      </c>
      <c r="S118" s="11">
        <f t="shared" si="104"/>
        <v>9.6466272972215439E-3</v>
      </c>
    </row>
    <row r="119" spans="2:19" x14ac:dyDescent="0.25">
      <c r="B119" s="4" t="str">
        <f t="shared" ref="B119:C119" si="123">B32</f>
        <v>Oro monetario e DSP</v>
      </c>
      <c r="C119" s="4" t="str">
        <f t="shared" si="123"/>
        <v>Monetary gold and SDRs</v>
      </c>
      <c r="D119" s="5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2:19" x14ac:dyDescent="0.25">
      <c r="B120" s="4" t="str">
        <f t="shared" ref="B120:C120" si="124">B33</f>
        <v>Biglietti e depositi</v>
      </c>
      <c r="C120" s="4" t="str">
        <f t="shared" si="124"/>
        <v>Currency and deposits</v>
      </c>
      <c r="D120" s="5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2:19" x14ac:dyDescent="0.25">
      <c r="B121" s="4" t="str">
        <f t="shared" ref="B121:C121" si="125">B34</f>
        <v>Titoli</v>
      </c>
      <c r="C121" s="4" t="str">
        <f t="shared" si="125"/>
        <v>Debt securities</v>
      </c>
      <c r="D121" s="5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2:19" x14ac:dyDescent="0.25">
      <c r="B122" s="4" t="str">
        <f t="shared" ref="B122:C122" si="126">B35</f>
        <v>Prestiti</v>
      </c>
      <c r="C122" s="4" t="str">
        <f t="shared" si="126"/>
        <v>Loans</v>
      </c>
      <c r="D122" s="5"/>
      <c r="E122" s="10">
        <f t="shared" ref="E122:O122" si="127">(E35/D35)-1</f>
        <v>0.12732578868267419</v>
      </c>
      <c r="F122" s="10">
        <f t="shared" si="127"/>
        <v>0.11007896081476654</v>
      </c>
      <c r="G122" s="10">
        <f t="shared" si="127"/>
        <v>3.7716931170751256E-2</v>
      </c>
      <c r="H122" s="10">
        <f t="shared" si="127"/>
        <v>4.6874310114623619E-2</v>
      </c>
      <c r="I122" s="10">
        <f t="shared" si="127"/>
        <v>4.7667675178235003E-2</v>
      </c>
      <c r="J122" s="10">
        <f t="shared" si="127"/>
        <v>2.4930787717989178E-2</v>
      </c>
      <c r="K122" s="10">
        <f t="shared" si="127"/>
        <v>-1.1321852123166276E-2</v>
      </c>
      <c r="L122" s="10">
        <f t="shared" si="127"/>
        <v>-1.6868696827529672E-2</v>
      </c>
      <c r="M122" s="10">
        <f t="shared" si="127"/>
        <v>-7.3334046140569598E-3</v>
      </c>
      <c r="N122" s="10">
        <f t="shared" si="127"/>
        <v>-1.9205737345817653E-5</v>
      </c>
      <c r="O122" s="10">
        <f t="shared" si="127"/>
        <v>8.220733323792917E-3</v>
      </c>
      <c r="P122" s="10">
        <f t="shared" ref="P122" si="128">(P35/O35)-1</f>
        <v>1.3825601005447163E-2</v>
      </c>
      <c r="Q122" s="10">
        <f t="shared" ref="Q122" si="129">(Q35/P35)-1</f>
        <v>1.9985487267679014E-2</v>
      </c>
      <c r="R122" s="10">
        <f t="shared" ref="R122" si="130">(R35/Q35)-1</f>
        <v>2.1988489072197748E-2</v>
      </c>
      <c r="S122" s="10">
        <f t="shared" ref="S122" si="131">(S35/R35)-1</f>
        <v>1.0028822996292597E-2</v>
      </c>
    </row>
    <row r="123" spans="2:19" x14ac:dyDescent="0.25">
      <c r="B123" s="4" t="str">
        <f t="shared" ref="B123:C123" si="132">B36</f>
        <v>Azioni e altre partecipazioni</v>
      </c>
      <c r="C123" s="4" t="str">
        <f t="shared" si="132"/>
        <v>Shares and other equity</v>
      </c>
      <c r="D123" s="5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2:19" x14ac:dyDescent="0.25">
      <c r="B124" s="4" t="str">
        <f t="shared" ref="B124:C124" si="133">B37</f>
        <v>Derivati</v>
      </c>
      <c r="C124" s="4" t="str">
        <f t="shared" si="133"/>
        <v>Derivatives</v>
      </c>
      <c r="D124" s="5"/>
      <c r="E124" s="10"/>
      <c r="F124" s="10"/>
      <c r="G124" s="10"/>
      <c r="H124" s="10">
        <f t="shared" ref="H124:O124" si="134">(H37/G37)-1</f>
        <v>-0.35093167701863359</v>
      </c>
      <c r="I124" s="10">
        <f t="shared" si="134"/>
        <v>-0.57416267942583732</v>
      </c>
      <c r="J124" s="10">
        <f t="shared" si="134"/>
        <v>8.98876404494382E-2</v>
      </c>
      <c r="K124" s="10">
        <f t="shared" si="134"/>
        <v>0.60824742268041243</v>
      </c>
      <c r="L124" s="10">
        <f t="shared" si="134"/>
        <v>-0.10256410256410253</v>
      </c>
      <c r="M124" s="10">
        <f t="shared" si="134"/>
        <v>-0.50714285714285712</v>
      </c>
      <c r="N124" s="10">
        <f t="shared" si="134"/>
        <v>-1.0434782608695681E-2</v>
      </c>
      <c r="O124" s="10">
        <f t="shared" si="134"/>
        <v>-1.9039250146455355E-3</v>
      </c>
      <c r="P124" s="10">
        <f t="shared" ref="P124" si="135">(P37/O37)-1</f>
        <v>-0.617461482024945</v>
      </c>
      <c r="Q124" s="10">
        <f t="shared" ref="Q124" si="136">(Q37/P37)-1</f>
        <v>0.31377061756808589</v>
      </c>
      <c r="R124" s="10">
        <f t="shared" ref="R124" si="137">(R37/Q37)-1</f>
        <v>0.18832116788321174</v>
      </c>
      <c r="S124" s="10">
        <f t="shared" ref="S124" si="138">(S37/R37)-1</f>
        <v>-0.33734643734643743</v>
      </c>
    </row>
    <row r="125" spans="2:19" x14ac:dyDescent="0.25">
      <c r="B125" s="4" t="str">
        <f t="shared" ref="B125:C125" si="139">B38</f>
        <v>Quote di fondi comuni</v>
      </c>
      <c r="C125" s="4" t="str">
        <f t="shared" si="139"/>
        <v>Mutual fund shares</v>
      </c>
      <c r="D125" s="5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2:19" x14ac:dyDescent="0.25">
      <c r="B126" s="4" t="str">
        <f t="shared" ref="B126:C126" si="140">B39</f>
        <v>Riserve assicurative e garanzie standard</v>
      </c>
      <c r="C126" s="4" t="str">
        <f t="shared" si="140"/>
        <v>Insurance, pension and standardised guarantee schemes</v>
      </c>
      <c r="D126" s="5"/>
      <c r="E126" s="10">
        <f t="shared" ref="E126:O126" si="141">(E39/D39)-1</f>
        <v>1.7631139894071168E-2</v>
      </c>
      <c r="F126" s="10">
        <f t="shared" si="141"/>
        <v>1.139886508533694E-2</v>
      </c>
      <c r="G126" s="10">
        <f t="shared" si="141"/>
        <v>1.2289526865205458E-2</v>
      </c>
      <c r="H126" s="10">
        <f t="shared" si="141"/>
        <v>9.23849348597372E-3</v>
      </c>
      <c r="I126" s="10">
        <f t="shared" si="141"/>
        <v>9.4473200417559688E-3</v>
      </c>
      <c r="J126" s="10">
        <f t="shared" si="141"/>
        <v>9.6786175795084972E-3</v>
      </c>
      <c r="K126" s="10">
        <f t="shared" si="141"/>
        <v>8.348028742550806E-3</v>
      </c>
      <c r="L126" s="10">
        <f t="shared" si="141"/>
        <v>9.6492194694983713E-3</v>
      </c>
      <c r="M126" s="10">
        <f t="shared" si="141"/>
        <v>1.0235605543513548E-2</v>
      </c>
      <c r="N126" s="10">
        <f t="shared" si="141"/>
        <v>1.1727253745863919E-2</v>
      </c>
      <c r="O126" s="10">
        <f t="shared" si="141"/>
        <v>1.3389495442868604E-2</v>
      </c>
      <c r="P126" s="10">
        <f t="shared" ref="P126:P129" si="142">(P39/O39)-1</f>
        <v>1.419533988830457E-2</v>
      </c>
      <c r="Q126" s="10">
        <f t="shared" ref="Q126:Q129" si="143">(Q39/P39)-1</f>
        <v>1.4238902404032805E-2</v>
      </c>
      <c r="R126" s="10">
        <f t="shared" ref="R126:R129" si="144">(R39/Q39)-1</f>
        <v>1.3800153606325249E-2</v>
      </c>
      <c r="S126" s="10">
        <f t="shared" ref="S126:S129" si="145">(S39/R39)-1</f>
        <v>1.2198716569364887E-2</v>
      </c>
    </row>
    <row r="127" spans="2:19" x14ac:dyDescent="0.25">
      <c r="B127" s="4" t="str">
        <f t="shared" ref="B127:C127" si="146">B40</f>
        <v>Altri conti passivi</v>
      </c>
      <c r="C127" s="4" t="str">
        <f t="shared" si="146"/>
        <v>Other accounts payable</v>
      </c>
      <c r="D127" s="5"/>
      <c r="E127" s="10">
        <f t="shared" ref="E127:O127" si="147">(E40/D40)-1</f>
        <v>6.9206449929939851E-2</v>
      </c>
      <c r="F127" s="10">
        <f t="shared" si="147"/>
        <v>5.0402694871551912E-2</v>
      </c>
      <c r="G127" s="10">
        <f t="shared" si="147"/>
        <v>2.6510089405964221E-2</v>
      </c>
      <c r="H127" s="10">
        <f t="shared" si="147"/>
        <v>-1.9902320717788635E-2</v>
      </c>
      <c r="I127" s="10">
        <f t="shared" si="147"/>
        <v>2.1795510674057939E-2</v>
      </c>
      <c r="J127" s="10">
        <f t="shared" si="147"/>
        <v>-1.7882576466197175E-3</v>
      </c>
      <c r="K127" s="10">
        <f t="shared" si="147"/>
        <v>-4.4475235474491503E-3</v>
      </c>
      <c r="L127" s="10">
        <f t="shared" si="147"/>
        <v>4.8188389720311697E-3</v>
      </c>
      <c r="M127" s="10">
        <f t="shared" si="147"/>
        <v>2.873741234093341E-3</v>
      </c>
      <c r="N127" s="10">
        <f t="shared" si="147"/>
        <v>3.9238965009880111E-4</v>
      </c>
      <c r="O127" s="10">
        <f t="shared" si="147"/>
        <v>1.8030104308309092E-2</v>
      </c>
      <c r="P127" s="10">
        <f t="shared" si="142"/>
        <v>1.8562302349169002E-2</v>
      </c>
      <c r="Q127" s="10">
        <f t="shared" si="143"/>
        <v>2.3361818410936319E-3</v>
      </c>
      <c r="R127" s="10">
        <f t="shared" si="144"/>
        <v>3.6476724103660318E-2</v>
      </c>
      <c r="S127" s="10">
        <f t="shared" si="145"/>
        <v>-2.3899048832399239E-2</v>
      </c>
    </row>
    <row r="128" spans="2:19" x14ac:dyDescent="0.25">
      <c r="B128" s="2" t="str">
        <f t="shared" ref="B128:C128" si="148">B41</f>
        <v>Totale passività finanziarie (c)</v>
      </c>
      <c r="C128" s="2" t="str">
        <f t="shared" si="148"/>
        <v>Financial liabilities (c)</v>
      </c>
      <c r="D128" s="8"/>
      <c r="E128" s="11">
        <f t="shared" ref="E128:O128" si="149">(E41/D41)-1</f>
        <v>0.1090786796413914</v>
      </c>
      <c r="F128" s="11">
        <f t="shared" si="149"/>
        <v>9.2883289127504209E-2</v>
      </c>
      <c r="G128" s="11">
        <f t="shared" si="149"/>
        <v>3.4754784588073795E-2</v>
      </c>
      <c r="H128" s="11">
        <f t="shared" si="149"/>
        <v>3.151551162202515E-2</v>
      </c>
      <c r="I128" s="11">
        <f t="shared" si="149"/>
        <v>4.0981032560942321E-2</v>
      </c>
      <c r="J128" s="11">
        <f t="shared" si="149"/>
        <v>1.9245154266244624E-2</v>
      </c>
      <c r="K128" s="11">
        <f t="shared" si="149"/>
        <v>-9.2304834906883348E-3</v>
      </c>
      <c r="L128" s="11">
        <f t="shared" si="149"/>
        <v>-1.1785625528229593E-2</v>
      </c>
      <c r="M128" s="11">
        <f t="shared" si="149"/>
        <v>-4.7703056024652746E-3</v>
      </c>
      <c r="N128" s="11">
        <f t="shared" si="149"/>
        <v>5.2446112760429209E-4</v>
      </c>
      <c r="O128" s="11">
        <f t="shared" si="149"/>
        <v>1.0319952047570968E-2</v>
      </c>
      <c r="P128" s="11">
        <f t="shared" si="142"/>
        <v>1.4714373682257698E-2</v>
      </c>
      <c r="Q128" s="11">
        <f t="shared" si="143"/>
        <v>1.6318083028963981E-2</v>
      </c>
      <c r="R128" s="11">
        <f t="shared" si="144"/>
        <v>2.4455707511942038E-2</v>
      </c>
      <c r="S128" s="11">
        <f t="shared" si="145"/>
        <v>3.492081976757655E-3</v>
      </c>
    </row>
    <row r="129" spans="2:19" x14ac:dyDescent="0.25">
      <c r="B129" s="2" t="str">
        <f>B42</f>
        <v>Ricchezza netta (a+b-c)</v>
      </c>
      <c r="C129" s="2" t="str">
        <f t="shared" ref="C129:C131" si="150">C42</f>
        <v>Net wealth (a+b-c)</v>
      </c>
      <c r="D129" s="8"/>
      <c r="E129" s="11">
        <f t="shared" ref="E129:O129" si="151">(E42/D42)-1</f>
        <v>9.7686144414177001E-2</v>
      </c>
      <c r="F129" s="11">
        <f t="shared" si="151"/>
        <v>1.5996434999723252E-2</v>
      </c>
      <c r="G129" s="11">
        <f t="shared" si="151"/>
        <v>1.2172031446349152E-2</v>
      </c>
      <c r="H129" s="11">
        <f t="shared" si="151"/>
        <v>3.863608552905573E-3</v>
      </c>
      <c r="I129" s="11">
        <f t="shared" si="151"/>
        <v>2.7011072871425679E-3</v>
      </c>
      <c r="J129" s="11">
        <f t="shared" si="151"/>
        <v>4.5397930065325109E-3</v>
      </c>
      <c r="K129" s="11">
        <f t="shared" si="151"/>
        <v>2.266853637419608E-2</v>
      </c>
      <c r="L129" s="11">
        <f t="shared" si="151"/>
        <v>-1.8818487262720618E-3</v>
      </c>
      <c r="M129" s="11">
        <f t="shared" si="151"/>
        <v>2.8140424360729721E-3</v>
      </c>
      <c r="N129" s="11">
        <f t="shared" si="151"/>
        <v>-3.1889055432599012E-4</v>
      </c>
      <c r="O129" s="11">
        <f t="shared" si="151"/>
        <v>-8.0810955959439434E-3</v>
      </c>
      <c r="P129" s="11">
        <f t="shared" si="142"/>
        <v>1.324927070067039E-2</v>
      </c>
      <c r="Q129" s="11">
        <f t="shared" si="143"/>
        <v>-2.2009446174704017E-2</v>
      </c>
      <c r="R129" s="11">
        <f t="shared" si="144"/>
        <v>2.7033953897948937E-2</v>
      </c>
      <c r="S129" s="11">
        <f t="shared" si="145"/>
        <v>1.0245294822855522E-2</v>
      </c>
    </row>
    <row r="130" spans="2:19" x14ac:dyDescent="0.25">
      <c r="B130" s="15" t="str">
        <f t="shared" ref="B130:B131" si="152">B43</f>
        <v>Per memoria</v>
      </c>
      <c r="C130" s="15" t="str">
        <f t="shared" si="150"/>
        <v>Memorandum items</v>
      </c>
      <c r="D130" s="16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2:19" x14ac:dyDescent="0.25">
      <c r="B131" s="17" t="str">
        <f t="shared" si="152"/>
        <v>Beni di consumo durevoli</v>
      </c>
      <c r="C131" s="17" t="str">
        <f t="shared" si="150"/>
        <v>Consumer durables</v>
      </c>
      <c r="D131" s="18"/>
      <c r="E131" s="26">
        <f t="shared" ref="E131:O131" si="153">(E44/D44)-1</f>
        <v>4.8798908387014839E-2</v>
      </c>
      <c r="F131" s="26">
        <f t="shared" si="153"/>
        <v>3.1924072307848883E-2</v>
      </c>
      <c r="G131" s="26">
        <f t="shared" si="153"/>
        <v>3.0053815277909512E-2</v>
      </c>
      <c r="H131" s="26">
        <f t="shared" si="153"/>
        <v>-1.6924705993835998E-3</v>
      </c>
      <c r="I131" s="26">
        <f t="shared" si="153"/>
        <v>2.9032144130382243E-2</v>
      </c>
      <c r="J131" s="26">
        <f t="shared" si="153"/>
        <v>3.2649141502197221E-2</v>
      </c>
      <c r="K131" s="26">
        <f t="shared" si="153"/>
        <v>-4.2516837515915729E-3</v>
      </c>
      <c r="L131" s="26">
        <f t="shared" si="153"/>
        <v>-3.3948861043380796E-2</v>
      </c>
      <c r="M131" s="26">
        <f t="shared" si="153"/>
        <v>-3.1160569704835717E-2</v>
      </c>
      <c r="N131" s="26">
        <f t="shared" si="153"/>
        <v>-7.7744210513800427E-3</v>
      </c>
      <c r="O131" s="26">
        <f t="shared" si="153"/>
        <v>3.3708382615416088E-3</v>
      </c>
      <c r="P131" s="26">
        <f t="shared" ref="P131" si="154">(P44/O44)-1</f>
        <v>7.729531332327122E-3</v>
      </c>
      <c r="Q131" s="26">
        <f t="shared" ref="Q131" si="155">(Q44/P44)-1</f>
        <v>9.0038532663154758E-3</v>
      </c>
      <c r="R131" s="26">
        <f t="shared" ref="R131" si="156">(R44/Q44)-1</f>
        <v>1.4316585877220733E-2</v>
      </c>
      <c r="S131" s="26">
        <f t="shared" ref="S131" si="157">(S44/R44)-1</f>
        <v>1.2660224665033137E-2</v>
      </c>
    </row>
    <row r="132" spans="2:19" ht="17.399999999999999" x14ac:dyDescent="0.3">
      <c r="B132" s="19"/>
    </row>
    <row r="133" spans="2:19" x14ac:dyDescent="0.25">
      <c r="B133" s="20" t="s">
        <v>76</v>
      </c>
    </row>
    <row r="134" spans="2:19" x14ac:dyDescent="0.25">
      <c r="B134" s="20" t="s">
        <v>185</v>
      </c>
    </row>
  </sheetData>
  <pageMargins left="0.7" right="0.7" top="0.75" bottom="0.75" header="0.3" footer="0.3"/>
  <pageSetup paperSize="9" orientation="portrait" r:id="rId1"/>
  <ignoredErrors>
    <ignoredError sqref="D5:S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E16"/>
  <sheetViews>
    <sheetView workbookViewId="0">
      <selection activeCell="E21" sqref="E21"/>
    </sheetView>
  </sheetViews>
  <sheetFormatPr defaultColWidth="9.109375" defaultRowHeight="13.8" x14ac:dyDescent="0.25"/>
  <cols>
    <col min="1" max="1" width="4.88671875" style="1" customWidth="1"/>
    <col min="2" max="3" width="17.109375" style="1" customWidth="1"/>
    <col min="4" max="16" width="11.44140625" style="1" customWidth="1"/>
    <col min="17" max="16384" width="9.109375" style="1"/>
  </cols>
  <sheetData>
    <row r="2" spans="1:31" ht="15.6" x14ac:dyDescent="0.25">
      <c r="A2" s="42"/>
      <c r="B2" s="23" t="s">
        <v>172</v>
      </c>
      <c r="C2" s="31"/>
      <c r="D2" s="31"/>
      <c r="E2" s="31"/>
      <c r="F2" s="31"/>
      <c r="G2" s="31"/>
      <c r="H2" s="43"/>
    </row>
    <row r="3" spans="1:31" ht="15.6" x14ac:dyDescent="0.25">
      <c r="A3" s="42"/>
      <c r="B3" s="67" t="s">
        <v>173</v>
      </c>
      <c r="C3" s="31"/>
      <c r="D3" s="31"/>
      <c r="E3" s="31"/>
      <c r="F3" s="31"/>
      <c r="G3" s="31"/>
      <c r="H3" s="43"/>
    </row>
    <row r="4" spans="1:31" x14ac:dyDescent="0.25">
      <c r="C4" s="44"/>
      <c r="R4" s="44"/>
    </row>
    <row r="5" spans="1:31" x14ac:dyDescent="0.25">
      <c r="B5" s="35" t="s">
        <v>46</v>
      </c>
      <c r="C5" s="35" t="s">
        <v>94</v>
      </c>
      <c r="D5" s="45" t="s">
        <v>0</v>
      </c>
      <c r="E5" s="45" t="s">
        <v>1</v>
      </c>
      <c r="F5" s="45" t="s">
        <v>2</v>
      </c>
      <c r="G5" s="45" t="s">
        <v>3</v>
      </c>
      <c r="H5" s="45" t="s">
        <v>4</v>
      </c>
      <c r="I5" s="46" t="s">
        <v>5</v>
      </c>
      <c r="J5" s="45" t="s">
        <v>6</v>
      </c>
      <c r="K5" s="45" t="s">
        <v>7</v>
      </c>
      <c r="L5" s="45" t="s">
        <v>8</v>
      </c>
      <c r="M5" s="45" t="s">
        <v>9</v>
      </c>
      <c r="N5" s="45" t="s">
        <v>10</v>
      </c>
      <c r="O5" s="45" t="s">
        <v>11</v>
      </c>
      <c r="P5" s="45" t="s">
        <v>12</v>
      </c>
      <c r="Q5" s="45" t="s">
        <v>131</v>
      </c>
      <c r="R5" s="45" t="s">
        <v>132</v>
      </c>
      <c r="S5" s="45" t="s">
        <v>133</v>
      </c>
    </row>
    <row r="6" spans="1:31" x14ac:dyDescent="0.25">
      <c r="B6" s="1" t="s">
        <v>32</v>
      </c>
      <c r="C6" s="1" t="s">
        <v>89</v>
      </c>
      <c r="D6" s="62">
        <v>143.9281556285641</v>
      </c>
      <c r="E6" s="62">
        <v>157.39113885468981</v>
      </c>
      <c r="F6" s="62">
        <v>158.93264166164587</v>
      </c>
      <c r="G6" s="62">
        <v>159.64076407841759</v>
      </c>
      <c r="H6" s="62">
        <v>159.3566493438893</v>
      </c>
      <c r="I6" s="62">
        <v>159.09404825190489</v>
      </c>
      <c r="J6" s="62">
        <v>159.28529823345573</v>
      </c>
      <c r="K6" s="62">
        <v>162.48117116787836</v>
      </c>
      <c r="L6" s="62">
        <v>161.87608221304029</v>
      </c>
      <c r="M6" s="62">
        <v>162.32597449963279</v>
      </c>
      <c r="N6" s="62">
        <v>162.5456383572197</v>
      </c>
      <c r="O6" s="62">
        <v>161.5593260938997</v>
      </c>
      <c r="P6" s="62">
        <v>164.07516495201017</v>
      </c>
      <c r="Q6" s="62">
        <v>160.80901578564129</v>
      </c>
      <c r="R6" s="62">
        <v>165.58437830136398</v>
      </c>
      <c r="S6" s="62">
        <v>168.11402700924816</v>
      </c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 spans="1:31" x14ac:dyDescent="0.25">
      <c r="B7" s="1" t="s">
        <v>35</v>
      </c>
      <c r="C7" s="1" t="s">
        <v>35</v>
      </c>
      <c r="D7" s="62">
        <v>94.652168966999383</v>
      </c>
      <c r="E7" s="62">
        <v>110.86435280429657</v>
      </c>
      <c r="F7" s="62">
        <v>113.59496448440876</v>
      </c>
      <c r="G7" s="62">
        <v>101.56030466029596</v>
      </c>
      <c r="H7" s="62">
        <v>108.29172313533418</v>
      </c>
      <c r="I7" s="62">
        <v>135.77874069452264</v>
      </c>
      <c r="J7" s="62">
        <v>140.53958548119999</v>
      </c>
      <c r="K7" s="62">
        <v>162.49171501784957</v>
      </c>
      <c r="L7" s="62">
        <v>163.48962997312822</v>
      </c>
      <c r="M7" s="62">
        <v>163.94244102216757</v>
      </c>
      <c r="N7" s="62">
        <v>177.52104887792964</v>
      </c>
      <c r="O7" s="62">
        <v>183.72557223255765</v>
      </c>
      <c r="P7" s="62">
        <v>192.93734420325163</v>
      </c>
      <c r="Q7" s="62">
        <v>181.26955657915357</v>
      </c>
      <c r="R7" s="62">
        <v>198.69849745467135</v>
      </c>
      <c r="S7" s="62">
        <v>211.27206044241663</v>
      </c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</row>
    <row r="8" spans="1:31" x14ac:dyDescent="0.25">
      <c r="B8" s="1" t="s">
        <v>31</v>
      </c>
      <c r="C8" s="1" t="s">
        <v>90</v>
      </c>
      <c r="D8" s="62">
        <v>124.49784701114488</v>
      </c>
      <c r="E8" s="62">
        <v>137.55850587181058</v>
      </c>
      <c r="F8" s="62">
        <v>145.44041685545989</v>
      </c>
      <c r="G8" s="62">
        <v>135.4152670095244</v>
      </c>
      <c r="H8" s="62">
        <v>137.42858467816731</v>
      </c>
      <c r="I8" s="62">
        <v>147.76590115518911</v>
      </c>
      <c r="J8" s="62">
        <v>151.45590081126588</v>
      </c>
      <c r="K8" s="62">
        <v>153.13137652130203</v>
      </c>
      <c r="L8" s="62">
        <v>153.80010910578716</v>
      </c>
      <c r="M8" s="62">
        <v>153.46573772469537</v>
      </c>
      <c r="N8" s="62">
        <v>156.91853531788348</v>
      </c>
      <c r="O8" s="62">
        <v>163.22149900495279</v>
      </c>
      <c r="P8" s="62">
        <v>169.91814172477501</v>
      </c>
      <c r="Q8" s="62">
        <v>172.28698826287598</v>
      </c>
      <c r="R8" s="62">
        <v>184.4737223470957</v>
      </c>
      <c r="S8" s="62">
        <v>195.56545205196645</v>
      </c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</row>
    <row r="9" spans="1:31" x14ac:dyDescent="0.25">
      <c r="B9" s="1" t="s">
        <v>30</v>
      </c>
      <c r="C9" s="1" t="s">
        <v>91</v>
      </c>
      <c r="D9" s="62">
        <v>94.284581432804259</v>
      </c>
      <c r="E9" s="62">
        <v>96.605546179148234</v>
      </c>
      <c r="F9" s="62">
        <v>103.04054721453971</v>
      </c>
      <c r="G9" s="62">
        <v>103.19888811846863</v>
      </c>
      <c r="H9" s="62">
        <v>106.96212864828597</v>
      </c>
      <c r="I9" s="62">
        <v>111.15230930197798</v>
      </c>
      <c r="J9" s="62">
        <v>114.42107754593584</v>
      </c>
      <c r="K9" s="62">
        <v>119.642491234178</v>
      </c>
      <c r="L9" s="62">
        <v>125.06409493341269</v>
      </c>
      <c r="M9" s="62">
        <v>130.7114332637714</v>
      </c>
      <c r="N9" s="62">
        <v>136.43066828259086</v>
      </c>
      <c r="O9" s="62">
        <v>141.61360793695127</v>
      </c>
      <c r="P9" s="62">
        <v>149.45772287888502</v>
      </c>
      <c r="Q9" s="62">
        <v>156.03952669288108</v>
      </c>
      <c r="R9" s="62">
        <v>166.92716594658995</v>
      </c>
      <c r="S9" s="62">
        <v>176.20501196474308</v>
      </c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 spans="1:31" x14ac:dyDescent="0.25">
      <c r="B10" s="1" t="s">
        <v>37</v>
      </c>
      <c r="C10" s="1" t="s">
        <v>92</v>
      </c>
      <c r="D10" s="62">
        <v>153.22942039560868</v>
      </c>
      <c r="E10" s="62">
        <v>162.73971178518983</v>
      </c>
      <c r="F10" s="62">
        <v>171.38296488427446</v>
      </c>
      <c r="G10" s="62">
        <v>130.66228504426704</v>
      </c>
      <c r="H10" s="62">
        <v>122.4193748819889</v>
      </c>
      <c r="I10" s="62">
        <v>131.40697186644576</v>
      </c>
      <c r="J10" s="62">
        <v>134.90658644399275</v>
      </c>
      <c r="K10" s="62">
        <v>146.74039713298919</v>
      </c>
      <c r="L10" s="62">
        <v>145.27795499823233</v>
      </c>
      <c r="M10" s="62">
        <v>168.82548069910251</v>
      </c>
      <c r="N10" s="62">
        <v>194.67296144235951</v>
      </c>
      <c r="O10" s="62">
        <v>184.07467754869319</v>
      </c>
      <c r="P10" s="62">
        <v>177.44609108454748</v>
      </c>
      <c r="Q10" s="62">
        <v>174.19557069750365</v>
      </c>
      <c r="R10" s="62">
        <v>180.62045773481591</v>
      </c>
      <c r="S10" s="62">
        <v>191.73169073783356</v>
      </c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 spans="1:31" x14ac:dyDescent="0.25">
      <c r="B11" s="1" t="s">
        <v>163</v>
      </c>
      <c r="C11" s="1" t="s">
        <v>162</v>
      </c>
      <c r="D11" s="62"/>
      <c r="E11" s="62"/>
      <c r="F11" s="62"/>
      <c r="G11" s="62"/>
      <c r="H11" s="62"/>
      <c r="I11" s="62"/>
      <c r="J11" s="62"/>
      <c r="K11" s="62">
        <v>112.9731102047767</v>
      </c>
      <c r="L11" s="62">
        <v>114.2401012885218</v>
      </c>
      <c r="M11" s="62">
        <v>118.37676115936664</v>
      </c>
      <c r="N11" s="62">
        <v>128.76200849947713</v>
      </c>
      <c r="O11" s="62">
        <v>133.49510915788491</v>
      </c>
      <c r="P11" s="62">
        <v>140.47502637329325</v>
      </c>
      <c r="Q11" s="62">
        <v>146.18096235012513</v>
      </c>
      <c r="R11" s="62">
        <v>150.93147153238917</v>
      </c>
      <c r="S11" s="62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pans="1:31" x14ac:dyDescent="0.25">
      <c r="B12" s="32" t="s">
        <v>36</v>
      </c>
      <c r="C12" s="32" t="s">
        <v>93</v>
      </c>
      <c r="D12" s="63">
        <v>188.63315464284628</v>
      </c>
      <c r="E12" s="63">
        <v>198.60664470647683</v>
      </c>
      <c r="F12" s="63">
        <v>183.9680813794283</v>
      </c>
      <c r="G12" s="63">
        <v>147.28690133615288</v>
      </c>
      <c r="H12" s="63">
        <v>152.61196363892722</v>
      </c>
      <c r="I12" s="63">
        <v>170.55920128363906</v>
      </c>
      <c r="J12" s="63">
        <v>163.86693847216435</v>
      </c>
      <c r="K12" s="63">
        <v>190.1620493355187</v>
      </c>
      <c r="L12" s="63">
        <v>205.6556178305996</v>
      </c>
      <c r="M12" s="63">
        <v>219.73671797594082</v>
      </c>
      <c r="N12" s="63">
        <v>271.32049793818982</v>
      </c>
      <c r="O12" s="63">
        <v>285.80960253549347</v>
      </c>
      <c r="P12" s="63">
        <v>303.9877154740422</v>
      </c>
      <c r="Q12" s="63">
        <v>291.97404296453271</v>
      </c>
      <c r="R12" s="63">
        <v>341.58246469488353</v>
      </c>
      <c r="S12" s="63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spans="1:31" x14ac:dyDescent="0.25">
      <c r="A13" s="42"/>
      <c r="C13" s="31"/>
      <c r="D13" s="31"/>
      <c r="E13" s="31"/>
      <c r="F13" s="31"/>
      <c r="G13" s="31"/>
      <c r="H13" s="43"/>
    </row>
    <row r="14" spans="1:31" x14ac:dyDescent="0.25">
      <c r="A14" s="42"/>
      <c r="B14" s="20" t="s">
        <v>164</v>
      </c>
      <c r="C14" s="31"/>
      <c r="D14" s="31"/>
      <c r="E14" s="31"/>
      <c r="F14" s="31"/>
      <c r="G14" s="31"/>
      <c r="H14" s="43"/>
    </row>
    <row r="15" spans="1:31" x14ac:dyDescent="0.25">
      <c r="A15" s="42"/>
      <c r="B15" s="20" t="s">
        <v>187</v>
      </c>
      <c r="C15" s="31"/>
      <c r="D15" s="31"/>
      <c r="E15" s="31"/>
      <c r="F15" s="31"/>
      <c r="G15" s="31"/>
      <c r="H15" s="43"/>
    </row>
    <row r="16" spans="1:31" x14ac:dyDescent="0.25">
      <c r="H16" s="43"/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5"/>
  <sheetViews>
    <sheetView workbookViewId="0">
      <selection activeCell="E24" sqref="E24"/>
    </sheetView>
  </sheetViews>
  <sheetFormatPr defaultColWidth="9.109375" defaultRowHeight="13.8" x14ac:dyDescent="0.25"/>
  <cols>
    <col min="1" max="1" width="5.5546875" style="1" customWidth="1"/>
    <col min="2" max="3" width="17.44140625" style="1" customWidth="1"/>
    <col min="4" max="16" width="10.44140625" style="1" customWidth="1"/>
    <col min="17" max="16384" width="9.109375" style="1"/>
  </cols>
  <sheetData>
    <row r="1" spans="1:19" x14ac:dyDescent="0.25">
      <c r="B1" s="75"/>
      <c r="C1" s="75"/>
      <c r="D1" s="75"/>
      <c r="E1" s="75"/>
      <c r="F1" s="75"/>
      <c r="G1" s="75"/>
    </row>
    <row r="2" spans="1:19" ht="15.6" x14ac:dyDescent="0.25">
      <c r="A2" s="42"/>
      <c r="B2" s="23" t="s">
        <v>174</v>
      </c>
      <c r="C2" s="31"/>
      <c r="D2" s="31"/>
      <c r="E2" s="31"/>
      <c r="F2" s="31"/>
      <c r="G2" s="31"/>
      <c r="H2" s="43"/>
    </row>
    <row r="3" spans="1:19" ht="15.6" x14ac:dyDescent="0.25">
      <c r="A3" s="42"/>
      <c r="B3" s="67" t="s">
        <v>175</v>
      </c>
      <c r="C3" s="31"/>
      <c r="D3" s="31"/>
      <c r="E3" s="31"/>
      <c r="F3" s="31"/>
      <c r="G3" s="31"/>
      <c r="H3" s="43"/>
    </row>
    <row r="4" spans="1:19" x14ac:dyDescent="0.25">
      <c r="C4" s="44"/>
    </row>
    <row r="5" spans="1:19" x14ac:dyDescent="0.25">
      <c r="B5" s="35" t="s">
        <v>46</v>
      </c>
      <c r="C5" s="35" t="s">
        <v>94</v>
      </c>
      <c r="D5" s="45" t="s">
        <v>0</v>
      </c>
      <c r="E5" s="45" t="s">
        <v>1</v>
      </c>
      <c r="F5" s="45" t="s">
        <v>2</v>
      </c>
      <c r="G5" s="45" t="s">
        <v>3</v>
      </c>
      <c r="H5" s="45" t="s">
        <v>4</v>
      </c>
      <c r="I5" s="46" t="s">
        <v>5</v>
      </c>
      <c r="J5" s="45" t="s">
        <v>6</v>
      </c>
      <c r="K5" s="45" t="s">
        <v>7</v>
      </c>
      <c r="L5" s="45" t="s">
        <v>8</v>
      </c>
      <c r="M5" s="45" t="s">
        <v>9</v>
      </c>
      <c r="N5" s="45" t="s">
        <v>10</v>
      </c>
      <c r="O5" s="45" t="s">
        <v>11</v>
      </c>
      <c r="P5" s="45" t="s">
        <v>12</v>
      </c>
      <c r="Q5" s="45" t="s">
        <v>131</v>
      </c>
      <c r="R5" s="45" t="s">
        <v>132</v>
      </c>
      <c r="S5" s="45" t="s">
        <v>133</v>
      </c>
    </row>
    <row r="6" spans="1:19" x14ac:dyDescent="0.25">
      <c r="B6" s="34" t="s">
        <v>32</v>
      </c>
      <c r="C6" s="34" t="s">
        <v>89</v>
      </c>
      <c r="D6" s="62">
        <v>56.99868953740387</v>
      </c>
      <c r="E6" s="62">
        <v>57.358619804830958</v>
      </c>
      <c r="F6" s="62">
        <v>60.288177219427418</v>
      </c>
      <c r="G6" s="62">
        <v>62.629121387263368</v>
      </c>
      <c r="H6" s="62">
        <v>63.068379374305515</v>
      </c>
      <c r="I6" s="62">
        <v>63.889601064755922</v>
      </c>
      <c r="J6" s="62">
        <v>64.793929957043048</v>
      </c>
      <c r="K6" s="62">
        <v>62.916806514684474</v>
      </c>
      <c r="L6" s="62">
        <v>61.753201872803189</v>
      </c>
      <c r="M6" s="62">
        <v>60.508914133358516</v>
      </c>
      <c r="N6" s="62">
        <v>59.352070773298458</v>
      </c>
      <c r="O6" s="62">
        <v>59.015688761292907</v>
      </c>
      <c r="P6" s="62">
        <v>57.881835004006433</v>
      </c>
      <c r="Q6" s="62">
        <v>58.703400574830667</v>
      </c>
      <c r="R6" s="62">
        <v>57.034775326499279</v>
      </c>
      <c r="S6" s="62">
        <v>56.201500622806954</v>
      </c>
    </row>
    <row r="7" spans="1:19" x14ac:dyDescent="0.25">
      <c r="B7" s="34" t="s">
        <v>35</v>
      </c>
      <c r="C7" s="34" t="s">
        <v>35</v>
      </c>
      <c r="D7" s="62">
        <v>42.233795890497802</v>
      </c>
      <c r="E7" s="62">
        <v>43.023222959459027</v>
      </c>
      <c r="F7" s="62">
        <v>43.794958562509315</v>
      </c>
      <c r="G7" s="62">
        <v>46.252452733574273</v>
      </c>
      <c r="H7" s="62">
        <v>44.897069873713775</v>
      </c>
      <c r="I7" s="62">
        <v>44.20727043466804</v>
      </c>
      <c r="J7" s="62">
        <v>45.352455595343685</v>
      </c>
      <c r="K7" s="62">
        <v>45.185707093221971</v>
      </c>
      <c r="L7" s="62">
        <v>44.863144982378032</v>
      </c>
      <c r="M7" s="62">
        <v>43.888941685962031</v>
      </c>
      <c r="N7" s="62">
        <v>44.602597900728576</v>
      </c>
      <c r="O7" s="62">
        <v>44.619403375745755</v>
      </c>
      <c r="P7" s="62">
        <v>44.640249326630368</v>
      </c>
      <c r="Q7" s="62">
        <v>44.736076050664522</v>
      </c>
      <c r="R7" s="62">
        <v>43.359643453604122</v>
      </c>
      <c r="S7" s="62">
        <v>44.688837066557532</v>
      </c>
    </row>
    <row r="8" spans="1:19" x14ac:dyDescent="0.25">
      <c r="B8" s="34" t="s">
        <v>31</v>
      </c>
      <c r="C8" s="34" t="s">
        <v>90</v>
      </c>
      <c r="D8" s="62">
        <v>62.703915625810055</v>
      </c>
      <c r="E8" s="62">
        <v>62.590044383787635</v>
      </c>
      <c r="F8" s="62">
        <v>63.0414246760403</v>
      </c>
      <c r="G8" s="62">
        <v>63.784267233041049</v>
      </c>
      <c r="H8" s="62">
        <v>61.940830880711538</v>
      </c>
      <c r="I8" s="62">
        <v>62.413147874331024</v>
      </c>
      <c r="J8" s="62">
        <v>63.149537609290221</v>
      </c>
      <c r="K8" s="62">
        <v>62.11198878480451</v>
      </c>
      <c r="L8" s="62">
        <v>61.206300189149019</v>
      </c>
      <c r="M8" s="62">
        <v>60.065457256735222</v>
      </c>
      <c r="N8" s="62">
        <v>58.894038962801176</v>
      </c>
      <c r="O8" s="62">
        <v>58.353640024015327</v>
      </c>
      <c r="P8" s="62">
        <v>58.150045413929618</v>
      </c>
      <c r="Q8" s="62">
        <v>59.588498082620092</v>
      </c>
      <c r="R8" s="62">
        <v>58.728396378110162</v>
      </c>
      <c r="S8" s="62">
        <v>59.03225098138396</v>
      </c>
    </row>
    <row r="9" spans="1:19" x14ac:dyDescent="0.25">
      <c r="B9" s="34" t="s">
        <v>30</v>
      </c>
      <c r="C9" s="34" t="s">
        <v>91</v>
      </c>
      <c r="D9" s="62">
        <v>54.847429943823421</v>
      </c>
      <c r="E9" s="62">
        <v>55.573296672137786</v>
      </c>
      <c r="F9" s="62">
        <v>55.487072253416137</v>
      </c>
      <c r="G9" s="62">
        <v>57.402787530527974</v>
      </c>
      <c r="H9" s="62">
        <v>56.929339865888892</v>
      </c>
      <c r="I9" s="62">
        <v>56.558604254261311</v>
      </c>
      <c r="J9" s="62">
        <v>57.2972669426849</v>
      </c>
      <c r="K9" s="62">
        <v>56.995319527594226</v>
      </c>
      <c r="L9" s="62">
        <v>56.840193434804895</v>
      </c>
      <c r="M9" s="62">
        <v>56.772958993233878</v>
      </c>
      <c r="N9" s="62">
        <v>56.777999467132013</v>
      </c>
      <c r="O9" s="62">
        <v>56.735705980929396</v>
      </c>
      <c r="P9" s="62">
        <v>56.750700697293098</v>
      </c>
      <c r="Q9" s="62">
        <v>57.72640437441202</v>
      </c>
      <c r="R9" s="62">
        <v>57.299519714418402</v>
      </c>
      <c r="S9" s="62">
        <v>56.816128637356876</v>
      </c>
    </row>
    <row r="10" spans="1:19" x14ac:dyDescent="0.25">
      <c r="B10" s="34" t="s">
        <v>37</v>
      </c>
      <c r="C10" s="34" t="s">
        <v>92</v>
      </c>
      <c r="D10" s="62">
        <v>47.529962883844426</v>
      </c>
      <c r="E10" s="62">
        <v>49.02490471394411</v>
      </c>
      <c r="F10" s="62">
        <v>49.782989168546294</v>
      </c>
      <c r="G10" s="62">
        <v>46.683821846825865</v>
      </c>
      <c r="H10" s="62">
        <v>46.600786414663624</v>
      </c>
      <c r="I10" s="62">
        <v>45.860652348684965</v>
      </c>
      <c r="J10" s="62">
        <v>43.696514222814102</v>
      </c>
      <c r="K10" s="62">
        <v>43.451288770504128</v>
      </c>
      <c r="L10" s="62">
        <v>44.308522833857886</v>
      </c>
      <c r="M10" s="62">
        <v>43.731634991238707</v>
      </c>
      <c r="N10" s="62">
        <v>45.388708814803465</v>
      </c>
      <c r="O10" s="62">
        <v>44.742428221009298</v>
      </c>
      <c r="P10" s="62">
        <v>45.27697415620829</v>
      </c>
      <c r="Q10" s="62">
        <v>46.108825058565927</v>
      </c>
      <c r="R10" s="62">
        <v>45.328521540522409</v>
      </c>
      <c r="S10" s="62">
        <v>44.947482403978505</v>
      </c>
    </row>
    <row r="11" spans="1:19" x14ac:dyDescent="0.25">
      <c r="B11" s="34" t="s">
        <v>163</v>
      </c>
      <c r="C11" s="34" t="s">
        <v>162</v>
      </c>
      <c r="D11" s="62"/>
      <c r="E11" s="62"/>
      <c r="F11" s="62"/>
      <c r="G11" s="62"/>
      <c r="H11" s="62"/>
      <c r="I11" s="62"/>
      <c r="J11" s="62"/>
      <c r="K11" s="62">
        <v>70.035037450839653</v>
      </c>
      <c r="L11" s="62">
        <v>67.18850331373244</v>
      </c>
      <c r="M11" s="62">
        <v>66.778009307747936</v>
      </c>
      <c r="N11" s="62">
        <v>65.651411508449385</v>
      </c>
      <c r="O11" s="62">
        <v>66.698966176500548</v>
      </c>
      <c r="P11" s="62">
        <v>68.066310072528779</v>
      </c>
      <c r="Q11" s="62">
        <v>69.747524004269764</v>
      </c>
      <c r="R11" s="62">
        <v>69.479358624855948</v>
      </c>
      <c r="S11" s="62"/>
    </row>
    <row r="12" spans="1:19" x14ac:dyDescent="0.25">
      <c r="B12" s="49" t="s">
        <v>36</v>
      </c>
      <c r="C12" s="49" t="s">
        <v>93</v>
      </c>
      <c r="D12" s="63">
        <v>43.564433302920321</v>
      </c>
      <c r="E12" s="63">
        <v>42.319550550635803</v>
      </c>
      <c r="F12" s="63">
        <v>40.382113551444888</v>
      </c>
      <c r="G12" s="63">
        <v>40.844884845056619</v>
      </c>
      <c r="H12" s="63">
        <v>37.38418030362066</v>
      </c>
      <c r="I12" s="63">
        <v>35.287672660496021</v>
      </c>
      <c r="J12" s="63">
        <v>34.553016973485256</v>
      </c>
      <c r="K12" s="63">
        <v>33.842717245598898</v>
      </c>
      <c r="L12" s="63">
        <v>33.585579143809042</v>
      </c>
      <c r="M12" s="63">
        <v>33.560055884520224</v>
      </c>
      <c r="N12" s="63">
        <v>34.662814980522242</v>
      </c>
      <c r="O12" s="63">
        <v>35.10577806060973</v>
      </c>
      <c r="P12" s="63">
        <v>34.690750190143838</v>
      </c>
      <c r="Q12" s="63">
        <v>35.987295738519578</v>
      </c>
      <c r="R12" s="63">
        <v>34.295612921608594</v>
      </c>
      <c r="S12" s="63"/>
    </row>
    <row r="13" spans="1:19" x14ac:dyDescent="0.25">
      <c r="A13" s="42"/>
      <c r="C13" s="31"/>
      <c r="D13" s="31"/>
      <c r="E13" s="31"/>
      <c r="F13" s="31"/>
      <c r="G13" s="31"/>
      <c r="H13" s="43"/>
    </row>
    <row r="14" spans="1:19" x14ac:dyDescent="0.25">
      <c r="A14" s="42"/>
      <c r="B14" s="20" t="s">
        <v>164</v>
      </c>
      <c r="C14" s="31"/>
      <c r="D14" s="31"/>
      <c r="E14" s="31"/>
      <c r="F14" s="31"/>
      <c r="G14" s="31"/>
      <c r="H14" s="43"/>
    </row>
    <row r="15" spans="1:19" x14ac:dyDescent="0.25">
      <c r="A15" s="42"/>
      <c r="B15" s="20" t="s">
        <v>187</v>
      </c>
      <c r="C15" s="31"/>
      <c r="D15" s="31"/>
      <c r="E15" s="31"/>
      <c r="F15" s="31"/>
      <c r="G15" s="31"/>
      <c r="H15" s="43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4"/>
  <sheetViews>
    <sheetView workbookViewId="0">
      <selection activeCell="G24" sqref="G24"/>
    </sheetView>
  </sheetViews>
  <sheetFormatPr defaultColWidth="9.109375" defaultRowHeight="13.8" x14ac:dyDescent="0.25"/>
  <cols>
    <col min="1" max="1" width="5.44140625" style="1" customWidth="1"/>
    <col min="2" max="3" width="15.44140625" style="1" customWidth="1"/>
    <col min="4" max="16" width="10.44140625" style="1" customWidth="1"/>
    <col min="17" max="16384" width="9.109375" style="1"/>
  </cols>
  <sheetData>
    <row r="1" spans="1:19" x14ac:dyDescent="0.25">
      <c r="B1" s="12"/>
      <c r="C1" s="13"/>
      <c r="D1" s="13"/>
      <c r="E1" s="13"/>
      <c r="F1" s="13"/>
      <c r="G1" s="13"/>
    </row>
    <row r="2" spans="1:19" ht="15.6" x14ac:dyDescent="0.25">
      <c r="A2" s="42"/>
      <c r="B2" s="23" t="s">
        <v>176</v>
      </c>
      <c r="C2" s="31"/>
      <c r="D2" s="31"/>
      <c r="E2" s="31"/>
      <c r="F2" s="31"/>
      <c r="G2" s="31"/>
      <c r="H2" s="43"/>
    </row>
    <row r="3" spans="1:19" ht="15.6" x14ac:dyDescent="0.25">
      <c r="A3" s="42"/>
      <c r="B3" s="21" t="s">
        <v>177</v>
      </c>
      <c r="C3" s="31"/>
      <c r="D3" s="31"/>
      <c r="E3" s="31"/>
      <c r="F3" s="31"/>
      <c r="G3" s="31"/>
      <c r="H3" s="43"/>
    </row>
    <row r="5" spans="1:19" x14ac:dyDescent="0.25">
      <c r="B5" s="35" t="s">
        <v>46</v>
      </c>
      <c r="C5" s="35" t="s">
        <v>94</v>
      </c>
      <c r="D5" s="35" t="s">
        <v>0</v>
      </c>
      <c r="E5" s="35" t="s">
        <v>1</v>
      </c>
      <c r="F5" s="35" t="s">
        <v>2</v>
      </c>
      <c r="G5" s="35" t="s">
        <v>3</v>
      </c>
      <c r="H5" s="35" t="s">
        <v>4</v>
      </c>
      <c r="I5" s="35" t="s">
        <v>5</v>
      </c>
      <c r="J5" s="35" t="s">
        <v>6</v>
      </c>
      <c r="K5" s="35" t="s">
        <v>7</v>
      </c>
      <c r="L5" s="35" t="s">
        <v>8</v>
      </c>
      <c r="M5" s="35" t="s">
        <v>9</v>
      </c>
      <c r="N5" s="35" t="s">
        <v>10</v>
      </c>
      <c r="O5" s="35" t="s">
        <v>11</v>
      </c>
      <c r="P5" s="35" t="s">
        <v>12</v>
      </c>
      <c r="Q5" s="35" t="s">
        <v>131</v>
      </c>
      <c r="R5" s="35" t="s">
        <v>132</v>
      </c>
      <c r="S5" s="35" t="s">
        <v>133</v>
      </c>
    </row>
    <row r="6" spans="1:19" x14ac:dyDescent="0.25">
      <c r="B6" s="1" t="s">
        <v>32</v>
      </c>
      <c r="C6" s="34" t="s">
        <v>89</v>
      </c>
      <c r="D6" s="64">
        <v>42.329978499199683</v>
      </c>
      <c r="E6" s="64">
        <v>42.478265144742359</v>
      </c>
      <c r="F6" s="64">
        <v>44.473717135636107</v>
      </c>
      <c r="G6" s="64">
        <v>44.86514720603472</v>
      </c>
      <c r="H6" s="64">
        <v>46.217084696535885</v>
      </c>
      <c r="I6" s="64">
        <v>46.88539376554953</v>
      </c>
      <c r="J6" s="64">
        <v>46.605623412856723</v>
      </c>
      <c r="K6" s="64">
        <v>46.81033634141108</v>
      </c>
      <c r="L6" s="64">
        <v>46.956663822752454</v>
      </c>
      <c r="M6" s="64">
        <v>47.335449906155816</v>
      </c>
      <c r="N6" s="64">
        <v>47.083994468532907</v>
      </c>
      <c r="O6" s="64">
        <v>47.316553377383954</v>
      </c>
      <c r="P6" s="64">
        <v>47.635009128805869</v>
      </c>
      <c r="Q6" s="64">
        <v>47.276760817756212</v>
      </c>
      <c r="R6" s="64">
        <v>46.840044074542462</v>
      </c>
      <c r="S6" s="64">
        <v>48.955021924119144</v>
      </c>
    </row>
    <row r="7" spans="1:19" x14ac:dyDescent="0.25">
      <c r="B7" s="1" t="s">
        <v>35</v>
      </c>
      <c r="C7" s="34" t="s">
        <v>35</v>
      </c>
      <c r="D7" s="64">
        <v>86.120487508772968</v>
      </c>
      <c r="E7" s="64">
        <v>82.609103536343582</v>
      </c>
      <c r="F7" s="64">
        <v>82.623787168854051</v>
      </c>
      <c r="G7" s="64">
        <v>82.286784831219407</v>
      </c>
      <c r="H7" s="64">
        <v>79.852416007362109</v>
      </c>
      <c r="I7" s="64">
        <v>78.581039420138936</v>
      </c>
      <c r="J7" s="64">
        <v>78.379006097620376</v>
      </c>
      <c r="K7" s="64">
        <v>78.37938793858082</v>
      </c>
      <c r="L7" s="64">
        <v>80.372321624682584</v>
      </c>
      <c r="M7" s="64">
        <v>81.25408576195305</v>
      </c>
      <c r="N7" s="64">
        <v>84.74035021038506</v>
      </c>
      <c r="O7" s="64">
        <v>83.785888861025754</v>
      </c>
      <c r="P7" s="64">
        <v>86.514542261390645</v>
      </c>
      <c r="Q7" s="64">
        <v>89.149527608591271</v>
      </c>
      <c r="R7" s="64">
        <v>91.745277194506542</v>
      </c>
      <c r="S7" s="64">
        <v>98.567535859547462</v>
      </c>
    </row>
    <row r="8" spans="1:19" x14ac:dyDescent="0.25">
      <c r="B8" s="1" t="s">
        <v>31</v>
      </c>
      <c r="C8" s="48" t="s">
        <v>90</v>
      </c>
      <c r="D8" s="64">
        <v>63.820777650987459</v>
      </c>
      <c r="E8" s="64">
        <v>62.446166307120066</v>
      </c>
      <c r="F8" s="64">
        <v>62.138214750962739</v>
      </c>
      <c r="G8" s="64">
        <v>68.012091160890463</v>
      </c>
      <c r="H8" s="64">
        <v>68.284350907559443</v>
      </c>
      <c r="I8" s="64">
        <v>64.817043820181013</v>
      </c>
      <c r="J8" s="64">
        <v>66.5562014962196</v>
      </c>
      <c r="K8" s="64">
        <v>69.110137643917795</v>
      </c>
      <c r="L8" s="64">
        <v>68.782389665552898</v>
      </c>
      <c r="M8" s="64">
        <v>77.835252902648492</v>
      </c>
      <c r="N8" s="64">
        <v>81.383795989361957</v>
      </c>
      <c r="O8" s="64">
        <v>83.082967480365483</v>
      </c>
      <c r="P8" s="64">
        <v>81.120853970761843</v>
      </c>
      <c r="Q8" s="64">
        <v>79.701855581683915</v>
      </c>
      <c r="R8" s="64">
        <v>80.484555939448484</v>
      </c>
      <c r="S8" s="64">
        <v>80.569651737209597</v>
      </c>
    </row>
    <row r="9" spans="1:19" x14ac:dyDescent="0.25">
      <c r="B9" s="1" t="s">
        <v>30</v>
      </c>
      <c r="C9" s="48" t="s">
        <v>91</v>
      </c>
      <c r="D9" s="64">
        <v>46.713087332116594</v>
      </c>
      <c r="E9" s="64">
        <v>48.295046640930792</v>
      </c>
      <c r="F9" s="64">
        <v>47.436512675144662</v>
      </c>
      <c r="G9" s="64">
        <v>47.982018603171369</v>
      </c>
      <c r="H9" s="64">
        <v>46.80953113088318</v>
      </c>
      <c r="I9" s="64">
        <v>46.958976241740018</v>
      </c>
      <c r="J9" s="64">
        <v>45.940943408283808</v>
      </c>
      <c r="K9" s="64">
        <v>45.601984236290136</v>
      </c>
      <c r="L9" s="64">
        <v>46.754049422701407</v>
      </c>
      <c r="M9" s="64">
        <v>44.069979012865616</v>
      </c>
      <c r="N9" s="64">
        <v>43.354466773676336</v>
      </c>
      <c r="O9" s="64">
        <v>43.60028464695268</v>
      </c>
      <c r="P9" s="64">
        <v>43.612645992535363</v>
      </c>
      <c r="Q9" s="64">
        <v>43.24854684758283</v>
      </c>
      <c r="R9" s="64">
        <v>43.065206127356547</v>
      </c>
      <c r="S9" s="64">
        <v>43.277180722942944</v>
      </c>
    </row>
    <row r="10" spans="1:19" x14ac:dyDescent="0.25">
      <c r="B10" s="32" t="s">
        <v>37</v>
      </c>
      <c r="C10" s="50" t="s">
        <v>92</v>
      </c>
      <c r="D10" s="65">
        <v>55.297180580415308</v>
      </c>
      <c r="E10" s="65">
        <v>54.946925709693105</v>
      </c>
      <c r="F10" s="65">
        <v>55.446931381576029</v>
      </c>
      <c r="G10" s="65">
        <v>66.917546982481241</v>
      </c>
      <c r="H10" s="65">
        <v>62.665073005974882</v>
      </c>
      <c r="I10" s="65">
        <v>57.475970897795023</v>
      </c>
      <c r="J10" s="65">
        <v>55.775920053029374</v>
      </c>
      <c r="K10" s="65">
        <v>57.55741242305362</v>
      </c>
      <c r="L10" s="65">
        <v>53.477402071298386</v>
      </c>
      <c r="M10" s="65">
        <v>47.436328114187177</v>
      </c>
      <c r="N10" s="65">
        <v>44.39073465496201</v>
      </c>
      <c r="O10" s="65">
        <v>46.066614814475912</v>
      </c>
      <c r="P10" s="65">
        <v>45.66425226583732</v>
      </c>
      <c r="Q10" s="65">
        <v>42.532592968139269</v>
      </c>
      <c r="R10" s="65">
        <v>42.854125397010854</v>
      </c>
      <c r="S10" s="65">
        <v>44.239369107599465</v>
      </c>
    </row>
    <row r="11" spans="1:19" x14ac:dyDescent="0.25">
      <c r="A11" s="42"/>
      <c r="C11" s="31"/>
      <c r="D11" s="31"/>
      <c r="E11" s="31"/>
      <c r="F11" s="31"/>
      <c r="G11" s="31"/>
      <c r="H11" s="43"/>
    </row>
    <row r="12" spans="1:19" x14ac:dyDescent="0.25">
      <c r="A12" s="42"/>
      <c r="B12" s="20" t="s">
        <v>164</v>
      </c>
      <c r="C12" s="31"/>
      <c r="D12" s="31"/>
      <c r="E12" s="31"/>
      <c r="F12" s="31"/>
      <c r="G12" s="31"/>
      <c r="H12" s="43"/>
    </row>
    <row r="13" spans="1:19" x14ac:dyDescent="0.25">
      <c r="A13" s="42"/>
      <c r="B13" s="20" t="s">
        <v>187</v>
      </c>
      <c r="C13" s="31"/>
      <c r="D13" s="31"/>
      <c r="E13" s="31"/>
      <c r="F13" s="31"/>
      <c r="G13" s="31"/>
      <c r="H13" s="43"/>
    </row>
    <row r="14" spans="1:19" x14ac:dyDescent="0.25">
      <c r="B14" s="12"/>
      <c r="C14" s="13"/>
      <c r="D14" s="13"/>
      <c r="E14" s="13"/>
      <c r="F14" s="13"/>
      <c r="G14" s="13"/>
    </row>
  </sheetData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S13"/>
  <sheetViews>
    <sheetView workbookViewId="0">
      <selection activeCell="B13" sqref="B13"/>
    </sheetView>
  </sheetViews>
  <sheetFormatPr defaultRowHeight="14.4" x14ac:dyDescent="0.3"/>
  <cols>
    <col min="2" max="3" width="17" customWidth="1"/>
  </cols>
  <sheetData>
    <row r="2" spans="2:19" ht="15.6" x14ac:dyDescent="0.3">
      <c r="B2" s="23" t="s">
        <v>165</v>
      </c>
    </row>
    <row r="3" spans="2:19" ht="15.6" x14ac:dyDescent="0.3">
      <c r="B3" s="67" t="s">
        <v>167</v>
      </c>
    </row>
    <row r="5" spans="2:19" x14ac:dyDescent="0.3">
      <c r="B5" s="35" t="s">
        <v>46</v>
      </c>
      <c r="C5" s="35" t="s">
        <v>94</v>
      </c>
      <c r="D5" s="35" t="s">
        <v>0</v>
      </c>
      <c r="E5" s="35" t="s">
        <v>1</v>
      </c>
      <c r="F5" s="35" t="s">
        <v>2</v>
      </c>
      <c r="G5" s="35" t="s">
        <v>3</v>
      </c>
      <c r="H5" s="35" t="s">
        <v>4</v>
      </c>
      <c r="I5" s="35" t="s">
        <v>5</v>
      </c>
      <c r="J5" s="35" t="s">
        <v>6</v>
      </c>
      <c r="K5" s="35" t="s">
        <v>7</v>
      </c>
      <c r="L5" s="35" t="s">
        <v>8</v>
      </c>
      <c r="M5" s="35" t="s">
        <v>9</v>
      </c>
      <c r="N5" s="35" t="s">
        <v>10</v>
      </c>
      <c r="O5" s="35" t="s">
        <v>11</v>
      </c>
      <c r="P5" s="35" t="s">
        <v>12</v>
      </c>
      <c r="Q5" s="35" t="s">
        <v>131</v>
      </c>
      <c r="R5" s="35" t="s">
        <v>132</v>
      </c>
      <c r="S5" s="35" t="s">
        <v>133</v>
      </c>
    </row>
    <row r="6" spans="2:19" x14ac:dyDescent="0.3">
      <c r="B6" s="1" t="s">
        <v>32</v>
      </c>
      <c r="C6" s="34" t="s">
        <v>89</v>
      </c>
      <c r="D6" s="64">
        <v>66.415632789465988</v>
      </c>
      <c r="E6" s="64">
        <v>67.045514389813064</v>
      </c>
      <c r="F6" s="64">
        <v>68.039659615990644</v>
      </c>
      <c r="G6" s="64">
        <v>68.73846253007342</v>
      </c>
      <c r="H6" s="64">
        <v>69.150642871020224</v>
      </c>
      <c r="I6" s="64">
        <v>69.679737672957501</v>
      </c>
      <c r="J6" s="64">
        <v>70.921505667845224</v>
      </c>
      <c r="K6" s="64">
        <v>69.445979146729243</v>
      </c>
      <c r="L6" s="64">
        <v>67.687545152555444</v>
      </c>
      <c r="M6" s="64">
        <v>66.09954719687947</v>
      </c>
      <c r="N6" s="64">
        <v>66.032527640338984</v>
      </c>
      <c r="O6" s="64">
        <v>65.278533882420831</v>
      </c>
      <c r="P6" s="64">
        <v>65.011673752148951</v>
      </c>
      <c r="Q6" s="64">
        <v>64.674490441928597</v>
      </c>
      <c r="R6" s="64">
        <v>63.959027867351871</v>
      </c>
      <c r="S6" s="64">
        <v>63.009855175362553</v>
      </c>
    </row>
    <row r="7" spans="2:19" x14ac:dyDescent="0.3">
      <c r="B7" s="1" t="s">
        <v>35</v>
      </c>
      <c r="C7" s="34" t="s">
        <v>35</v>
      </c>
      <c r="D7" s="64">
        <v>34.640494360610305</v>
      </c>
      <c r="E7" s="64">
        <v>34.724095504602275</v>
      </c>
      <c r="F7" s="64">
        <v>35.972196407084695</v>
      </c>
      <c r="G7" s="64">
        <v>37.287031808508189</v>
      </c>
      <c r="H7" s="64">
        <v>36.321915780837003</v>
      </c>
      <c r="I7" s="64">
        <v>36.640543491447289</v>
      </c>
      <c r="J7" s="64">
        <v>37.265889256627254</v>
      </c>
      <c r="K7" s="64">
        <v>36.63014149287158</v>
      </c>
      <c r="L7" s="64">
        <v>36.052014908163038</v>
      </c>
      <c r="M7" s="64">
        <v>35.150926710931074</v>
      </c>
      <c r="N7" s="64">
        <v>33.811626387981711</v>
      </c>
      <c r="O7" s="64">
        <v>33.924295895893017</v>
      </c>
      <c r="P7" s="64">
        <v>33.15084068316159</v>
      </c>
      <c r="Q7" s="64">
        <v>33.526925644176778</v>
      </c>
      <c r="R7" s="64">
        <v>32.71001893920473</v>
      </c>
      <c r="S7" s="64">
        <v>28.67279524523985</v>
      </c>
    </row>
    <row r="8" spans="2:19" x14ac:dyDescent="0.3">
      <c r="B8" s="1" t="s">
        <v>31</v>
      </c>
      <c r="C8" s="48" t="s">
        <v>90</v>
      </c>
      <c r="D8" s="64">
        <v>63.172129782845801</v>
      </c>
      <c r="E8" s="64">
        <v>63.627277409134528</v>
      </c>
      <c r="F8" s="64">
        <v>62.809333199323547</v>
      </c>
      <c r="G8" s="64">
        <v>63.141866956407711</v>
      </c>
      <c r="H8" s="64">
        <v>61.786055785143148</v>
      </c>
      <c r="I8" s="64">
        <v>62.545409269350202</v>
      </c>
      <c r="J8" s="64">
        <v>64.721530862433298</v>
      </c>
      <c r="K8" s="64">
        <v>63.466973946076997</v>
      </c>
      <c r="L8" s="64">
        <v>61.498683715682589</v>
      </c>
      <c r="M8" s="64">
        <v>60.302695439291675</v>
      </c>
      <c r="N8" s="64">
        <v>60.02830670451069</v>
      </c>
      <c r="O8" s="64">
        <v>60.232836267145053</v>
      </c>
      <c r="P8" s="64">
        <v>59.996892332441696</v>
      </c>
      <c r="Q8" s="64">
        <v>61.425214063424896</v>
      </c>
      <c r="R8" s="64">
        <v>61.17400907826913</v>
      </c>
      <c r="S8" s="64">
        <v>59.446679646246437</v>
      </c>
    </row>
    <row r="9" spans="2:19" x14ac:dyDescent="0.3">
      <c r="B9" s="1" t="s">
        <v>30</v>
      </c>
      <c r="C9" s="48" t="s">
        <v>91</v>
      </c>
      <c r="D9" s="64">
        <v>68.585414594619223</v>
      </c>
      <c r="E9" s="64">
        <v>68.623926162868713</v>
      </c>
      <c r="F9" s="64">
        <v>67.328503965628386</v>
      </c>
      <c r="G9" s="64">
        <v>65.579758723655942</v>
      </c>
      <c r="H9" s="64">
        <v>64.047592278854466</v>
      </c>
      <c r="I9" s="64">
        <v>58.367557812035621</v>
      </c>
      <c r="J9" s="64">
        <v>59.367082435466003</v>
      </c>
      <c r="K9" s="64">
        <v>57.190690748349823</v>
      </c>
      <c r="L9" s="64">
        <v>58.8032925528614</v>
      </c>
      <c r="M9" s="64">
        <v>58.071567337657903</v>
      </c>
      <c r="N9" s="64">
        <v>58.491040001247526</v>
      </c>
      <c r="O9" s="64">
        <v>58.764711306870744</v>
      </c>
      <c r="P9" s="64">
        <v>59.279933202815926</v>
      </c>
      <c r="Q9" s="64">
        <v>60.213532982038053</v>
      </c>
      <c r="R9" s="64">
        <v>59.876731840253292</v>
      </c>
      <c r="S9" s="64">
        <v>58.035577398088691</v>
      </c>
    </row>
    <row r="10" spans="2:19" x14ac:dyDescent="0.3">
      <c r="B10" s="32" t="s">
        <v>37</v>
      </c>
      <c r="C10" s="50" t="s">
        <v>92</v>
      </c>
      <c r="D10" s="65">
        <v>57.18911105513709</v>
      </c>
      <c r="E10" s="65">
        <v>58.612188959460852</v>
      </c>
      <c r="F10" s="65">
        <v>57.715565614464218</v>
      </c>
      <c r="G10" s="65">
        <v>51.500798233860422</v>
      </c>
      <c r="H10" s="65">
        <v>49.619626493921814</v>
      </c>
      <c r="I10" s="65">
        <v>47.358511296236244</v>
      </c>
      <c r="J10" s="65">
        <v>48.811848748384371</v>
      </c>
      <c r="K10" s="65">
        <v>47.266661697942624</v>
      </c>
      <c r="L10" s="65">
        <v>49.3102652899737</v>
      </c>
      <c r="M10" s="65">
        <v>50.826458719959788</v>
      </c>
      <c r="N10" s="65">
        <v>52.124581711748441</v>
      </c>
      <c r="O10" s="65">
        <v>51.788112750374246</v>
      </c>
      <c r="P10" s="65">
        <v>53.117985610563402</v>
      </c>
      <c r="Q10" s="65">
        <v>53.747289781520522</v>
      </c>
      <c r="R10" s="65">
        <v>53.086220591223388</v>
      </c>
      <c r="S10" s="65">
        <v>50.128564674939192</v>
      </c>
    </row>
    <row r="12" spans="2:19" x14ac:dyDescent="0.3">
      <c r="B12" s="20" t="s">
        <v>164</v>
      </c>
    </row>
    <row r="13" spans="2:19" x14ac:dyDescent="0.3">
      <c r="B13" s="20" t="s">
        <v>187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S13"/>
  <sheetViews>
    <sheetView workbookViewId="0">
      <selection activeCell="D20" sqref="D20"/>
    </sheetView>
  </sheetViews>
  <sheetFormatPr defaultRowHeight="14.4" x14ac:dyDescent="0.3"/>
  <cols>
    <col min="2" max="2" width="14.88671875" customWidth="1"/>
    <col min="3" max="3" width="15.88671875" bestFit="1" customWidth="1"/>
  </cols>
  <sheetData>
    <row r="2" spans="2:19" ht="15.6" x14ac:dyDescent="0.3">
      <c r="B2" s="23" t="s">
        <v>166</v>
      </c>
    </row>
    <row r="3" spans="2:19" ht="15.6" x14ac:dyDescent="0.3">
      <c r="B3" s="67" t="s">
        <v>168</v>
      </c>
    </row>
    <row r="5" spans="2:19" x14ac:dyDescent="0.3">
      <c r="B5" s="35" t="s">
        <v>46</v>
      </c>
      <c r="C5" s="35" t="s">
        <v>94</v>
      </c>
      <c r="D5" s="45" t="s">
        <v>0</v>
      </c>
      <c r="E5" s="45" t="s">
        <v>1</v>
      </c>
      <c r="F5" s="45" t="s">
        <v>2</v>
      </c>
      <c r="G5" s="45" t="s">
        <v>3</v>
      </c>
      <c r="H5" s="45" t="s">
        <v>4</v>
      </c>
      <c r="I5" s="46" t="s">
        <v>5</v>
      </c>
      <c r="J5" s="45" t="s">
        <v>6</v>
      </c>
      <c r="K5" s="45" t="s">
        <v>7</v>
      </c>
      <c r="L5" s="45" t="s">
        <v>8</v>
      </c>
      <c r="M5" s="45" t="s">
        <v>9</v>
      </c>
      <c r="N5" s="45" t="s">
        <v>10</v>
      </c>
      <c r="O5" s="45" t="s">
        <v>11</v>
      </c>
      <c r="P5" s="45" t="s">
        <v>12</v>
      </c>
      <c r="Q5" s="45" t="s">
        <v>131</v>
      </c>
      <c r="R5" s="45" t="s">
        <v>132</v>
      </c>
      <c r="S5" s="45" t="s">
        <v>133</v>
      </c>
    </row>
    <row r="6" spans="2:19" x14ac:dyDescent="0.3">
      <c r="B6" s="1" t="s">
        <v>32</v>
      </c>
      <c r="C6" s="1" t="s">
        <v>89</v>
      </c>
      <c r="D6" s="62">
        <v>-37.409103815369107</v>
      </c>
      <c r="E6" s="62">
        <v>-34.249095181333423</v>
      </c>
      <c r="F6" s="62">
        <v>-29.978796039086973</v>
      </c>
      <c r="G6" s="62">
        <v>-31.270782049501879</v>
      </c>
      <c r="H6" s="62">
        <v>-37.92269218964406</v>
      </c>
      <c r="I6" s="62">
        <v>-34.975387881207951</v>
      </c>
      <c r="J6" s="62">
        <v>-28.179159096817131</v>
      </c>
      <c r="K6" s="62">
        <v>-43.303999295229559</v>
      </c>
      <c r="L6" s="62">
        <v>-49.433736001328903</v>
      </c>
      <c r="M6" s="62">
        <v>-62.284170584149415</v>
      </c>
      <c r="N6" s="62">
        <v>-65.486608008554057</v>
      </c>
      <c r="O6" s="62">
        <v>-64.824762169395342</v>
      </c>
      <c r="P6" s="62">
        <v>-63.519493458685304</v>
      </c>
      <c r="Q6" s="62">
        <v>-59.709736053786422</v>
      </c>
      <c r="R6" s="62">
        <v>-67.794515555968076</v>
      </c>
      <c r="S6" s="62">
        <v>-89.361990477372359</v>
      </c>
    </row>
    <row r="7" spans="2:19" x14ac:dyDescent="0.3">
      <c r="B7" s="1" t="s">
        <v>35</v>
      </c>
      <c r="C7" s="1" t="s">
        <v>35</v>
      </c>
      <c r="D7" s="62">
        <v>-21.024838385188417</v>
      </c>
      <c r="E7" s="62">
        <v>-15.065174221103245</v>
      </c>
      <c r="F7" s="62">
        <v>-9.9853517327233163</v>
      </c>
      <c r="G7" s="62">
        <v>-9.5721831867769112</v>
      </c>
      <c r="H7" s="62">
        <v>-12.535972619443097</v>
      </c>
      <c r="I7" s="62">
        <v>-13.606930892747387</v>
      </c>
      <c r="J7" s="62">
        <v>-15.95546494121122</v>
      </c>
      <c r="K7" s="62">
        <v>-15.485926288350324</v>
      </c>
      <c r="L7" s="62">
        <v>-10.069775376173547</v>
      </c>
      <c r="M7" s="62">
        <v>-9.4464980164399392</v>
      </c>
      <c r="N7" s="62">
        <v>-7.2928562062377136</v>
      </c>
      <c r="O7" s="62">
        <v>-5.2967240753677425</v>
      </c>
      <c r="P7" s="62">
        <v>1.0595424454637654</v>
      </c>
      <c r="Q7" s="62">
        <v>3.6025973839710859</v>
      </c>
      <c r="R7" s="62">
        <v>6.3095703835008425</v>
      </c>
      <c r="S7" s="62">
        <v>-3.0791693176071391</v>
      </c>
    </row>
    <row r="8" spans="2:19" x14ac:dyDescent="0.3">
      <c r="B8" s="1" t="s">
        <v>31</v>
      </c>
      <c r="C8" s="1" t="s">
        <v>90</v>
      </c>
      <c r="D8" s="62">
        <v>43.117834764610777</v>
      </c>
      <c r="E8" s="62">
        <v>52.384518364570866</v>
      </c>
      <c r="F8" s="62">
        <v>56.562667408414725</v>
      </c>
      <c r="G8" s="62">
        <v>41.868217910238009</v>
      </c>
      <c r="H8" s="62">
        <v>38.788445906935578</v>
      </c>
      <c r="I8" s="62">
        <v>38.445608631130632</v>
      </c>
      <c r="J8" s="62">
        <v>34.536518962343486</v>
      </c>
      <c r="K8" s="62">
        <v>25.194848343836952</v>
      </c>
      <c r="L8" s="62">
        <v>24.118205790791471</v>
      </c>
      <c r="M8" s="62">
        <v>12.954020555735163</v>
      </c>
      <c r="N8" s="62">
        <v>8.6270578303081464</v>
      </c>
      <c r="O8" s="62">
        <v>7.334088586648309</v>
      </c>
      <c r="P8" s="62">
        <v>9.9844944503017086</v>
      </c>
      <c r="Q8" s="62">
        <v>10.621815372194714</v>
      </c>
      <c r="R8" s="62">
        <v>11.292584820943251</v>
      </c>
      <c r="S8" s="62">
        <v>6.6473428693016503</v>
      </c>
    </row>
    <row r="9" spans="2:19" x14ac:dyDescent="0.3">
      <c r="B9" s="1" t="s">
        <v>30</v>
      </c>
      <c r="C9" s="1" t="s">
        <v>91</v>
      </c>
      <c r="D9" s="62">
        <v>12.969615130817067</v>
      </c>
      <c r="E9" s="62">
        <v>14.026363895550672</v>
      </c>
      <c r="F9" s="62">
        <v>17.502190394270968</v>
      </c>
      <c r="G9" s="62">
        <v>16.047971914282012</v>
      </c>
      <c r="H9" s="62">
        <v>16.524146164948704</v>
      </c>
      <c r="I9" s="62">
        <v>13.460809546092653</v>
      </c>
      <c r="J9" s="62">
        <v>11.438690803249232</v>
      </c>
      <c r="K9" s="62">
        <v>13.184667669589226</v>
      </c>
      <c r="L9" s="62">
        <v>13.908406993081615</v>
      </c>
      <c r="M9" s="62">
        <v>12.990267914177281</v>
      </c>
      <c r="N9" s="62">
        <v>17.084971812648288</v>
      </c>
      <c r="O9" s="62">
        <v>19.103051608745862</v>
      </c>
      <c r="P9" s="62">
        <v>23.675026628631596</v>
      </c>
      <c r="Q9" s="62">
        <v>28.253044960301199</v>
      </c>
      <c r="R9" s="62">
        <v>33.175435818446168</v>
      </c>
      <c r="S9" s="62">
        <v>32.258935252824003</v>
      </c>
    </row>
    <row r="10" spans="2:19" x14ac:dyDescent="0.3">
      <c r="B10" s="32" t="s">
        <v>37</v>
      </c>
      <c r="C10" s="32" t="s">
        <v>92</v>
      </c>
      <c r="D10" s="65">
        <v>4.3297067279388655</v>
      </c>
      <c r="E10" s="65">
        <v>5.0597878273635795</v>
      </c>
      <c r="F10" s="65">
        <v>2.1094127422752127</v>
      </c>
      <c r="G10" s="65">
        <v>-7.3312808991012988</v>
      </c>
      <c r="H10" s="65">
        <v>-15.745992601726263</v>
      </c>
      <c r="I10" s="65">
        <v>-19.286004484569176</v>
      </c>
      <c r="J10" s="65">
        <v>-33.294579424249882</v>
      </c>
      <c r="K10" s="65">
        <v>-35.274943285957868</v>
      </c>
      <c r="L10" s="65">
        <v>-33.047171047678532</v>
      </c>
      <c r="M10" s="65">
        <v>-41.650987494683292</v>
      </c>
      <c r="N10" s="65">
        <v>-41.382494527731325</v>
      </c>
      <c r="O10" s="65">
        <v>-48.317199219691389</v>
      </c>
      <c r="P10" s="65">
        <v>-46.769295179203326</v>
      </c>
      <c r="Q10" s="65">
        <v>-42.887765707925936</v>
      </c>
      <c r="R10" s="65">
        <v>-46.508309600169909</v>
      </c>
      <c r="S10" s="65">
        <v>-69.286522302352466</v>
      </c>
    </row>
    <row r="12" spans="2:19" x14ac:dyDescent="0.3">
      <c r="B12" s="20" t="s">
        <v>164</v>
      </c>
    </row>
    <row r="13" spans="2:19" x14ac:dyDescent="0.3">
      <c r="B13" s="20" t="s">
        <v>187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04D9-8CF0-4A43-90A8-86B0056A47F9}">
  <dimension ref="A1:E31"/>
  <sheetViews>
    <sheetView tabSelected="1" topLeftCell="A15" workbookViewId="0">
      <selection activeCell="O23" sqref="O23"/>
    </sheetView>
  </sheetViews>
  <sheetFormatPr defaultRowHeight="14.4" x14ac:dyDescent="0.3"/>
  <cols>
    <col min="1" max="1" width="26" bestFit="1" customWidth="1"/>
    <col min="2" max="2" width="11.44140625" bestFit="1" customWidth="1"/>
    <col min="5" max="5" width="10.44140625" bestFit="1" customWidth="1"/>
  </cols>
  <sheetData>
    <row r="1" spans="1:5" x14ac:dyDescent="0.3">
      <c r="A1" s="4" t="s">
        <v>193</v>
      </c>
      <c r="B1" s="71">
        <v>7246964.5999999996</v>
      </c>
      <c r="D1">
        <f>B1/SUM(B1:B16)</f>
        <v>0.65503967758852844</v>
      </c>
    </row>
    <row r="2" spans="1:5" x14ac:dyDescent="0.3">
      <c r="A2" s="4" t="s">
        <v>38</v>
      </c>
      <c r="B2" s="71">
        <v>371775.5</v>
      </c>
    </row>
    <row r="3" spans="1:5" x14ac:dyDescent="0.3">
      <c r="A3" s="4" t="s">
        <v>118</v>
      </c>
      <c r="B3" s="71">
        <v>44648.3</v>
      </c>
    </row>
    <row r="4" spans="1:5" x14ac:dyDescent="0.3">
      <c r="A4" s="68" t="s">
        <v>122</v>
      </c>
      <c r="B4" s="71">
        <v>676682.60000000009</v>
      </c>
    </row>
    <row r="5" spans="1:5" x14ac:dyDescent="0.3">
      <c r="A5" s="4" t="s">
        <v>14</v>
      </c>
      <c r="B5" s="71">
        <v>5301.9</v>
      </c>
    </row>
    <row r="6" spans="1:5" x14ac:dyDescent="0.3">
      <c r="A6" s="4" t="s">
        <v>43</v>
      </c>
      <c r="B6" s="71">
        <v>151939.70000000001</v>
      </c>
    </row>
    <row r="7" spans="1:5" x14ac:dyDescent="0.3">
      <c r="A7" s="4" t="s">
        <v>15</v>
      </c>
      <c r="B7" s="71">
        <v>398150</v>
      </c>
    </row>
    <row r="8" spans="1:5" x14ac:dyDescent="0.3">
      <c r="A8" s="4" t="s">
        <v>16</v>
      </c>
      <c r="B8" s="71">
        <v>250537.8</v>
      </c>
      <c r="C8" s="5"/>
      <c r="D8" s="5">
        <v>0</v>
      </c>
    </row>
    <row r="9" spans="1:5" x14ac:dyDescent="0.3">
      <c r="A9" s="4" t="s">
        <v>18</v>
      </c>
      <c r="B9" s="71">
        <v>1973504.99</v>
      </c>
      <c r="C9" s="5"/>
      <c r="D9" s="5"/>
      <c r="E9" s="71"/>
    </row>
    <row r="10" spans="1:5" x14ac:dyDescent="0.3">
      <c r="A10" s="4" t="s">
        <v>19</v>
      </c>
      <c r="B10" s="71">
        <v>160097.46</v>
      </c>
      <c r="C10" s="5"/>
      <c r="D10" s="5"/>
      <c r="E10" s="71"/>
    </row>
    <row r="11" spans="1:5" x14ac:dyDescent="0.3">
      <c r="A11" s="4" t="s">
        <v>20</v>
      </c>
      <c r="B11" s="71">
        <v>-1774372.47</v>
      </c>
      <c r="C11" s="5"/>
      <c r="D11" s="5"/>
      <c r="E11" s="71"/>
    </row>
    <row r="12" spans="1:5" x14ac:dyDescent="0.3">
      <c r="A12" s="68" t="s">
        <v>125</v>
      </c>
      <c r="B12" s="71">
        <v>-192737.21999999997</v>
      </c>
      <c r="C12" s="5"/>
      <c r="D12" s="5"/>
      <c r="E12" s="71"/>
    </row>
    <row r="13" spans="1:5" x14ac:dyDescent="0.3">
      <c r="A13" s="4" t="s">
        <v>21</v>
      </c>
      <c r="B13" s="71">
        <v>287.39999999999964</v>
      </c>
      <c r="C13" s="5"/>
      <c r="D13" s="5"/>
      <c r="E13" s="71"/>
    </row>
    <row r="14" spans="1:5" x14ac:dyDescent="0.3">
      <c r="A14" s="4" t="s">
        <v>22</v>
      </c>
      <c r="B14" s="71">
        <v>718464.41999999993</v>
      </c>
      <c r="C14" s="5"/>
      <c r="D14" s="5"/>
      <c r="E14" s="71"/>
    </row>
    <row r="15" spans="1:5" x14ac:dyDescent="0.3">
      <c r="A15" s="4" t="s">
        <v>23</v>
      </c>
      <c r="B15" s="71">
        <v>1051266.48</v>
      </c>
      <c r="C15" s="5"/>
      <c r="D15" s="5"/>
      <c r="E15" s="71"/>
    </row>
    <row r="16" spans="1:5" x14ac:dyDescent="0.3">
      <c r="A16" s="4" t="s">
        <v>24</v>
      </c>
      <c r="B16" s="71">
        <v>-19113.54999999993</v>
      </c>
      <c r="C16" s="5"/>
      <c r="D16" s="5"/>
      <c r="E16" s="71"/>
    </row>
    <row r="18" spans="1:2" x14ac:dyDescent="0.3">
      <c r="B18" s="71"/>
    </row>
    <row r="19" spans="1:2" x14ac:dyDescent="0.3">
      <c r="A19" s="4" t="s">
        <v>193</v>
      </c>
      <c r="B19" s="76">
        <v>0.65503967758852844</v>
      </c>
    </row>
    <row r="20" spans="1:2" x14ac:dyDescent="0.3">
      <c r="A20" s="4" t="s">
        <v>38</v>
      </c>
      <c r="B20" s="76">
        <v>3.3604097314800456E-2</v>
      </c>
    </row>
    <row r="21" spans="1:2" x14ac:dyDescent="0.3">
      <c r="A21" s="4" t="s">
        <v>118</v>
      </c>
      <c r="B21" s="76">
        <v>4.0356769559597265E-3</v>
      </c>
    </row>
    <row r="22" spans="1:2" x14ac:dyDescent="0.3">
      <c r="A22" s="68" t="s">
        <v>122</v>
      </c>
      <c r="B22" s="76">
        <v>6.1164084082012384E-2</v>
      </c>
    </row>
    <row r="23" spans="1:2" x14ac:dyDescent="0.3">
      <c r="A23" s="4" t="s">
        <v>14</v>
      </c>
      <c r="B23" s="76">
        <v>4.7922889903541393E-4</v>
      </c>
    </row>
    <row r="24" spans="1:2" x14ac:dyDescent="0.3">
      <c r="A24" s="4" t="s">
        <v>43</v>
      </c>
      <c r="B24" s="76">
        <v>1.373354743597033E-2</v>
      </c>
    </row>
    <row r="25" spans="1:2" x14ac:dyDescent="0.3">
      <c r="A25" s="4" t="s">
        <v>15</v>
      </c>
      <c r="B25" s="76">
        <v>3.5988039410579237E-2</v>
      </c>
    </row>
    <row r="26" spans="1:2" x14ac:dyDescent="0.3">
      <c r="A26" s="4" t="s">
        <v>16</v>
      </c>
      <c r="B26" s="76">
        <v>2.2645646666431794E-2</v>
      </c>
    </row>
    <row r="27" spans="1:2" x14ac:dyDescent="0.3">
      <c r="A27" s="4" t="s">
        <v>18</v>
      </c>
      <c r="B27" s="76">
        <v>0.17838145261106314</v>
      </c>
    </row>
    <row r="28" spans="1:2" x14ac:dyDescent="0.3">
      <c r="A28" s="4" t="s">
        <v>19</v>
      </c>
      <c r="B28" s="76">
        <v>1.4470912219047175E-2</v>
      </c>
    </row>
    <row r="29" spans="1:2" x14ac:dyDescent="0.3">
      <c r="A29" s="4" t="s">
        <v>21</v>
      </c>
      <c r="B29" s="76">
        <v>2.5977552496798846E-5</v>
      </c>
    </row>
    <row r="30" spans="1:2" x14ac:dyDescent="0.3">
      <c r="A30" s="4" t="s">
        <v>22</v>
      </c>
      <c r="B30" s="76">
        <v>6.4940665231844663E-2</v>
      </c>
    </row>
    <row r="31" spans="1:2" x14ac:dyDescent="0.3">
      <c r="A31" s="4" t="s">
        <v>23</v>
      </c>
      <c r="B31" s="76">
        <v>9.5022025651791811E-2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28"/>
  <sheetViews>
    <sheetView topLeftCell="C21" zoomScale="85" zoomScaleNormal="85" workbookViewId="0">
      <selection activeCell="S32" sqref="S32:S40"/>
    </sheetView>
  </sheetViews>
  <sheetFormatPr defaultColWidth="9.33203125" defaultRowHeight="13.8" x14ac:dyDescent="0.25"/>
  <cols>
    <col min="1" max="1" width="5.44140625" style="1" customWidth="1"/>
    <col min="2" max="2" width="38.5546875" style="1" customWidth="1"/>
    <col min="3" max="3" width="36.109375" style="1" bestFit="1" customWidth="1"/>
    <col min="4" max="8" width="11.44140625" style="1" bestFit="1" customWidth="1"/>
    <col min="9" max="9" width="11.109375" style="1" bestFit="1" customWidth="1"/>
    <col min="10" max="11" width="11.44140625" style="1" bestFit="1" customWidth="1"/>
    <col min="12" max="12" width="11.109375" style="1" bestFit="1" customWidth="1"/>
    <col min="13" max="19" width="11.44140625" style="1" bestFit="1" customWidth="1"/>
    <col min="20" max="16384" width="9.33203125" style="1"/>
  </cols>
  <sheetData>
    <row r="2" spans="2:19" ht="15.6" x14ac:dyDescent="0.3">
      <c r="B2" s="24" t="s">
        <v>107</v>
      </c>
    </row>
    <row r="3" spans="2:19" ht="15.6" x14ac:dyDescent="0.3">
      <c r="B3" s="24" t="s">
        <v>182</v>
      </c>
    </row>
    <row r="5" spans="2:19" x14ac:dyDescent="0.25">
      <c r="B5" s="2" t="s">
        <v>52</v>
      </c>
      <c r="C5" s="2" t="s">
        <v>51</v>
      </c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12</v>
      </c>
      <c r="Q5" s="3" t="s">
        <v>131</v>
      </c>
      <c r="R5" s="3" t="s">
        <v>132</v>
      </c>
      <c r="S5" s="3" t="s">
        <v>133</v>
      </c>
    </row>
    <row r="6" spans="2:19" x14ac:dyDescent="0.25">
      <c r="B6" s="4" t="s">
        <v>13</v>
      </c>
      <c r="C6" s="4" t="s">
        <v>53</v>
      </c>
      <c r="D6" s="5">
        <v>396388.3</v>
      </c>
      <c r="E6" s="5">
        <v>444784.5</v>
      </c>
      <c r="F6" s="5">
        <v>482829.7</v>
      </c>
      <c r="G6" s="5">
        <v>507595.9</v>
      </c>
      <c r="H6" s="5">
        <v>499772.5</v>
      </c>
      <c r="I6" s="5">
        <v>494501</v>
      </c>
      <c r="J6" s="5">
        <v>481401.4</v>
      </c>
      <c r="K6" s="5">
        <v>469904.8</v>
      </c>
      <c r="L6" s="5">
        <v>447254.9</v>
      </c>
      <c r="M6" s="5">
        <v>430197.1</v>
      </c>
      <c r="N6" s="5">
        <v>409306</v>
      </c>
      <c r="O6" s="5">
        <v>386131.4</v>
      </c>
      <c r="P6" s="5">
        <v>369525.2</v>
      </c>
      <c r="Q6" s="5">
        <v>361559.6</v>
      </c>
      <c r="R6" s="5">
        <v>353078.9</v>
      </c>
      <c r="S6" s="5">
        <v>345714.5</v>
      </c>
    </row>
    <row r="7" spans="2:19" x14ac:dyDescent="0.25">
      <c r="B7" s="4" t="s">
        <v>39</v>
      </c>
      <c r="C7" s="4" t="s">
        <v>54</v>
      </c>
      <c r="D7" s="5">
        <v>967596.3</v>
      </c>
      <c r="E7" s="5">
        <v>1085804.6000000001</v>
      </c>
      <c r="F7" s="5">
        <v>1177326.3999999999</v>
      </c>
      <c r="G7" s="5">
        <v>1220906.3</v>
      </c>
      <c r="H7" s="5">
        <v>1227452.1000000001</v>
      </c>
      <c r="I7" s="5">
        <v>1225260.2</v>
      </c>
      <c r="J7" s="5">
        <v>1265090.1000000001</v>
      </c>
      <c r="K7" s="5">
        <v>1284257.5</v>
      </c>
      <c r="L7" s="5">
        <v>1248377.2</v>
      </c>
      <c r="M7" s="5">
        <v>1245524.7</v>
      </c>
      <c r="N7" s="5">
        <v>1198723.6000000001</v>
      </c>
      <c r="O7" s="5">
        <v>1164619.3</v>
      </c>
      <c r="P7" s="5">
        <v>1125474.8</v>
      </c>
      <c r="Q7" s="5">
        <v>1113362</v>
      </c>
      <c r="R7" s="5">
        <v>1103297.3999999999</v>
      </c>
      <c r="S7" s="5">
        <v>1085571.2</v>
      </c>
    </row>
    <row r="8" spans="2:19" x14ac:dyDescent="0.25">
      <c r="B8" s="4" t="s">
        <v>38</v>
      </c>
      <c r="C8" s="4" t="s">
        <v>55</v>
      </c>
      <c r="D8" s="5">
        <v>339599</v>
      </c>
      <c r="E8" s="5">
        <v>348373</v>
      </c>
      <c r="F8" s="5">
        <v>362899</v>
      </c>
      <c r="G8" s="5">
        <v>375775</v>
      </c>
      <c r="H8" s="5">
        <v>375720</v>
      </c>
      <c r="I8" s="5">
        <v>375941</v>
      </c>
      <c r="J8" s="5">
        <v>392453</v>
      </c>
      <c r="K8" s="5">
        <v>394206</v>
      </c>
      <c r="L8" s="5">
        <v>390576</v>
      </c>
      <c r="M8" s="5">
        <v>377894</v>
      </c>
      <c r="N8" s="5">
        <v>373458</v>
      </c>
      <c r="O8" s="5">
        <v>371582</v>
      </c>
      <c r="P8" s="5">
        <v>367370</v>
      </c>
      <c r="Q8" s="5">
        <v>373080.9</v>
      </c>
      <c r="R8" s="5">
        <v>370766.9</v>
      </c>
      <c r="S8" s="5">
        <v>371775.5</v>
      </c>
    </row>
    <row r="9" spans="2:19" x14ac:dyDescent="0.25">
      <c r="B9" s="4" t="s">
        <v>118</v>
      </c>
      <c r="C9" s="4" t="s">
        <v>96</v>
      </c>
      <c r="D9" s="5">
        <v>15495.9</v>
      </c>
      <c r="E9" s="5">
        <v>15919.8</v>
      </c>
      <c r="F9" s="5">
        <v>16371</v>
      </c>
      <c r="G9" s="5">
        <v>16772.400000000001</v>
      </c>
      <c r="H9" s="5">
        <v>16724.400000000001</v>
      </c>
      <c r="I9" s="5">
        <v>16966.8</v>
      </c>
      <c r="J9" s="5">
        <v>17419.5</v>
      </c>
      <c r="K9" s="5">
        <v>17050.2</v>
      </c>
      <c r="L9" s="5">
        <v>16456.2</v>
      </c>
      <c r="M9" s="5">
        <v>15821.7</v>
      </c>
      <c r="N9" s="5">
        <v>15245.7</v>
      </c>
      <c r="O9" s="5">
        <v>14700.3</v>
      </c>
      <c r="P9" s="5">
        <v>14316.9</v>
      </c>
      <c r="Q9" s="5">
        <v>14116.5</v>
      </c>
      <c r="R9" s="5">
        <v>13740</v>
      </c>
      <c r="S9" s="5">
        <v>13394.5</v>
      </c>
    </row>
    <row r="10" spans="2:19" x14ac:dyDescent="0.25">
      <c r="B10" s="68" t="s">
        <v>122</v>
      </c>
      <c r="C10" s="4" t="s">
        <v>130</v>
      </c>
      <c r="D10" s="5">
        <v>507363.3</v>
      </c>
      <c r="E10" s="5">
        <v>537001.30000000005</v>
      </c>
      <c r="F10" s="5">
        <v>564418.80000000005</v>
      </c>
      <c r="G10" s="5">
        <v>589411.19999999995</v>
      </c>
      <c r="H10" s="5">
        <v>579888</v>
      </c>
      <c r="I10" s="5">
        <v>586690.4</v>
      </c>
      <c r="J10" s="5">
        <v>589842.30000000005</v>
      </c>
      <c r="K10" s="5">
        <v>595958.9</v>
      </c>
      <c r="L10" s="5">
        <v>575285.19999999995</v>
      </c>
      <c r="M10" s="5">
        <v>565616.19999999995</v>
      </c>
      <c r="N10" s="5">
        <v>567429.80000000005</v>
      </c>
      <c r="O10" s="5">
        <v>560794.6</v>
      </c>
      <c r="P10" s="5">
        <v>575029</v>
      </c>
      <c r="Q10" s="5">
        <v>587615.30000000005</v>
      </c>
      <c r="R10" s="5">
        <v>610286.80000000005</v>
      </c>
      <c r="S10" s="5">
        <v>606241.80000000005</v>
      </c>
    </row>
    <row r="11" spans="2:19" x14ac:dyDescent="0.25">
      <c r="B11" s="68" t="s">
        <v>123</v>
      </c>
      <c r="C11" s="6" t="s">
        <v>57</v>
      </c>
      <c r="D11" s="5">
        <v>114466</v>
      </c>
      <c r="E11" s="5">
        <v>120426.4</v>
      </c>
      <c r="F11" s="5">
        <v>124852.5</v>
      </c>
      <c r="G11" s="5">
        <v>131099.29999999999</v>
      </c>
      <c r="H11" s="5">
        <v>126265.3</v>
      </c>
      <c r="I11" s="5">
        <v>128541.8</v>
      </c>
      <c r="J11" s="5">
        <v>122925.2</v>
      </c>
      <c r="K11" s="5">
        <v>120937.8</v>
      </c>
      <c r="L11" s="5">
        <v>113590.7</v>
      </c>
      <c r="M11" s="5">
        <v>106951.9</v>
      </c>
      <c r="N11" s="5">
        <v>105714.7</v>
      </c>
      <c r="O11" s="5">
        <v>104380</v>
      </c>
      <c r="P11" s="5">
        <v>107498.5</v>
      </c>
      <c r="Q11" s="5">
        <v>111090.6</v>
      </c>
      <c r="R11" s="5">
        <v>117123.3</v>
      </c>
      <c r="S11" s="5">
        <v>117653.1</v>
      </c>
    </row>
    <row r="12" spans="2:19" x14ac:dyDescent="0.25">
      <c r="B12" s="68" t="s">
        <v>124</v>
      </c>
      <c r="C12" s="6" t="s">
        <v>58</v>
      </c>
      <c r="D12" s="5">
        <v>24115</v>
      </c>
      <c r="E12" s="5">
        <v>23873.7</v>
      </c>
      <c r="F12" s="5">
        <v>24188.9</v>
      </c>
      <c r="G12" s="5">
        <v>23850.2</v>
      </c>
      <c r="H12" s="5">
        <v>23399.3</v>
      </c>
      <c r="I12" s="5">
        <v>23596.9</v>
      </c>
      <c r="J12" s="5">
        <v>24172.2</v>
      </c>
      <c r="K12" s="5">
        <v>25148.799999999999</v>
      </c>
      <c r="L12" s="5">
        <v>24552.6</v>
      </c>
      <c r="M12" s="5">
        <v>24228.5</v>
      </c>
      <c r="N12" s="5">
        <v>25677.1</v>
      </c>
      <c r="O12" s="5">
        <v>26074.1</v>
      </c>
      <c r="P12" s="5">
        <v>27324</v>
      </c>
      <c r="Q12" s="5">
        <v>28416.1</v>
      </c>
      <c r="R12" s="5">
        <v>29941.1</v>
      </c>
      <c r="S12" s="5">
        <v>30240</v>
      </c>
    </row>
    <row r="13" spans="2:19" x14ac:dyDescent="0.25">
      <c r="B13" s="68" t="s">
        <v>120</v>
      </c>
      <c r="C13" s="6" t="s">
        <v>129</v>
      </c>
      <c r="D13" s="5">
        <v>368782.3</v>
      </c>
      <c r="E13" s="5">
        <v>392701.2</v>
      </c>
      <c r="F13" s="5">
        <v>415377.4</v>
      </c>
      <c r="G13" s="5">
        <v>434461.7</v>
      </c>
      <c r="H13" s="5">
        <v>430223.5</v>
      </c>
      <c r="I13" s="5">
        <v>434551.7</v>
      </c>
      <c r="J13" s="5">
        <v>442744.8</v>
      </c>
      <c r="K13" s="5">
        <v>449872.2</v>
      </c>
      <c r="L13" s="5">
        <v>437141.9</v>
      </c>
      <c r="M13" s="5">
        <v>434435.8</v>
      </c>
      <c r="N13" s="5">
        <v>436038</v>
      </c>
      <c r="O13" s="5">
        <v>430340.5</v>
      </c>
      <c r="P13" s="5">
        <v>440206.5</v>
      </c>
      <c r="Q13" s="5">
        <v>448108.7</v>
      </c>
      <c r="R13" s="5">
        <v>463222.4</v>
      </c>
      <c r="S13" s="5">
        <v>458348.7</v>
      </c>
    </row>
    <row r="14" spans="2:19" x14ac:dyDescent="0.25">
      <c r="B14" s="4" t="s">
        <v>14</v>
      </c>
      <c r="C14" s="4" t="s">
        <v>59</v>
      </c>
      <c r="D14" s="5">
        <v>1160</v>
      </c>
      <c r="E14" s="5">
        <v>1209.9000000000001</v>
      </c>
      <c r="F14" s="5">
        <v>1263.5</v>
      </c>
      <c r="G14" s="5">
        <v>1196.4000000000001</v>
      </c>
      <c r="H14" s="5">
        <v>1282.2</v>
      </c>
      <c r="I14" s="5">
        <v>1427.5</v>
      </c>
      <c r="J14" s="5">
        <v>1383.1</v>
      </c>
      <c r="K14" s="5">
        <v>1397.4</v>
      </c>
      <c r="L14" s="5">
        <v>1371.6</v>
      </c>
      <c r="M14" s="5">
        <v>1384.8</v>
      </c>
      <c r="N14" s="5">
        <v>1333.4</v>
      </c>
      <c r="O14" s="5">
        <v>1357.6</v>
      </c>
      <c r="P14" s="5">
        <v>1346.5</v>
      </c>
      <c r="Q14" s="5">
        <v>1284</v>
      </c>
      <c r="R14" s="5">
        <v>1251.7</v>
      </c>
      <c r="S14" s="5">
        <v>1190.2</v>
      </c>
    </row>
    <row r="15" spans="2:19" x14ac:dyDescent="0.25">
      <c r="B15" s="4" t="s">
        <v>43</v>
      </c>
      <c r="C15" s="4" t="s">
        <v>60</v>
      </c>
      <c r="D15" s="5">
        <v>89737</v>
      </c>
      <c r="E15" s="5">
        <v>91728.8</v>
      </c>
      <c r="F15" s="5">
        <v>95027.9</v>
      </c>
      <c r="G15" s="5">
        <v>98482.5</v>
      </c>
      <c r="H15" s="5">
        <v>100062.9</v>
      </c>
      <c r="I15" s="5">
        <v>102605.9</v>
      </c>
      <c r="J15" s="5">
        <v>104349.7</v>
      </c>
      <c r="K15" s="5">
        <v>104021.4</v>
      </c>
      <c r="L15" s="5">
        <v>107131</v>
      </c>
      <c r="M15" s="5">
        <v>113884.2</v>
      </c>
      <c r="N15" s="5">
        <v>124866.3</v>
      </c>
      <c r="O15" s="5">
        <v>127805.1</v>
      </c>
      <c r="P15" s="5">
        <v>133771.20000000001</v>
      </c>
      <c r="Q15" s="5">
        <v>139319.1</v>
      </c>
      <c r="R15" s="5">
        <v>142739.20000000001</v>
      </c>
      <c r="S15" s="5">
        <v>144777.1</v>
      </c>
    </row>
    <row r="16" spans="2:19" x14ac:dyDescent="0.25">
      <c r="B16" s="69" t="s">
        <v>127</v>
      </c>
      <c r="C16" s="7" t="s">
        <v>117</v>
      </c>
      <c r="D16" s="5">
        <v>40491.699999999997</v>
      </c>
      <c r="E16" s="5">
        <v>42261.8</v>
      </c>
      <c r="F16" s="5">
        <v>44232.1</v>
      </c>
      <c r="G16" s="5">
        <v>46725.7</v>
      </c>
      <c r="H16" s="5">
        <v>48634.8</v>
      </c>
      <c r="I16" s="5">
        <v>51154.3</v>
      </c>
      <c r="J16" s="5">
        <v>53041.9</v>
      </c>
      <c r="K16" s="5">
        <v>52924.3</v>
      </c>
      <c r="L16" s="5">
        <v>55059.199999999997</v>
      </c>
      <c r="M16" s="5">
        <v>58648.5</v>
      </c>
      <c r="N16" s="5">
        <v>62553.3</v>
      </c>
      <c r="O16" s="5">
        <v>64394.3</v>
      </c>
      <c r="P16" s="5">
        <v>68287.399999999994</v>
      </c>
      <c r="Q16" s="5">
        <v>72064.100000000006</v>
      </c>
      <c r="R16" s="5">
        <v>75157.2</v>
      </c>
      <c r="S16" s="5">
        <v>77033.399999999994</v>
      </c>
    </row>
    <row r="17" spans="2:19" x14ac:dyDescent="0.25">
      <c r="B17" s="68" t="s">
        <v>191</v>
      </c>
      <c r="C17" s="7" t="s">
        <v>190</v>
      </c>
      <c r="D17" s="5">
        <v>41903.300000000003</v>
      </c>
      <c r="E17" s="5">
        <v>41918.199999999997</v>
      </c>
      <c r="F17" s="5">
        <v>42945.599999999999</v>
      </c>
      <c r="G17" s="5">
        <v>43490.1</v>
      </c>
      <c r="H17" s="5">
        <v>43180.5</v>
      </c>
      <c r="I17" s="5">
        <v>43271.6</v>
      </c>
      <c r="J17" s="5">
        <v>42792.1</v>
      </c>
      <c r="K17" s="5">
        <v>42649.7</v>
      </c>
      <c r="L17" s="5">
        <v>43679.9</v>
      </c>
      <c r="M17" s="5">
        <v>46850</v>
      </c>
      <c r="N17" s="5">
        <v>50802.9</v>
      </c>
      <c r="O17" s="5">
        <v>53840</v>
      </c>
      <c r="P17" s="5">
        <v>56320.2</v>
      </c>
      <c r="Q17" s="5">
        <v>58357.7</v>
      </c>
      <c r="R17" s="5">
        <v>59065</v>
      </c>
      <c r="S17" s="5">
        <v>59772</v>
      </c>
    </row>
    <row r="18" spans="2:19" x14ac:dyDescent="0.25">
      <c r="B18" s="4" t="s">
        <v>15</v>
      </c>
      <c r="C18" s="4" t="s">
        <v>61</v>
      </c>
      <c r="D18" s="5">
        <v>300830.2</v>
      </c>
      <c r="E18" s="5">
        <v>313847.7</v>
      </c>
      <c r="F18" s="5">
        <v>332910.3</v>
      </c>
      <c r="G18" s="5">
        <v>344978.1</v>
      </c>
      <c r="H18" s="5">
        <v>327997.90000000002</v>
      </c>
      <c r="I18" s="5">
        <v>346090.8</v>
      </c>
      <c r="J18" s="5">
        <v>360152.1</v>
      </c>
      <c r="K18" s="5">
        <v>351336.6</v>
      </c>
      <c r="L18" s="5">
        <v>346529.7</v>
      </c>
      <c r="M18" s="5">
        <v>349991.3</v>
      </c>
      <c r="N18" s="5">
        <v>351991.9</v>
      </c>
      <c r="O18" s="5">
        <v>359187.1</v>
      </c>
      <c r="P18" s="5">
        <v>371237.8</v>
      </c>
      <c r="Q18" s="5">
        <v>382756.9</v>
      </c>
      <c r="R18" s="5">
        <v>385856</v>
      </c>
      <c r="S18" s="5">
        <v>380711.8</v>
      </c>
    </row>
    <row r="19" spans="2:19" x14ac:dyDescent="0.25">
      <c r="B19" s="4" t="s">
        <v>16</v>
      </c>
      <c r="C19" s="4" t="s">
        <v>62</v>
      </c>
      <c r="D19" s="5">
        <v>17410.5</v>
      </c>
      <c r="E19" s="5">
        <v>17661.2</v>
      </c>
      <c r="F19" s="5">
        <v>18153.8</v>
      </c>
      <c r="G19" s="5">
        <v>18429.900000000001</v>
      </c>
      <c r="H19" s="5">
        <v>18561.400000000001</v>
      </c>
      <c r="I19" s="5">
        <v>20205</v>
      </c>
      <c r="J19" s="5">
        <v>20281.2</v>
      </c>
      <c r="K19" s="5">
        <v>20252.5</v>
      </c>
      <c r="L19" s="5">
        <v>19305.3</v>
      </c>
      <c r="M19" s="5">
        <v>19374.900000000001</v>
      </c>
      <c r="N19" s="5">
        <v>19370.3</v>
      </c>
      <c r="O19" s="5">
        <v>19464.8</v>
      </c>
      <c r="P19" s="5">
        <v>19695.8</v>
      </c>
      <c r="Q19" s="5">
        <v>19751</v>
      </c>
      <c r="R19" s="5">
        <v>19681.8</v>
      </c>
      <c r="S19" s="5">
        <v>19671.900000000001</v>
      </c>
    </row>
    <row r="20" spans="2:19" x14ac:dyDescent="0.25">
      <c r="B20" s="2" t="s">
        <v>42</v>
      </c>
      <c r="C20" s="2" t="s">
        <v>63</v>
      </c>
      <c r="D20" s="8">
        <v>2635580.5</v>
      </c>
      <c r="E20" s="8">
        <v>2856330.7</v>
      </c>
      <c r="F20" s="8">
        <v>3051200.4</v>
      </c>
      <c r="G20" s="8">
        <v>3173547.6</v>
      </c>
      <c r="H20" s="8">
        <v>3147461.5</v>
      </c>
      <c r="I20" s="8">
        <v>3169688.5</v>
      </c>
      <c r="J20" s="8">
        <v>3232372.3</v>
      </c>
      <c r="K20" s="8">
        <v>3238385.2</v>
      </c>
      <c r="L20" s="8">
        <v>3152287.1</v>
      </c>
      <c r="M20" s="8">
        <v>3119688.9</v>
      </c>
      <c r="N20" s="8">
        <v>3061725.1</v>
      </c>
      <c r="O20" s="8">
        <v>3005642.2</v>
      </c>
      <c r="P20" s="8">
        <v>2977767.1</v>
      </c>
      <c r="Q20" s="8">
        <v>2992845.3</v>
      </c>
      <c r="R20" s="8">
        <v>3000698.8</v>
      </c>
      <c r="S20" s="8">
        <v>2969048.4</v>
      </c>
    </row>
    <row r="21" spans="2:19" x14ac:dyDescent="0.25">
      <c r="B21" s="4" t="s">
        <v>17</v>
      </c>
      <c r="C21" s="4" t="s">
        <v>64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</row>
    <row r="22" spans="2:19" x14ac:dyDescent="0.25">
      <c r="B22" s="4" t="s">
        <v>18</v>
      </c>
      <c r="C22" s="4" t="s">
        <v>65</v>
      </c>
      <c r="D22" s="5">
        <v>185815.21</v>
      </c>
      <c r="E22" s="5">
        <v>205910.04</v>
      </c>
      <c r="F22" s="5">
        <v>220342.75</v>
      </c>
      <c r="G22" s="5">
        <v>213449.86</v>
      </c>
      <c r="H22" s="5">
        <v>227038.14</v>
      </c>
      <c r="I22" s="5">
        <v>231527.74</v>
      </c>
      <c r="J22" s="5">
        <v>224254.57</v>
      </c>
      <c r="K22" s="5">
        <v>241586.53</v>
      </c>
      <c r="L22" s="5">
        <v>252472.02</v>
      </c>
      <c r="M22" s="5">
        <v>267612.25</v>
      </c>
      <c r="N22" s="5">
        <v>298772.90000000002</v>
      </c>
      <c r="O22" s="5">
        <v>320286</v>
      </c>
      <c r="P22" s="5">
        <v>350664.17</v>
      </c>
      <c r="Q22" s="5">
        <v>362558.11</v>
      </c>
      <c r="R22" s="5">
        <v>388081.58</v>
      </c>
      <c r="S22" s="5">
        <v>478049.12</v>
      </c>
    </row>
    <row r="23" spans="2:19" x14ac:dyDescent="0.25">
      <c r="B23" s="4" t="s">
        <v>19</v>
      </c>
      <c r="C23" s="4" t="s">
        <v>105</v>
      </c>
      <c r="D23" s="5">
        <v>36745.050000000003</v>
      </c>
      <c r="E23" s="5">
        <v>34963.050000000003</v>
      </c>
      <c r="F23" s="5">
        <v>53431.69</v>
      </c>
      <c r="G23" s="5">
        <v>51079.76</v>
      </c>
      <c r="H23" s="5">
        <v>57130.69</v>
      </c>
      <c r="I23" s="5">
        <v>73048.09</v>
      </c>
      <c r="J23" s="5">
        <v>59939.19</v>
      </c>
      <c r="K23" s="5">
        <v>62892.98</v>
      </c>
      <c r="L23" s="5">
        <v>66253.320000000007</v>
      </c>
      <c r="M23" s="5">
        <v>68658.95</v>
      </c>
      <c r="N23" s="5">
        <v>66012.95</v>
      </c>
      <c r="O23" s="5">
        <v>69473.570000000007</v>
      </c>
      <c r="P23" s="5">
        <v>69883.53</v>
      </c>
      <c r="Q23" s="5">
        <v>59967.43</v>
      </c>
      <c r="R23" s="5">
        <v>54449.23</v>
      </c>
      <c r="S23" s="5">
        <v>66747.73</v>
      </c>
    </row>
    <row r="24" spans="2:19" x14ac:dyDescent="0.25">
      <c r="B24" s="4" t="s">
        <v>20</v>
      </c>
      <c r="C24" s="4" t="s">
        <v>66</v>
      </c>
      <c r="D24" s="5">
        <v>46751</v>
      </c>
      <c r="E24" s="5">
        <v>51819</v>
      </c>
      <c r="F24" s="5">
        <v>66955</v>
      </c>
      <c r="G24" s="5">
        <v>69286</v>
      </c>
      <c r="H24" s="5">
        <v>72713</v>
      </c>
      <c r="I24" s="5">
        <v>70015.02</v>
      </c>
      <c r="J24" s="5">
        <v>72684.039999999994</v>
      </c>
      <c r="K24" s="5">
        <v>63825.93</v>
      </c>
      <c r="L24" s="5">
        <v>69051.53</v>
      </c>
      <c r="M24" s="5">
        <v>72631.69</v>
      </c>
      <c r="N24" s="5">
        <v>66343.25</v>
      </c>
      <c r="O24" s="5">
        <v>72172.39</v>
      </c>
      <c r="P24" s="5">
        <v>70334.87</v>
      </c>
      <c r="Q24" s="5">
        <v>70782.78</v>
      </c>
      <c r="R24" s="5">
        <v>83004.5</v>
      </c>
      <c r="S24" s="5">
        <v>72884.2</v>
      </c>
    </row>
    <row r="25" spans="2:19" x14ac:dyDescent="0.25">
      <c r="B25" s="4" t="s">
        <v>125</v>
      </c>
      <c r="C25" s="4" t="s">
        <v>67</v>
      </c>
      <c r="D25" s="5">
        <v>616847.11</v>
      </c>
      <c r="E25" s="5">
        <v>686973.25</v>
      </c>
      <c r="F25" s="5">
        <v>679664.32</v>
      </c>
      <c r="G25" s="5">
        <v>525330.80000000005</v>
      </c>
      <c r="H25" s="5">
        <v>533550.48</v>
      </c>
      <c r="I25" s="5">
        <v>496704.53</v>
      </c>
      <c r="J25" s="5">
        <v>504222.71999999997</v>
      </c>
      <c r="K25" s="5">
        <v>523095.15</v>
      </c>
      <c r="L25" s="5">
        <v>521119.06</v>
      </c>
      <c r="M25" s="5">
        <v>544558.24</v>
      </c>
      <c r="N25" s="5">
        <v>578237.28</v>
      </c>
      <c r="O25" s="5">
        <v>604514.17000000004</v>
      </c>
      <c r="P25" s="5">
        <v>634361.11</v>
      </c>
      <c r="Q25" s="5">
        <v>657200.52</v>
      </c>
      <c r="R25" s="5">
        <v>749235.26</v>
      </c>
      <c r="S25" s="5">
        <v>697493.05</v>
      </c>
    </row>
    <row r="26" spans="2:19" x14ac:dyDescent="0.25">
      <c r="B26" s="4" t="s">
        <v>21</v>
      </c>
      <c r="C26" s="4" t="s">
        <v>119</v>
      </c>
      <c r="D26" s="5">
        <v>9361.2000000000007</v>
      </c>
      <c r="E26" s="5">
        <v>12318.04</v>
      </c>
      <c r="F26" s="5">
        <v>7942.09</v>
      </c>
      <c r="G26" s="5">
        <v>12013</v>
      </c>
      <c r="H26" s="5">
        <v>12753</v>
      </c>
      <c r="I26" s="5">
        <v>12375</v>
      </c>
      <c r="J26" s="5">
        <v>16888</v>
      </c>
      <c r="K26" s="5">
        <v>16204</v>
      </c>
      <c r="L26" s="5">
        <v>12361.4</v>
      </c>
      <c r="M26" s="5">
        <v>16840.77</v>
      </c>
      <c r="N26" s="5">
        <v>15424.63</v>
      </c>
      <c r="O26" s="5">
        <v>13421.25</v>
      </c>
      <c r="P26" s="5">
        <v>12157.34</v>
      </c>
      <c r="Q26" s="5">
        <v>15727.29</v>
      </c>
      <c r="R26" s="5">
        <v>14987.4</v>
      </c>
      <c r="S26" s="5">
        <v>15142.51</v>
      </c>
    </row>
    <row r="27" spans="2:19" x14ac:dyDescent="0.25">
      <c r="B27" s="4" t="s">
        <v>22</v>
      </c>
      <c r="C27" s="4" t="s">
        <v>68</v>
      </c>
      <c r="D27" s="5">
        <v>13969.48</v>
      </c>
      <c r="E27" s="5">
        <v>13604.05</v>
      </c>
      <c r="F27" s="5">
        <v>11989.28</v>
      </c>
      <c r="G27" s="5">
        <v>8800.08</v>
      </c>
      <c r="H27" s="5">
        <v>8865.36</v>
      </c>
      <c r="I27" s="5">
        <v>10353.74</v>
      </c>
      <c r="J27" s="5">
        <v>6654.67</v>
      </c>
      <c r="K27" s="5">
        <v>7062.81</v>
      </c>
      <c r="L27" s="5">
        <v>13223.58</v>
      </c>
      <c r="M27" s="5">
        <v>14628.26</v>
      </c>
      <c r="N27" s="5">
        <v>19251.73</v>
      </c>
      <c r="O27" s="5">
        <v>19662.84</v>
      </c>
      <c r="P27" s="5">
        <v>24642.61</v>
      </c>
      <c r="Q27" s="5">
        <v>26108.42</v>
      </c>
      <c r="R27" s="5">
        <v>26804.53</v>
      </c>
      <c r="S27" s="5">
        <v>29323.48</v>
      </c>
    </row>
    <row r="28" spans="2:19" x14ac:dyDescent="0.25">
      <c r="B28" s="4" t="s">
        <v>23</v>
      </c>
      <c r="C28" s="4" t="s">
        <v>106</v>
      </c>
      <c r="D28" s="5">
        <v>19169.990000000002</v>
      </c>
      <c r="E28" s="5">
        <v>19886.61</v>
      </c>
      <c r="F28" s="5">
        <v>19821.490000000002</v>
      </c>
      <c r="G28" s="5">
        <v>18658.759999999998</v>
      </c>
      <c r="H28" s="5">
        <v>18798.13</v>
      </c>
      <c r="I28" s="5">
        <v>18011.21</v>
      </c>
      <c r="J28" s="5">
        <v>18405.59</v>
      </c>
      <c r="K28" s="5">
        <v>17936.7</v>
      </c>
      <c r="L28" s="5">
        <v>17487.900000000001</v>
      </c>
      <c r="M28" s="5">
        <v>17281.2</v>
      </c>
      <c r="N28" s="5">
        <v>16895.7</v>
      </c>
      <c r="O28" s="5">
        <v>17419.5</v>
      </c>
      <c r="P28" s="5">
        <v>11153.1</v>
      </c>
      <c r="Q28" s="5">
        <v>12921</v>
      </c>
      <c r="R28" s="5">
        <v>15615</v>
      </c>
      <c r="S28" s="5">
        <v>15430.2</v>
      </c>
    </row>
    <row r="29" spans="2:19" x14ac:dyDescent="0.25">
      <c r="B29" s="4" t="s">
        <v>24</v>
      </c>
      <c r="C29" s="4" t="s">
        <v>88</v>
      </c>
      <c r="D29" s="5">
        <v>563647.67000000004</v>
      </c>
      <c r="E29" s="5">
        <v>634379.41</v>
      </c>
      <c r="F29" s="5">
        <v>602655.56000000006</v>
      </c>
      <c r="G29" s="5">
        <v>604281.68000000005</v>
      </c>
      <c r="H29" s="5">
        <v>579455.6</v>
      </c>
      <c r="I29" s="5">
        <v>630342.30000000005</v>
      </c>
      <c r="J29" s="5">
        <v>703142.22</v>
      </c>
      <c r="K29" s="5">
        <v>634213.18000000005</v>
      </c>
      <c r="L29" s="5">
        <v>619459.92000000004</v>
      </c>
      <c r="M29" s="5">
        <v>596701.14</v>
      </c>
      <c r="N29" s="5">
        <v>585404.31999999995</v>
      </c>
      <c r="O29" s="5">
        <v>561714.12</v>
      </c>
      <c r="P29" s="5">
        <v>633863.52</v>
      </c>
      <c r="Q29" s="5">
        <v>573711.67000000004</v>
      </c>
      <c r="R29" s="5">
        <v>588536.98</v>
      </c>
      <c r="S29" s="5">
        <v>589976.18000000005</v>
      </c>
    </row>
    <row r="30" spans="2:19" x14ac:dyDescent="0.25">
      <c r="B30" s="2" t="s">
        <v>44</v>
      </c>
      <c r="C30" s="2" t="s">
        <v>69</v>
      </c>
      <c r="D30" s="8">
        <v>1492306.7</v>
      </c>
      <c r="E30" s="8">
        <v>1659853.45</v>
      </c>
      <c r="F30" s="8">
        <v>1662802.18</v>
      </c>
      <c r="G30" s="8">
        <v>1502899.94</v>
      </c>
      <c r="H30" s="8">
        <v>1510304.39</v>
      </c>
      <c r="I30" s="8">
        <v>1542377.62</v>
      </c>
      <c r="J30" s="8">
        <v>1606191</v>
      </c>
      <c r="K30" s="8">
        <v>1566817.28</v>
      </c>
      <c r="L30" s="8">
        <v>1571428.73</v>
      </c>
      <c r="M30" s="8">
        <v>1598912.5</v>
      </c>
      <c r="N30" s="8">
        <v>1646342.75</v>
      </c>
      <c r="O30" s="8">
        <v>1678663.85</v>
      </c>
      <c r="P30" s="8">
        <v>1807060.25</v>
      </c>
      <c r="Q30" s="8">
        <v>1778977.23</v>
      </c>
      <c r="R30" s="8">
        <v>1920714.48</v>
      </c>
      <c r="S30" s="8">
        <v>1965046.48</v>
      </c>
    </row>
    <row r="31" spans="2:19" x14ac:dyDescent="0.25">
      <c r="B31" s="2" t="s">
        <v>33</v>
      </c>
      <c r="C31" s="2" t="s">
        <v>98</v>
      </c>
      <c r="D31" s="8">
        <v>4127887.2</v>
      </c>
      <c r="E31" s="8">
        <v>4516184.1500000004</v>
      </c>
      <c r="F31" s="8">
        <v>4714002.58</v>
      </c>
      <c r="G31" s="8">
        <v>4676447.54</v>
      </c>
      <c r="H31" s="8">
        <v>4657765.8899999997</v>
      </c>
      <c r="I31" s="8">
        <v>4712066.12</v>
      </c>
      <c r="J31" s="8">
        <v>4838563.3</v>
      </c>
      <c r="K31" s="8">
        <v>4805202.4800000004</v>
      </c>
      <c r="L31" s="8">
        <v>4723715.83</v>
      </c>
      <c r="M31" s="8">
        <v>4718601.4000000004</v>
      </c>
      <c r="N31" s="8">
        <v>4708067.8499999996</v>
      </c>
      <c r="O31" s="8">
        <v>4684306.0500000007</v>
      </c>
      <c r="P31" s="8">
        <v>4784827.3499999996</v>
      </c>
      <c r="Q31" s="8">
        <v>4771822.5299999993</v>
      </c>
      <c r="R31" s="8">
        <v>4921413.2799999993</v>
      </c>
      <c r="S31" s="8">
        <v>4934094.88</v>
      </c>
    </row>
    <row r="32" spans="2:19" x14ac:dyDescent="0.25">
      <c r="B32" s="4" t="s">
        <v>17</v>
      </c>
      <c r="C32" s="4" t="s">
        <v>64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</row>
    <row r="33" spans="2:19" x14ac:dyDescent="0.25">
      <c r="B33" s="4" t="s">
        <v>18</v>
      </c>
      <c r="C33" s="4" t="s">
        <v>65</v>
      </c>
      <c r="D33" s="5">
        <v>0</v>
      </c>
      <c r="E33" s="5">
        <v>0</v>
      </c>
      <c r="F33" s="5">
        <v>25038.12</v>
      </c>
      <c r="G33" s="5">
        <v>26143.51</v>
      </c>
      <c r="H33" s="5">
        <v>27703.200000000001</v>
      </c>
      <c r="I33" s="5">
        <v>28264.41</v>
      </c>
      <c r="J33" s="5">
        <v>27902.93</v>
      </c>
      <c r="K33" s="5">
        <v>30368.77</v>
      </c>
      <c r="L33" s="5">
        <v>32102.25</v>
      </c>
      <c r="M33" s="5">
        <v>32557.83</v>
      </c>
      <c r="N33" s="5">
        <v>34978.76</v>
      </c>
      <c r="O33" s="5">
        <v>41776.94</v>
      </c>
      <c r="P33" s="5">
        <v>45065.95</v>
      </c>
      <c r="Q33" s="5">
        <v>46152.15</v>
      </c>
      <c r="R33" s="5">
        <v>48418.99</v>
      </c>
      <c r="S33" s="5">
        <v>61034.720000000001</v>
      </c>
    </row>
    <row r="34" spans="2:19" x14ac:dyDescent="0.25">
      <c r="B34" s="4" t="s">
        <v>19</v>
      </c>
      <c r="C34" s="4" t="s">
        <v>105</v>
      </c>
      <c r="D34" s="5">
        <v>64963.41</v>
      </c>
      <c r="E34" s="5">
        <v>73791.06</v>
      </c>
      <c r="F34" s="5">
        <v>70645.19</v>
      </c>
      <c r="G34" s="5">
        <v>64790.78</v>
      </c>
      <c r="H34" s="5">
        <v>84080.24</v>
      </c>
      <c r="I34" s="5">
        <v>98852.13</v>
      </c>
      <c r="J34" s="5">
        <v>90838.06</v>
      </c>
      <c r="K34" s="5">
        <v>125910.44</v>
      </c>
      <c r="L34" s="5">
        <v>141457.69</v>
      </c>
      <c r="M34" s="5">
        <v>156182.35999999999</v>
      </c>
      <c r="N34" s="5">
        <v>149743</v>
      </c>
      <c r="O34" s="5">
        <v>140510.63</v>
      </c>
      <c r="P34" s="5">
        <v>161867.46</v>
      </c>
      <c r="Q34" s="5">
        <v>145220.18</v>
      </c>
      <c r="R34" s="5">
        <v>146002.23999999999</v>
      </c>
      <c r="S34" s="5">
        <v>154275.53</v>
      </c>
    </row>
    <row r="35" spans="2:19" x14ac:dyDescent="0.25">
      <c r="B35" s="4" t="s">
        <v>20</v>
      </c>
      <c r="C35" s="4" t="s">
        <v>66</v>
      </c>
      <c r="D35" s="5">
        <v>923335.89</v>
      </c>
      <c r="E35" s="5">
        <v>1006211.61</v>
      </c>
      <c r="F35" s="5">
        <v>1138279.46</v>
      </c>
      <c r="G35" s="5">
        <v>1204251.0900000001</v>
      </c>
      <c r="H35" s="5">
        <v>1218993.6399999999</v>
      </c>
      <c r="I35" s="5">
        <v>1225002.77</v>
      </c>
      <c r="J35" s="5">
        <v>1247778.07</v>
      </c>
      <c r="K35" s="5">
        <v>1225526.72</v>
      </c>
      <c r="L35" s="5">
        <v>1176032.3799999999</v>
      </c>
      <c r="M35" s="5">
        <v>1154866.46</v>
      </c>
      <c r="N35" s="5">
        <v>1126107.6299999999</v>
      </c>
      <c r="O35" s="5">
        <v>1111700.71</v>
      </c>
      <c r="P35" s="5">
        <v>1079753.01</v>
      </c>
      <c r="Q35" s="5">
        <v>1088745.07</v>
      </c>
      <c r="R35" s="5">
        <v>1078791.28</v>
      </c>
      <c r="S35" s="5">
        <v>1112845.22</v>
      </c>
    </row>
    <row r="36" spans="2:19" x14ac:dyDescent="0.25">
      <c r="B36" s="4" t="s">
        <v>125</v>
      </c>
      <c r="C36" s="4" t="s">
        <v>67</v>
      </c>
      <c r="D36" s="5">
        <v>1688573.71</v>
      </c>
      <c r="E36" s="5">
        <v>1990048.3</v>
      </c>
      <c r="F36" s="5">
        <v>1890948.77</v>
      </c>
      <c r="G36" s="5">
        <v>1675994.67</v>
      </c>
      <c r="H36" s="5">
        <v>1539778.52</v>
      </c>
      <c r="I36" s="5">
        <v>1423049.88</v>
      </c>
      <c r="J36" s="5">
        <v>1355827.85</v>
      </c>
      <c r="K36" s="5">
        <v>1442237.48</v>
      </c>
      <c r="L36" s="5">
        <v>1570597.97</v>
      </c>
      <c r="M36" s="5">
        <v>1616525.12</v>
      </c>
      <c r="N36" s="5">
        <v>1751837.12</v>
      </c>
      <c r="O36" s="5">
        <v>1750700.42</v>
      </c>
      <c r="P36" s="5">
        <v>1816384.78</v>
      </c>
      <c r="Q36" s="5">
        <v>1770708.3</v>
      </c>
      <c r="R36" s="5">
        <v>1948659.8</v>
      </c>
      <c r="S36" s="5">
        <v>1864192.02</v>
      </c>
    </row>
    <row r="37" spans="2:19" x14ac:dyDescent="0.25">
      <c r="B37" s="4" t="s">
        <v>21</v>
      </c>
      <c r="C37" s="4" t="s">
        <v>119</v>
      </c>
      <c r="D37" s="5">
        <v>10540.82</v>
      </c>
      <c r="E37" s="5">
        <v>12551.08</v>
      </c>
      <c r="F37" s="5">
        <v>13074.48</v>
      </c>
      <c r="G37" s="5">
        <v>9882.3700000000008</v>
      </c>
      <c r="H37" s="5">
        <v>11207.83</v>
      </c>
      <c r="I37" s="5">
        <v>9531.2199999999993</v>
      </c>
      <c r="J37" s="5">
        <v>14304.58</v>
      </c>
      <c r="K37" s="5">
        <v>11958.78</v>
      </c>
      <c r="L37" s="5">
        <v>9775.9500000000007</v>
      </c>
      <c r="M37" s="5">
        <v>13219.72</v>
      </c>
      <c r="N37" s="5">
        <v>14406.9</v>
      </c>
      <c r="O37" s="5">
        <v>13136.56</v>
      </c>
      <c r="P37" s="5">
        <v>9585.85</v>
      </c>
      <c r="Q37" s="5">
        <v>14083.56</v>
      </c>
      <c r="R37" s="5">
        <v>11828.55</v>
      </c>
      <c r="S37" s="5">
        <v>15695.68</v>
      </c>
    </row>
    <row r="38" spans="2:19" x14ac:dyDescent="0.25">
      <c r="B38" s="4" t="s">
        <v>22</v>
      </c>
      <c r="C38" s="4" t="s">
        <v>68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</row>
    <row r="39" spans="2:19" x14ac:dyDescent="0.25">
      <c r="B39" s="4" t="s">
        <v>23</v>
      </c>
      <c r="C39" s="4" t="s">
        <v>106</v>
      </c>
      <c r="D39" s="5">
        <v>103687.22</v>
      </c>
      <c r="E39" s="5">
        <v>110479.72</v>
      </c>
      <c r="F39" s="5">
        <v>109887.72</v>
      </c>
      <c r="G39" s="5">
        <v>109492.72</v>
      </c>
      <c r="H39" s="5">
        <v>107597.72</v>
      </c>
      <c r="I39" s="5">
        <v>105679.72</v>
      </c>
      <c r="J39" s="5">
        <v>103776.72</v>
      </c>
      <c r="K39" s="5">
        <v>101294.72</v>
      </c>
      <c r="L39" s="5">
        <v>100035.72</v>
      </c>
      <c r="M39" s="5">
        <v>99397.72</v>
      </c>
      <c r="N39" s="5">
        <v>99696.72</v>
      </c>
      <c r="O39" s="5">
        <v>101058.72</v>
      </c>
      <c r="P39" s="5">
        <v>103481.72</v>
      </c>
      <c r="Q39" s="5">
        <v>106517.72</v>
      </c>
      <c r="R39" s="5">
        <v>109295.72</v>
      </c>
      <c r="S39" s="5">
        <v>111492.72</v>
      </c>
    </row>
    <row r="40" spans="2:19" x14ac:dyDescent="0.25">
      <c r="B40" s="4" t="s">
        <v>71</v>
      </c>
      <c r="C40" s="4" t="s">
        <v>70</v>
      </c>
      <c r="D40" s="5">
        <v>514163.01</v>
      </c>
      <c r="E40" s="5">
        <v>583922.91</v>
      </c>
      <c r="F40" s="5">
        <v>550650</v>
      </c>
      <c r="G40" s="5">
        <v>551584</v>
      </c>
      <c r="H40" s="5">
        <v>515698</v>
      </c>
      <c r="I40" s="5">
        <v>578412</v>
      </c>
      <c r="J40" s="5">
        <v>648309</v>
      </c>
      <c r="K40" s="5">
        <v>577248</v>
      </c>
      <c r="L40" s="5">
        <v>578189.99</v>
      </c>
      <c r="M40" s="5">
        <v>562726.18000000005</v>
      </c>
      <c r="N40" s="5">
        <v>555536.25</v>
      </c>
      <c r="O40" s="5">
        <v>536345.30000000005</v>
      </c>
      <c r="P40" s="5">
        <v>604253.31999999995</v>
      </c>
      <c r="Q40" s="5">
        <v>541730.34</v>
      </c>
      <c r="R40" s="5">
        <v>559643.48</v>
      </c>
      <c r="S40" s="5">
        <v>561112.18999999994</v>
      </c>
    </row>
    <row r="41" spans="2:19" x14ac:dyDescent="0.25">
      <c r="B41" s="2" t="s">
        <v>45</v>
      </c>
      <c r="C41" s="2" t="s">
        <v>72</v>
      </c>
      <c r="D41" s="8">
        <v>3305264.06</v>
      </c>
      <c r="E41" s="8">
        <v>3777004.69</v>
      </c>
      <c r="F41" s="8">
        <v>3798523.74</v>
      </c>
      <c r="G41" s="8">
        <v>3642139.16</v>
      </c>
      <c r="H41" s="8">
        <v>3505059.15</v>
      </c>
      <c r="I41" s="8">
        <v>3468792.13</v>
      </c>
      <c r="J41" s="8">
        <v>3488737.2</v>
      </c>
      <c r="K41" s="8">
        <v>3514544.91</v>
      </c>
      <c r="L41" s="8">
        <v>3608191.96</v>
      </c>
      <c r="M41" s="8">
        <v>3635475.39</v>
      </c>
      <c r="N41" s="8">
        <v>3732306.38</v>
      </c>
      <c r="O41" s="8">
        <v>3695229.28</v>
      </c>
      <c r="P41" s="8">
        <v>3820392.1</v>
      </c>
      <c r="Q41" s="8">
        <v>3713157.33</v>
      </c>
      <c r="R41" s="8">
        <v>3902640.08</v>
      </c>
      <c r="S41" s="8">
        <v>3880648.08</v>
      </c>
    </row>
    <row r="42" spans="2:19" x14ac:dyDescent="0.25">
      <c r="B42" s="2" t="s">
        <v>34</v>
      </c>
      <c r="C42" s="2" t="s">
        <v>73</v>
      </c>
      <c r="D42" s="8">
        <v>822623.14000000013</v>
      </c>
      <c r="E42" s="8">
        <v>739179.46000000043</v>
      </c>
      <c r="F42" s="8">
        <v>915478.83999999985</v>
      </c>
      <c r="G42" s="8">
        <v>1034308.3799999999</v>
      </c>
      <c r="H42" s="8">
        <v>1152706.7399999998</v>
      </c>
      <c r="I42" s="8">
        <v>1243273.9900000002</v>
      </c>
      <c r="J42" s="8">
        <v>1349826.0999999996</v>
      </c>
      <c r="K42" s="8">
        <v>1290657.5700000003</v>
      </c>
      <c r="L42" s="8">
        <v>1115523.8700000001</v>
      </c>
      <c r="M42" s="8">
        <v>1083126.0100000002</v>
      </c>
      <c r="N42" s="8">
        <v>975761.46999999974</v>
      </c>
      <c r="O42" s="8">
        <v>989076.77000000095</v>
      </c>
      <c r="P42" s="8">
        <v>964435.24999999953</v>
      </c>
      <c r="Q42" s="8">
        <v>1058665.1999999993</v>
      </c>
      <c r="R42" s="8">
        <v>1018773.1999999993</v>
      </c>
      <c r="S42" s="8">
        <v>1053446.7999999998</v>
      </c>
    </row>
    <row r="43" spans="2:19" ht="17.399999999999999" x14ac:dyDescent="0.3">
      <c r="B43" s="19"/>
    </row>
    <row r="44" spans="2:19" x14ac:dyDescent="0.25">
      <c r="B44" s="20" t="s">
        <v>76</v>
      </c>
    </row>
    <row r="45" spans="2:19" x14ac:dyDescent="0.25">
      <c r="B45" s="20" t="s">
        <v>185</v>
      </c>
    </row>
    <row r="49" spans="2:19" ht="15.6" x14ac:dyDescent="0.3">
      <c r="B49" s="24" t="s">
        <v>100</v>
      </c>
    </row>
    <row r="50" spans="2:19" ht="15.6" x14ac:dyDescent="0.3">
      <c r="B50" s="24" t="s">
        <v>101</v>
      </c>
    </row>
    <row r="52" spans="2:19" x14ac:dyDescent="0.25">
      <c r="B52" s="2" t="str">
        <f t="shared" ref="B52:P52" si="0">B5</f>
        <v>Attività/Passività</v>
      </c>
      <c r="C52" s="2" t="str">
        <f t="shared" si="0"/>
        <v>Assets/Liabilities</v>
      </c>
      <c r="D52" s="3" t="str">
        <f t="shared" si="0"/>
        <v>2005</v>
      </c>
      <c r="E52" s="3" t="str">
        <f t="shared" si="0"/>
        <v>2006</v>
      </c>
      <c r="F52" s="3" t="str">
        <f t="shared" si="0"/>
        <v>2007</v>
      </c>
      <c r="G52" s="3" t="str">
        <f t="shared" si="0"/>
        <v>2008</v>
      </c>
      <c r="H52" s="3" t="str">
        <f t="shared" si="0"/>
        <v>2009</v>
      </c>
      <c r="I52" s="3" t="str">
        <f t="shared" si="0"/>
        <v>2010</v>
      </c>
      <c r="J52" s="3" t="str">
        <f t="shared" si="0"/>
        <v>2011</v>
      </c>
      <c r="K52" s="3" t="str">
        <f t="shared" si="0"/>
        <v>2012</v>
      </c>
      <c r="L52" s="3" t="str">
        <f t="shared" si="0"/>
        <v>2013</v>
      </c>
      <c r="M52" s="3" t="str">
        <f t="shared" si="0"/>
        <v>2014</v>
      </c>
      <c r="N52" s="3" t="str">
        <f t="shared" si="0"/>
        <v>2015</v>
      </c>
      <c r="O52" s="3" t="str">
        <f t="shared" si="0"/>
        <v>2016</v>
      </c>
      <c r="P52" s="3" t="str">
        <f t="shared" si="0"/>
        <v>2017</v>
      </c>
      <c r="Q52" s="3" t="str">
        <f t="shared" ref="Q52:S52" si="1">Q5</f>
        <v>2018</v>
      </c>
      <c r="R52" s="3" t="str">
        <f t="shared" si="1"/>
        <v>2019</v>
      </c>
      <c r="S52" s="3" t="str">
        <f t="shared" si="1"/>
        <v>2020</v>
      </c>
    </row>
    <row r="53" spans="2:19" x14ac:dyDescent="0.25">
      <c r="B53" s="4" t="s">
        <v>13</v>
      </c>
      <c r="C53" s="4" t="s">
        <v>53</v>
      </c>
      <c r="D53" s="10">
        <f t="shared" ref="D53:P53" si="2">D6/D$31</f>
        <v>9.6026921472078974E-2</v>
      </c>
      <c r="E53" s="10">
        <f t="shared" si="2"/>
        <v>9.8486794432419228E-2</v>
      </c>
      <c r="F53" s="10">
        <f t="shared" si="2"/>
        <v>0.10242457270780704</v>
      </c>
      <c r="G53" s="10">
        <f t="shared" si="2"/>
        <v>0.10854305445710186</v>
      </c>
      <c r="H53" s="10">
        <f t="shared" si="2"/>
        <v>0.10729875906236241</v>
      </c>
      <c r="I53" s="10">
        <f t="shared" si="2"/>
        <v>0.10494356136072217</v>
      </c>
      <c r="J53" s="10">
        <f t="shared" si="2"/>
        <v>9.9492632451455176E-2</v>
      </c>
      <c r="K53" s="10">
        <f t="shared" si="2"/>
        <v>9.7790842728442101E-2</v>
      </c>
      <c r="L53" s="10">
        <f t="shared" si="2"/>
        <v>9.4682854789764098E-2</v>
      </c>
      <c r="M53" s="10">
        <f t="shared" si="2"/>
        <v>9.1170468435837773E-2</v>
      </c>
      <c r="N53" s="10">
        <f t="shared" si="2"/>
        <v>8.6937149811891518E-2</v>
      </c>
      <c r="O53" s="10">
        <f t="shared" si="2"/>
        <v>8.2430865079791263E-2</v>
      </c>
      <c r="P53" s="10">
        <f t="shared" si="2"/>
        <v>7.7228533648136755E-2</v>
      </c>
      <c r="Q53" s="10">
        <f t="shared" ref="Q53:S53" si="3">Q6/Q$31</f>
        <v>7.5769708057436921E-2</v>
      </c>
      <c r="R53" s="10">
        <f t="shared" si="3"/>
        <v>7.1743395628826381E-2</v>
      </c>
      <c r="S53" s="10">
        <f t="shared" si="3"/>
        <v>7.0066447526440756E-2</v>
      </c>
    </row>
    <row r="54" spans="2:19" x14ac:dyDescent="0.25">
      <c r="B54" s="4" t="s">
        <v>39</v>
      </c>
      <c r="C54" s="4" t="s">
        <v>54</v>
      </c>
      <c r="D54" s="10">
        <f t="shared" ref="D54:P54" si="4">D7/D$31</f>
        <v>0.2344047337340032</v>
      </c>
      <c r="E54" s="10">
        <f t="shared" si="4"/>
        <v>0.24042522712454054</v>
      </c>
      <c r="F54" s="10">
        <f t="shared" si="4"/>
        <v>0.24975090276679482</v>
      </c>
      <c r="G54" s="10">
        <f t="shared" si="4"/>
        <v>0.26107558986965562</v>
      </c>
      <c r="H54" s="10">
        <f t="shared" si="4"/>
        <v>0.26352807955317825</v>
      </c>
      <c r="I54" s="10">
        <f t="shared" si="4"/>
        <v>0.26002610506662416</v>
      </c>
      <c r="J54" s="10">
        <f t="shared" si="4"/>
        <v>0.26145986350948436</v>
      </c>
      <c r="K54" s="10">
        <f t="shared" si="4"/>
        <v>0.26726397177752226</v>
      </c>
      <c r="L54" s="10">
        <f t="shared" si="4"/>
        <v>0.26427864099521836</v>
      </c>
      <c r="M54" s="10">
        <f t="shared" si="4"/>
        <v>0.26396056678998142</v>
      </c>
      <c r="N54" s="10">
        <f t="shared" si="4"/>
        <v>0.25461051926004002</v>
      </c>
      <c r="O54" s="10">
        <f t="shared" si="4"/>
        <v>0.24862152207155633</v>
      </c>
      <c r="P54" s="10">
        <f t="shared" si="4"/>
        <v>0.23521743161746475</v>
      </c>
      <c r="Q54" s="10">
        <f t="shared" ref="Q54:S54" si="5">Q7/Q$31</f>
        <v>0.23332007697277043</v>
      </c>
      <c r="R54" s="10">
        <f t="shared" si="5"/>
        <v>0.22418304198992206</v>
      </c>
      <c r="S54" s="10">
        <f t="shared" si="5"/>
        <v>0.22001425315112708</v>
      </c>
    </row>
    <row r="55" spans="2:19" x14ac:dyDescent="0.25">
      <c r="B55" s="4" t="s">
        <v>38</v>
      </c>
      <c r="C55" s="4" t="s">
        <v>55</v>
      </c>
      <c r="D55" s="10">
        <f t="shared" ref="D55:P55" si="6">D8/D$31</f>
        <v>8.2269447672891835E-2</v>
      </c>
      <c r="E55" s="10">
        <f t="shared" si="6"/>
        <v>7.7138794262851293E-2</v>
      </c>
      <c r="F55" s="10">
        <f t="shared" si="6"/>
        <v>7.6983199275211259E-2</v>
      </c>
      <c r="G55" s="10">
        <f t="shared" si="6"/>
        <v>8.0354798548643608E-2</v>
      </c>
      <c r="H55" s="10">
        <f t="shared" si="6"/>
        <v>8.0665282213228634E-2</v>
      </c>
      <c r="I55" s="10">
        <f t="shared" si="6"/>
        <v>7.9782624102906263E-2</v>
      </c>
      <c r="J55" s="10">
        <f t="shared" si="6"/>
        <v>8.1109407001040995E-2</v>
      </c>
      <c r="K55" s="10">
        <f t="shared" si="6"/>
        <v>8.2037333835722148E-2</v>
      </c>
      <c r="L55" s="10">
        <f t="shared" si="6"/>
        <v>8.2684059341478211E-2</v>
      </c>
      <c r="M55" s="10">
        <f t="shared" si="6"/>
        <v>8.0086018708848766E-2</v>
      </c>
      <c r="N55" s="10">
        <f t="shared" si="6"/>
        <v>7.9322985967587537E-2</v>
      </c>
      <c r="O55" s="10">
        <f t="shared" si="6"/>
        <v>7.9324876733876074E-2</v>
      </c>
      <c r="P55" s="10">
        <f t="shared" si="6"/>
        <v>7.6778109872658207E-2</v>
      </c>
      <c r="Q55" s="10">
        <f t="shared" ref="Q55:S55" si="7">Q8/Q$31</f>
        <v>7.8184152418593833E-2</v>
      </c>
      <c r="R55" s="10">
        <f t="shared" si="7"/>
        <v>7.5337485170519983E-2</v>
      </c>
      <c r="S55" s="10">
        <f t="shared" si="7"/>
        <v>7.5348267319902046E-2</v>
      </c>
    </row>
    <row r="56" spans="2:19" x14ac:dyDescent="0.25">
      <c r="B56" s="4" t="s">
        <v>118</v>
      </c>
      <c r="C56" s="4" t="s">
        <v>96</v>
      </c>
      <c r="D56" s="10">
        <f t="shared" ref="D56:P56" si="8">D9/D$31</f>
        <v>3.7539543231704586E-3</v>
      </c>
      <c r="E56" s="10">
        <f t="shared" si="8"/>
        <v>3.5250555493845392E-3</v>
      </c>
      <c r="F56" s="10">
        <f t="shared" si="8"/>
        <v>3.4728449384938604E-3</v>
      </c>
      <c r="G56" s="10">
        <f t="shared" si="8"/>
        <v>3.5865686199914051E-3</v>
      </c>
      <c r="H56" s="10">
        <f t="shared" si="8"/>
        <v>3.590648477182266E-3</v>
      </c>
      <c r="I56" s="10">
        <f t="shared" si="8"/>
        <v>3.6007134806503942E-3</v>
      </c>
      <c r="J56" s="10">
        <f t="shared" si="8"/>
        <v>3.6001389090021827E-3</v>
      </c>
      <c r="K56" s="10">
        <f t="shared" si="8"/>
        <v>3.5482791975916901E-3</v>
      </c>
      <c r="L56" s="10">
        <f t="shared" si="8"/>
        <v>3.4837404687826025E-3</v>
      </c>
      <c r="M56" s="10">
        <f t="shared" si="8"/>
        <v>3.3530486385224233E-3</v>
      </c>
      <c r="N56" s="10">
        <f t="shared" si="8"/>
        <v>3.2382073678058829E-3</v>
      </c>
      <c r="O56" s="10">
        <f t="shared" si="8"/>
        <v>3.138202295727453E-3</v>
      </c>
      <c r="P56" s="10">
        <f t="shared" si="8"/>
        <v>2.9921455786696255E-3</v>
      </c>
      <c r="Q56" s="10">
        <f t="shared" ref="Q56:S56" si="9">Q9/Q$31</f>
        <v>2.9583036483965806E-3</v>
      </c>
      <c r="R56" s="10">
        <f t="shared" si="9"/>
        <v>2.791880953350864E-3</v>
      </c>
      <c r="S56" s="10">
        <f t="shared" si="9"/>
        <v>2.7146822924491473E-3</v>
      </c>
    </row>
    <row r="57" spans="2:19" x14ac:dyDescent="0.25">
      <c r="B57" s="68" t="s">
        <v>122</v>
      </c>
      <c r="C57" s="4" t="s">
        <v>130</v>
      </c>
      <c r="D57" s="10">
        <f t="shared" ref="D57:P57" si="10">D10/D$31</f>
        <v>0.12291113478100854</v>
      </c>
      <c r="E57" s="10">
        <f t="shared" si="10"/>
        <v>0.11890597950927223</v>
      </c>
      <c r="F57" s="10">
        <f t="shared" si="10"/>
        <v>0.11973239098227223</v>
      </c>
      <c r="G57" s="10">
        <f t="shared" si="10"/>
        <v>0.12603823628052502</v>
      </c>
      <c r="H57" s="10">
        <f t="shared" si="10"/>
        <v>0.12449917271389525</v>
      </c>
      <c r="I57" s="10">
        <f t="shared" si="10"/>
        <v>0.12450810006885048</v>
      </c>
      <c r="J57" s="10">
        <f t="shared" si="10"/>
        <v>0.12190442977153984</v>
      </c>
      <c r="K57" s="10">
        <f t="shared" si="10"/>
        <v>0.12402368109990652</v>
      </c>
      <c r="L57" s="10">
        <f t="shared" si="10"/>
        <v>0.12178658088329584</v>
      </c>
      <c r="M57" s="10">
        <f t="shared" si="10"/>
        <v>0.11986945962420134</v>
      </c>
      <c r="N57" s="10">
        <f t="shared" si="10"/>
        <v>0.12052285949957159</v>
      </c>
      <c r="O57" s="10">
        <f t="shared" si="10"/>
        <v>0.11971775413777669</v>
      </c>
      <c r="P57" s="10">
        <f t="shared" si="10"/>
        <v>0.12017758592689871</v>
      </c>
      <c r="Q57" s="10">
        <f t="shared" ref="Q57:S57" si="11">Q10/Q$31</f>
        <v>0.12314273976153094</v>
      </c>
      <c r="R57" s="10">
        <f t="shared" si="11"/>
        <v>0.12400641142659739</v>
      </c>
      <c r="S57" s="10">
        <f t="shared" si="11"/>
        <v>0.12286788453488354</v>
      </c>
    </row>
    <row r="58" spans="2:19" x14ac:dyDescent="0.25">
      <c r="B58" s="68" t="s">
        <v>123</v>
      </c>
      <c r="C58" s="6" t="s">
        <v>57</v>
      </c>
      <c r="D58" s="10">
        <f t="shared" ref="D58:P58" si="12">D11/D$31</f>
        <v>2.7729924402973026E-2</v>
      </c>
      <c r="E58" s="10">
        <f t="shared" si="12"/>
        <v>2.66655202711342E-2</v>
      </c>
      <c r="F58" s="10">
        <f t="shared" si="12"/>
        <v>2.6485454320646553E-2</v>
      </c>
      <c r="G58" s="10">
        <f t="shared" si="12"/>
        <v>2.803395074544127E-2</v>
      </c>
      <c r="H58" s="10">
        <f t="shared" si="12"/>
        <v>2.7108554397524694E-2</v>
      </c>
      <c r="I58" s="10">
        <f t="shared" si="12"/>
        <v>2.7279286140407553E-2</v>
      </c>
      <c r="J58" s="10">
        <f t="shared" si="12"/>
        <v>2.5405309877830885E-2</v>
      </c>
      <c r="K58" s="10">
        <f t="shared" si="12"/>
        <v>2.516809655854502E-2</v>
      </c>
      <c r="L58" s="10">
        <f t="shared" si="12"/>
        <v>2.4046895301913198E-2</v>
      </c>
      <c r="M58" s="10">
        <f t="shared" si="12"/>
        <v>2.2666017095658894E-2</v>
      </c>
      <c r="N58" s="10">
        <f t="shared" si="12"/>
        <v>2.2453945730624932E-2</v>
      </c>
      <c r="O58" s="10">
        <f t="shared" si="12"/>
        <v>2.2282916377763144E-2</v>
      </c>
      <c r="P58" s="10">
        <f t="shared" si="12"/>
        <v>2.2466536854250343E-2</v>
      </c>
      <c r="Q58" s="10">
        <f t="shared" ref="Q58:S58" si="13">Q11/Q$31</f>
        <v>2.3280538892966756E-2</v>
      </c>
      <c r="R58" s="10">
        <f t="shared" si="13"/>
        <v>2.3798712551935899E-2</v>
      </c>
      <c r="S58" s="10">
        <f t="shared" si="13"/>
        <v>2.3844920468979715E-2</v>
      </c>
    </row>
    <row r="59" spans="2:19" x14ac:dyDescent="0.25">
      <c r="B59" s="68" t="s">
        <v>124</v>
      </c>
      <c r="C59" s="6" t="s">
        <v>58</v>
      </c>
      <c r="D59" s="10">
        <f t="shared" ref="D59:P59" si="14">D12/D$31</f>
        <v>5.8419716507757281E-3</v>
      </c>
      <c r="E59" s="10">
        <f t="shared" si="14"/>
        <v>5.2862547688627796E-3</v>
      </c>
      <c r="F59" s="10">
        <f t="shared" si="14"/>
        <v>5.1312869667542692E-3</v>
      </c>
      <c r="G59" s="10">
        <f t="shared" si="14"/>
        <v>5.1000679032529037E-3</v>
      </c>
      <c r="H59" s="10">
        <f t="shared" si="14"/>
        <v>5.0237174973171532E-3</v>
      </c>
      <c r="I59" s="10">
        <f t="shared" si="14"/>
        <v>5.0077607994176449E-3</v>
      </c>
      <c r="J59" s="10">
        <f t="shared" si="14"/>
        <v>4.9957391277696012E-3</v>
      </c>
      <c r="K59" s="10">
        <f t="shared" si="14"/>
        <v>5.2336608300426911E-3</v>
      </c>
      <c r="L59" s="10">
        <f t="shared" si="14"/>
        <v>5.1977301098571791E-3</v>
      </c>
      <c r="M59" s="10">
        <f t="shared" si="14"/>
        <v>5.1346782544505658E-3</v>
      </c>
      <c r="N59" s="10">
        <f t="shared" si="14"/>
        <v>5.4538508827989812E-3</v>
      </c>
      <c r="O59" s="10">
        <f t="shared" si="14"/>
        <v>5.5662673876742093E-3</v>
      </c>
      <c r="P59" s="10">
        <f t="shared" si="14"/>
        <v>5.7105508728543782E-3</v>
      </c>
      <c r="Q59" s="10">
        <f t="shared" ref="Q59:S59" si="15">Q12/Q$31</f>
        <v>5.9549783801368661E-3</v>
      </c>
      <c r="R59" s="10">
        <f t="shared" si="15"/>
        <v>6.0838418349616844E-3</v>
      </c>
      <c r="S59" s="10">
        <f t="shared" si="15"/>
        <v>6.1287836443064108E-3</v>
      </c>
    </row>
    <row r="60" spans="2:19" x14ac:dyDescent="0.25">
      <c r="B60" s="68" t="s">
        <v>120</v>
      </c>
      <c r="C60" s="6" t="s">
        <v>129</v>
      </c>
      <c r="D60" s="10">
        <f t="shared" ref="D60:P60" si="16">D13/D$31</f>
        <v>8.9339238727259782E-2</v>
      </c>
      <c r="E60" s="10">
        <f t="shared" si="16"/>
        <v>8.6954204469275237E-2</v>
      </c>
      <c r="F60" s="10">
        <f t="shared" si="16"/>
        <v>8.8115649694871401E-2</v>
      </c>
      <c r="G60" s="10">
        <f t="shared" si="16"/>
        <v>9.2904217631830849E-2</v>
      </c>
      <c r="H60" s="10">
        <f t="shared" si="16"/>
        <v>9.2366922288573849E-2</v>
      </c>
      <c r="I60" s="10">
        <f t="shared" si="16"/>
        <v>9.2221053129025274E-2</v>
      </c>
      <c r="J60" s="10">
        <f t="shared" si="16"/>
        <v>9.1503360098647471E-2</v>
      </c>
      <c r="K60" s="10">
        <f t="shared" si="16"/>
        <v>9.3621902900541246E-2</v>
      </c>
      <c r="L60" s="10">
        <f t="shared" si="16"/>
        <v>9.2541955471525481E-2</v>
      </c>
      <c r="M60" s="10">
        <f t="shared" si="16"/>
        <v>9.2068764274091885E-2</v>
      </c>
      <c r="N60" s="10">
        <f t="shared" si="16"/>
        <v>9.2615062886147667E-2</v>
      </c>
      <c r="O60" s="10">
        <f t="shared" si="16"/>
        <v>9.1868570372339337E-2</v>
      </c>
      <c r="P60" s="10">
        <f t="shared" si="16"/>
        <v>9.2000498199793987E-2</v>
      </c>
      <c r="Q60" s="10">
        <f t="shared" ref="Q60:S60" si="17">Q13/Q$31</f>
        <v>9.3907243444780852E-2</v>
      </c>
      <c r="R60" s="10">
        <f t="shared" si="17"/>
        <v>9.4123857039699804E-2</v>
      </c>
      <c r="S60" s="10">
        <f t="shared" si="17"/>
        <v>9.2894180421597417E-2</v>
      </c>
    </row>
    <row r="61" spans="2:19" x14ac:dyDescent="0.25">
      <c r="B61" s="4" t="s">
        <v>14</v>
      </c>
      <c r="C61" s="4" t="s">
        <v>59</v>
      </c>
      <c r="D61" s="10">
        <f t="shared" ref="D61:P61" si="18">D14/D$31</f>
        <v>2.8101543084801348E-4</v>
      </c>
      <c r="E61" s="10">
        <f t="shared" si="18"/>
        <v>2.6790315890905378E-4</v>
      </c>
      <c r="F61" s="10">
        <f t="shared" si="18"/>
        <v>2.6803124914708893E-4</v>
      </c>
      <c r="G61" s="10">
        <f t="shared" si="18"/>
        <v>2.5583522316172504E-4</v>
      </c>
      <c r="H61" s="10">
        <f t="shared" si="18"/>
        <v>2.752821911364893E-4</v>
      </c>
      <c r="I61" s="10">
        <f t="shared" si="18"/>
        <v>3.0294566409861838E-4</v>
      </c>
      <c r="J61" s="10">
        <f t="shared" si="18"/>
        <v>2.8584931398954727E-4</v>
      </c>
      <c r="K61" s="10">
        <f t="shared" si="18"/>
        <v>2.9080980579199232E-4</v>
      </c>
      <c r="L61" s="10">
        <f t="shared" si="18"/>
        <v>2.9036463016870339E-4</v>
      </c>
      <c r="M61" s="10">
        <f t="shared" si="18"/>
        <v>2.9347679166119009E-4</v>
      </c>
      <c r="N61" s="10">
        <f t="shared" si="18"/>
        <v>2.8321596937053492E-4</v>
      </c>
      <c r="O61" s="10">
        <f t="shared" si="18"/>
        <v>2.8981880891407592E-4</v>
      </c>
      <c r="P61" s="10">
        <f t="shared" si="18"/>
        <v>2.8141036269574074E-4</v>
      </c>
      <c r="Q61" s="10">
        <f t="shared" ref="Q61:S61" si="19">Q14/Q$31</f>
        <v>2.6907957953750645E-4</v>
      </c>
      <c r="R61" s="10">
        <f t="shared" si="19"/>
        <v>2.5433751013895754E-4</v>
      </c>
      <c r="S61" s="10">
        <f t="shared" si="19"/>
        <v>2.4121952028616038E-4</v>
      </c>
    </row>
    <row r="62" spans="2:19" x14ac:dyDescent="0.25">
      <c r="B62" s="4" t="s">
        <v>43</v>
      </c>
      <c r="C62" s="4" t="s">
        <v>60</v>
      </c>
      <c r="D62" s="10">
        <f t="shared" ref="D62:P62" si="20">D15/D$31</f>
        <v>2.1739208377593262E-2</v>
      </c>
      <c r="E62" s="10">
        <f t="shared" si="20"/>
        <v>2.0311129252778587E-2</v>
      </c>
      <c r="F62" s="10">
        <f t="shared" si="20"/>
        <v>2.0158644037059477E-2</v>
      </c>
      <c r="G62" s="10">
        <f t="shared" si="20"/>
        <v>2.1059254735058996E-2</v>
      </c>
      <c r="H62" s="10">
        <f t="shared" si="20"/>
        <v>2.1483024772634075E-2</v>
      </c>
      <c r="I62" s="10">
        <f t="shared" si="20"/>
        <v>2.1775140116242681E-2</v>
      </c>
      <c r="J62" s="10">
        <f t="shared" si="20"/>
        <v>2.1566257074698187E-2</v>
      </c>
      <c r="K62" s="10">
        <f t="shared" si="20"/>
        <v>2.1647662181344746E-2</v>
      </c>
      <c r="L62" s="10">
        <f t="shared" si="20"/>
        <v>2.2679391363811145E-2</v>
      </c>
      <c r="M62" s="10">
        <f t="shared" si="20"/>
        <v>2.4135160049755418E-2</v>
      </c>
      <c r="N62" s="10">
        <f t="shared" si="20"/>
        <v>2.6521771558581087E-2</v>
      </c>
      <c r="O62" s="10">
        <f t="shared" si="20"/>
        <v>2.7283678443683242E-2</v>
      </c>
      <c r="P62" s="10">
        <f t="shared" si="20"/>
        <v>2.7957372380426646E-2</v>
      </c>
      <c r="Q62" s="10">
        <f t="shared" ref="Q62:S62" si="21">Q15/Q$31</f>
        <v>2.9196203153850322E-2</v>
      </c>
      <c r="R62" s="10">
        <f t="shared" si="21"/>
        <v>2.9003701148219773E-2</v>
      </c>
      <c r="S62" s="10">
        <f t="shared" si="21"/>
        <v>2.9342179978509048E-2</v>
      </c>
    </row>
    <row r="63" spans="2:19" x14ac:dyDescent="0.25">
      <c r="B63" s="69" t="s">
        <v>127</v>
      </c>
      <c r="C63" s="7" t="s">
        <v>117</v>
      </c>
      <c r="D63" s="10">
        <f t="shared" ref="D63:P63" si="22">D16/D$31</f>
        <v>9.8093038976452638E-3</v>
      </c>
      <c r="E63" s="10">
        <f t="shared" si="22"/>
        <v>9.3578557907121659E-3</v>
      </c>
      <c r="F63" s="10">
        <f t="shared" si="22"/>
        <v>9.3831302060933524E-3</v>
      </c>
      <c r="G63" s="10">
        <f t="shared" si="22"/>
        <v>9.9917083641656752E-3</v>
      </c>
      <c r="H63" s="10">
        <f t="shared" si="22"/>
        <v>1.0441658329032077E-2</v>
      </c>
      <c r="I63" s="10">
        <f t="shared" si="22"/>
        <v>1.0856023387040248E-2</v>
      </c>
      <c r="J63" s="10">
        <f t="shared" si="22"/>
        <v>1.0962324291592921E-2</v>
      </c>
      <c r="K63" s="10">
        <f t="shared" si="22"/>
        <v>1.1013958354570731E-2</v>
      </c>
      <c r="L63" s="10">
        <f t="shared" si="22"/>
        <v>1.1655908607017115E-2</v>
      </c>
      <c r="M63" s="10">
        <f t="shared" si="22"/>
        <v>1.2429212605243578E-2</v>
      </c>
      <c r="N63" s="10">
        <f t="shared" si="22"/>
        <v>1.3286405802329294E-2</v>
      </c>
      <c r="O63" s="10">
        <f t="shared" si="22"/>
        <v>1.3746817418131762E-2</v>
      </c>
      <c r="P63" s="10">
        <f t="shared" si="22"/>
        <v>1.4271653918714539E-2</v>
      </c>
      <c r="Q63" s="10">
        <f t="shared" ref="Q63:S63" si="23">Q16/Q$31</f>
        <v>1.5102007576128364E-2</v>
      </c>
      <c r="R63" s="10">
        <f t="shared" si="23"/>
        <v>1.5271466898630388E-2</v>
      </c>
      <c r="S63" s="10">
        <f t="shared" si="23"/>
        <v>1.5612468319620152E-2</v>
      </c>
    </row>
    <row r="64" spans="2:19" x14ac:dyDescent="0.25">
      <c r="B64" s="68" t="s">
        <v>191</v>
      </c>
      <c r="C64" s="7" t="s">
        <v>190</v>
      </c>
      <c r="D64" s="10">
        <f t="shared" ref="D64:P64" si="24">D17/D$31</f>
        <v>1.0151270606425487E-2</v>
      </c>
      <c r="E64" s="10">
        <f t="shared" si="24"/>
        <v>9.2817738621220735E-3</v>
      </c>
      <c r="F64" s="10">
        <f t="shared" si="24"/>
        <v>9.11021987603579E-3</v>
      </c>
      <c r="G64" s="10">
        <f t="shared" si="24"/>
        <v>9.2998156459593254E-3</v>
      </c>
      <c r="H64" s="10">
        <f t="shared" si="24"/>
        <v>9.2706462754400063E-3</v>
      </c>
      <c r="I64" s="10">
        <f t="shared" si="24"/>
        <v>9.1831478799367944E-3</v>
      </c>
      <c r="J64" s="10">
        <f t="shared" si="24"/>
        <v>8.8439682084969322E-3</v>
      </c>
      <c r="K64" s="10">
        <f t="shared" si="24"/>
        <v>8.8757342021516632E-3</v>
      </c>
      <c r="L64" s="10">
        <f t="shared" si="24"/>
        <v>9.2469364313983293E-3</v>
      </c>
      <c r="M64" s="10">
        <f t="shared" si="24"/>
        <v>9.9287894925814239E-3</v>
      </c>
      <c r="N64" s="10">
        <f t="shared" si="24"/>
        <v>1.0790604897505886E-2</v>
      </c>
      <c r="O64" s="10">
        <f t="shared" si="24"/>
        <v>1.1493698196769186E-2</v>
      </c>
      <c r="P64" s="10">
        <f t="shared" si="24"/>
        <v>1.177058144010149E-2</v>
      </c>
      <c r="Q64" s="10">
        <f t="shared" ref="Q64:S64" si="25">Q17/Q$31</f>
        <v>1.222964593362612E-2</v>
      </c>
      <c r="R64" s="10">
        <f t="shared" si="25"/>
        <v>1.2001633807108354E-2</v>
      </c>
      <c r="S64" s="10">
        <f t="shared" si="25"/>
        <v>1.2114075925511995E-2</v>
      </c>
    </row>
    <row r="65" spans="2:19" x14ac:dyDescent="0.25">
      <c r="B65" s="4" t="s">
        <v>15</v>
      </c>
      <c r="C65" s="4" t="s">
        <v>61</v>
      </c>
      <c r="D65" s="10">
        <f t="shared" ref="D65:P65" si="26">D18/D$31</f>
        <v>7.2877524366460403E-2</v>
      </c>
      <c r="E65" s="10">
        <f t="shared" si="26"/>
        <v>6.9493999707695708E-2</v>
      </c>
      <c r="F65" s="10">
        <f t="shared" si="26"/>
        <v>7.0621577809997713E-2</v>
      </c>
      <c r="G65" s="10">
        <f t="shared" si="26"/>
        <v>7.3769265462560921E-2</v>
      </c>
      <c r="H65" s="10">
        <f t="shared" si="26"/>
        <v>7.0419576197291459E-2</v>
      </c>
      <c r="I65" s="10">
        <f t="shared" si="26"/>
        <v>7.3447780906775562E-2</v>
      </c>
      <c r="J65" s="10">
        <f t="shared" si="26"/>
        <v>7.4433685718237885E-2</v>
      </c>
      <c r="K65" s="10">
        <f t="shared" si="26"/>
        <v>7.3115878355244662E-2</v>
      </c>
      <c r="L65" s="10">
        <f t="shared" si="26"/>
        <v>7.335955685547664E-2</v>
      </c>
      <c r="M65" s="10">
        <f t="shared" si="26"/>
        <v>7.4172677522623534E-2</v>
      </c>
      <c r="N65" s="10">
        <f t="shared" si="26"/>
        <v>7.4763557198947339E-2</v>
      </c>
      <c r="O65" s="10">
        <f t="shared" si="26"/>
        <v>7.6678828446745048E-2</v>
      </c>
      <c r="P65" s="10">
        <f t="shared" si="26"/>
        <v>7.7586456698380143E-2</v>
      </c>
      <c r="Q65" s="10">
        <f t="shared" ref="Q65:S65" si="27">Q18/Q$31</f>
        <v>8.0211889187756541E-2</v>
      </c>
      <c r="R65" s="10">
        <f t="shared" si="27"/>
        <v>7.8403494696954221E-2</v>
      </c>
      <c r="S65" s="10">
        <f t="shared" si="27"/>
        <v>7.7159399901932976E-2</v>
      </c>
    </row>
    <row r="66" spans="2:19" x14ac:dyDescent="0.25">
      <c r="B66" s="4" t="s">
        <v>16</v>
      </c>
      <c r="C66" s="4" t="s">
        <v>62</v>
      </c>
      <c r="D66" s="10">
        <f t="shared" ref="D66:P66" si="28">D19/D$31</f>
        <v>4.2177751368787401E-3</v>
      </c>
      <c r="E66" s="10">
        <f t="shared" si="28"/>
        <v>3.9106465576697084E-3</v>
      </c>
      <c r="F66" s="10">
        <f t="shared" si="28"/>
        <v>3.8510373492413319E-3</v>
      </c>
      <c r="G66" s="10">
        <f t="shared" si="28"/>
        <v>3.9410043291108962E-3</v>
      </c>
      <c r="H66" s="10">
        <f t="shared" si="28"/>
        <v>3.9850435677435915E-3</v>
      </c>
      <c r="I66" s="10">
        <f t="shared" si="28"/>
        <v>4.2879279461384128E-3</v>
      </c>
      <c r="J66" s="10">
        <f t="shared" si="28"/>
        <v>4.1915748007264886E-3</v>
      </c>
      <c r="K66" s="10">
        <f t="shared" si="28"/>
        <v>4.2147027277818268E-3</v>
      </c>
      <c r="L66" s="10">
        <f t="shared" si="28"/>
        <v>4.0868885205569191E-3</v>
      </c>
      <c r="M66" s="10">
        <f t="shared" si="28"/>
        <v>4.1060683786513516E-3</v>
      </c>
      <c r="N66" s="10">
        <f t="shared" si="28"/>
        <v>4.1142780047233179E-3</v>
      </c>
      <c r="O66" s="10">
        <f t="shared" si="28"/>
        <v>4.1553220033520221E-3</v>
      </c>
      <c r="P66" s="10">
        <f t="shared" si="28"/>
        <v>4.1163031723600229E-3</v>
      </c>
      <c r="Q66" s="10">
        <f t="shared" ref="Q66:S66" si="29">Q19/Q$31</f>
        <v>4.1390893889760826E-3</v>
      </c>
      <c r="R66" s="10">
        <f t="shared" si="29"/>
        <v>3.9992170704265667E-3</v>
      </c>
      <c r="S66" s="10">
        <f t="shared" si="29"/>
        <v>3.9869318443264317E-3</v>
      </c>
    </row>
    <row r="67" spans="2:19" x14ac:dyDescent="0.25">
      <c r="B67" s="2" t="str">
        <f t="shared" ref="B67:C68" si="30">B20</f>
        <v>Totale attività non finanziarie (a)</v>
      </c>
      <c r="C67" s="2" t="str">
        <f t="shared" si="30"/>
        <v>Non-financial assets (a)</v>
      </c>
      <c r="D67" s="11">
        <f t="shared" ref="D67:P67" si="31">D20/D$31</f>
        <v>0.63848171529493347</v>
      </c>
      <c r="E67" s="11">
        <f t="shared" si="31"/>
        <v>0.63246550741293395</v>
      </c>
      <c r="F67" s="11">
        <f t="shared" si="31"/>
        <v>0.64726320111602487</v>
      </c>
      <c r="G67" s="11">
        <f t="shared" si="31"/>
        <v>0.67862358614205687</v>
      </c>
      <c r="H67" s="11">
        <f t="shared" si="31"/>
        <v>0.67574489021817286</v>
      </c>
      <c r="I67" s="11">
        <f t="shared" si="31"/>
        <v>0.67267487749089561</v>
      </c>
      <c r="J67" s="11">
        <f t="shared" si="31"/>
        <v>0.6680438178828827</v>
      </c>
      <c r="K67" s="11">
        <f t="shared" si="31"/>
        <v>0.67393314089857037</v>
      </c>
      <c r="L67" s="11">
        <f t="shared" si="31"/>
        <v>0.66733207784855253</v>
      </c>
      <c r="M67" s="11">
        <f t="shared" si="31"/>
        <v>0.66114694494008319</v>
      </c>
      <c r="N67" s="11">
        <f t="shared" si="31"/>
        <v>0.65031456587865455</v>
      </c>
      <c r="O67" s="11">
        <f t="shared" si="31"/>
        <v>0.64164086802142228</v>
      </c>
      <c r="P67" s="11">
        <f t="shared" si="31"/>
        <v>0.62233532835829497</v>
      </c>
      <c r="Q67" s="11">
        <f t="shared" ref="Q67:S67" si="32">Q20/Q$31</f>
        <v>0.62719124216884914</v>
      </c>
      <c r="R67" s="11">
        <f t="shared" si="32"/>
        <v>0.60972298591432261</v>
      </c>
      <c r="S67" s="11">
        <f t="shared" si="32"/>
        <v>0.60174124580271549</v>
      </c>
    </row>
    <row r="68" spans="2:19" x14ac:dyDescent="0.25">
      <c r="B68" s="4" t="str">
        <f t="shared" si="30"/>
        <v>Oro monetario e DSP</v>
      </c>
      <c r="C68" s="4" t="str">
        <f t="shared" si="30"/>
        <v>Monetary gold and SDRs</v>
      </c>
      <c r="D68" s="10">
        <f t="shared" ref="D68:P68" si="33">D21/D$31</f>
        <v>0</v>
      </c>
      <c r="E68" s="10">
        <f t="shared" si="33"/>
        <v>0</v>
      </c>
      <c r="F68" s="10">
        <f t="shared" si="33"/>
        <v>0</v>
      </c>
      <c r="G68" s="10">
        <f t="shared" si="33"/>
        <v>0</v>
      </c>
      <c r="H68" s="10">
        <f t="shared" si="33"/>
        <v>0</v>
      </c>
      <c r="I68" s="10">
        <f t="shared" si="33"/>
        <v>0</v>
      </c>
      <c r="J68" s="10">
        <f t="shared" si="33"/>
        <v>0</v>
      </c>
      <c r="K68" s="10">
        <f t="shared" si="33"/>
        <v>0</v>
      </c>
      <c r="L68" s="10">
        <f t="shared" si="33"/>
        <v>0</v>
      </c>
      <c r="M68" s="10">
        <f t="shared" si="33"/>
        <v>0</v>
      </c>
      <c r="N68" s="10">
        <f t="shared" si="33"/>
        <v>0</v>
      </c>
      <c r="O68" s="10">
        <f t="shared" si="33"/>
        <v>0</v>
      </c>
      <c r="P68" s="10">
        <f t="shared" si="33"/>
        <v>0</v>
      </c>
      <c r="Q68" s="10">
        <f t="shared" ref="Q68:S68" si="34">Q21/Q$31</f>
        <v>0</v>
      </c>
      <c r="R68" s="10">
        <f t="shared" si="34"/>
        <v>0</v>
      </c>
      <c r="S68" s="10">
        <f t="shared" si="34"/>
        <v>0</v>
      </c>
    </row>
    <row r="69" spans="2:19" x14ac:dyDescent="0.25">
      <c r="B69" s="4" t="str">
        <f t="shared" ref="B69:C78" si="35">B22</f>
        <v>Biglietti e depositi</v>
      </c>
      <c r="C69" s="4" t="str">
        <f t="shared" si="35"/>
        <v>Currency and deposits</v>
      </c>
      <c r="D69" s="10">
        <f t="shared" ref="D69:P69" si="36">D22/D$31</f>
        <v>4.5014604565744916E-2</v>
      </c>
      <c r="E69" s="10">
        <f t="shared" si="36"/>
        <v>4.5593809543838022E-2</v>
      </c>
      <c r="F69" s="10">
        <f t="shared" si="36"/>
        <v>4.6742178490704174E-2</v>
      </c>
      <c r="G69" s="10">
        <f t="shared" si="36"/>
        <v>4.5643591246187692E-2</v>
      </c>
      <c r="H69" s="10">
        <f t="shared" si="36"/>
        <v>4.8743999883600855E-2</v>
      </c>
      <c r="I69" s="10">
        <f t="shared" si="36"/>
        <v>4.9135078775167949E-2</v>
      </c>
      <c r="J69" s="10">
        <f t="shared" si="36"/>
        <v>4.6347346535695839E-2</v>
      </c>
      <c r="K69" s="10">
        <f t="shared" si="36"/>
        <v>5.027603540236248E-2</v>
      </c>
      <c r="L69" s="10">
        <f t="shared" si="36"/>
        <v>5.3447757885130863E-2</v>
      </c>
      <c r="M69" s="10">
        <f t="shared" si="36"/>
        <v>5.6714315814003699E-2</v>
      </c>
      <c r="N69" s="10">
        <f t="shared" si="36"/>
        <v>6.3459769382890274E-2</v>
      </c>
      <c r="O69" s="10">
        <f t="shared" si="36"/>
        <v>6.8374268585631795E-2</v>
      </c>
      <c r="P69" s="10">
        <f t="shared" si="36"/>
        <v>7.3286692361010694E-2</v>
      </c>
      <c r="Q69" s="10">
        <f t="shared" ref="Q69:S69" si="37">Q22/Q$31</f>
        <v>7.5978959343234426E-2</v>
      </c>
      <c r="R69" s="10">
        <f t="shared" si="37"/>
        <v>7.8855718453297641E-2</v>
      </c>
      <c r="S69" s="10">
        <f t="shared" si="37"/>
        <v>9.6886892454731227E-2</v>
      </c>
    </row>
    <row r="70" spans="2:19" x14ac:dyDescent="0.25">
      <c r="B70" s="4" t="str">
        <f t="shared" si="35"/>
        <v>Titoli</v>
      </c>
      <c r="C70" s="4" t="str">
        <f t="shared" si="35"/>
        <v>Debt securities</v>
      </c>
      <c r="D70" s="10">
        <f t="shared" ref="D70:P70" si="38">D23/D$31</f>
        <v>8.9016603942084459E-3</v>
      </c>
      <c r="E70" s="10">
        <f t="shared" si="38"/>
        <v>7.7417237293124991E-3</v>
      </c>
      <c r="F70" s="10">
        <f t="shared" si="38"/>
        <v>1.1334675595362106E-2</v>
      </c>
      <c r="G70" s="10">
        <f t="shared" si="38"/>
        <v>1.092276980829769E-2</v>
      </c>
      <c r="H70" s="10">
        <f t="shared" si="38"/>
        <v>1.226568516950516E-2</v>
      </c>
      <c r="I70" s="10">
        <f t="shared" si="38"/>
        <v>1.5502348256522342E-2</v>
      </c>
      <c r="J70" s="10">
        <f t="shared" si="38"/>
        <v>1.2387807347689345E-2</v>
      </c>
      <c r="K70" s="10">
        <f t="shared" si="38"/>
        <v>1.3088518176241347E-2</v>
      </c>
      <c r="L70" s="10">
        <f t="shared" si="38"/>
        <v>1.4025678593794666E-2</v>
      </c>
      <c r="M70" s="10">
        <f t="shared" si="38"/>
        <v>1.4550699281359089E-2</v>
      </c>
      <c r="N70" s="10">
        <f t="shared" si="38"/>
        <v>1.4021240156936142E-2</v>
      </c>
      <c r="O70" s="10">
        <f t="shared" si="38"/>
        <v>1.4831133845321656E-2</v>
      </c>
      <c r="P70" s="10">
        <f t="shared" si="38"/>
        <v>1.4605235442821151E-2</v>
      </c>
      <c r="Q70" s="10">
        <f t="shared" ref="Q70:S70" si="39">Q23/Q$31</f>
        <v>1.2566986643570754E-2</v>
      </c>
      <c r="R70" s="10">
        <f t="shared" si="39"/>
        <v>1.1063738585270776E-2</v>
      </c>
      <c r="S70" s="10">
        <f t="shared" si="39"/>
        <v>1.352785700788956E-2</v>
      </c>
    </row>
    <row r="71" spans="2:19" x14ac:dyDescent="0.25">
      <c r="B71" s="4" t="str">
        <f t="shared" si="35"/>
        <v>Prestiti</v>
      </c>
      <c r="C71" s="4" t="str">
        <f t="shared" si="35"/>
        <v>Loans</v>
      </c>
      <c r="D71" s="10">
        <f t="shared" ref="D71:P78" si="40">D24/D$31</f>
        <v>1.132564862722024E-2</v>
      </c>
      <c r="E71" s="10">
        <f t="shared" si="40"/>
        <v>1.1474067105965994E-2</v>
      </c>
      <c r="F71" s="10">
        <f t="shared" si="40"/>
        <v>1.4203428798293106E-2</v>
      </c>
      <c r="G71" s="10">
        <f t="shared" si="40"/>
        <v>1.4815947235024473E-2</v>
      </c>
      <c r="H71" s="10">
        <f t="shared" si="40"/>
        <v>1.5611132400645411E-2</v>
      </c>
      <c r="I71" s="10">
        <f t="shared" si="40"/>
        <v>1.4858666711578318E-2</v>
      </c>
      <c r="J71" s="10">
        <f t="shared" si="40"/>
        <v>1.5021822696832342E-2</v>
      </c>
      <c r="K71" s="10">
        <f t="shared" si="40"/>
        <v>1.3282672325599897E-2</v>
      </c>
      <c r="L71" s="10">
        <f t="shared" si="40"/>
        <v>1.4618053347209923E-2</v>
      </c>
      <c r="M71" s="10">
        <f t="shared" si="40"/>
        <v>1.5392630960521479E-2</v>
      </c>
      <c r="N71" s="10">
        <f t="shared" si="40"/>
        <v>1.4091396325140048E-2</v>
      </c>
      <c r="O71" s="10">
        <f t="shared" si="40"/>
        <v>1.5407274680526049E-2</v>
      </c>
      <c r="P71" s="10">
        <f t="shared" si="40"/>
        <v>1.4699562775237858E-2</v>
      </c>
      <c r="Q71" s="10">
        <f t="shared" ref="Q71:S71" si="41">Q24/Q$31</f>
        <v>1.4833489626865903E-2</v>
      </c>
      <c r="R71" s="10">
        <f t="shared" si="41"/>
        <v>1.6865988543843653E-2</v>
      </c>
      <c r="S71" s="10">
        <f t="shared" si="41"/>
        <v>1.4771544076995942E-2</v>
      </c>
    </row>
    <row r="72" spans="2:19" x14ac:dyDescent="0.25">
      <c r="B72" s="4" t="str">
        <f t="shared" si="35"/>
        <v>Azioni e altre partecipazioni</v>
      </c>
      <c r="C72" s="4" t="str">
        <f t="shared" si="35"/>
        <v>Shares and other equity</v>
      </c>
      <c r="D72" s="10">
        <f t="shared" si="40"/>
        <v>0.14943410033103616</v>
      </c>
      <c r="E72" s="10">
        <f t="shared" si="40"/>
        <v>0.15211364886438475</v>
      </c>
      <c r="F72" s="10">
        <f t="shared" si="40"/>
        <v>0.14417987866268836</v>
      </c>
      <c r="G72" s="10">
        <f t="shared" si="40"/>
        <v>0.11233544170154425</v>
      </c>
      <c r="H72" s="10">
        <f t="shared" si="40"/>
        <v>0.1145507293841254</v>
      </c>
      <c r="I72" s="10">
        <f t="shared" si="40"/>
        <v>0.10541119698889115</v>
      </c>
      <c r="J72" s="10">
        <f t="shared" si="40"/>
        <v>0.10420918126667889</v>
      </c>
      <c r="K72" s="10">
        <f t="shared" si="40"/>
        <v>0.10886016815674331</v>
      </c>
      <c r="L72" s="10">
        <f t="shared" si="40"/>
        <v>0.11031973106646425</v>
      </c>
      <c r="M72" s="10">
        <f t="shared" si="40"/>
        <v>0.11540670504611811</v>
      </c>
      <c r="N72" s="10">
        <f t="shared" si="40"/>
        <v>0.12281838291689022</v>
      </c>
      <c r="O72" s="10">
        <f t="shared" si="40"/>
        <v>0.12905095515695433</v>
      </c>
      <c r="P72" s="10">
        <f t="shared" si="40"/>
        <v>0.13257763835512268</v>
      </c>
      <c r="Q72" s="10">
        <f t="shared" ref="Q72:S72" si="42">Q25/Q$31</f>
        <v>0.13772526448086495</v>
      </c>
      <c r="R72" s="10">
        <f t="shared" si="42"/>
        <v>0.15223985822218941</v>
      </c>
      <c r="S72" s="10">
        <f t="shared" si="42"/>
        <v>0.1413619046579826</v>
      </c>
    </row>
    <row r="73" spans="2:19" x14ac:dyDescent="0.25">
      <c r="B73" s="4" t="str">
        <f t="shared" si="35"/>
        <v>Derivati</v>
      </c>
      <c r="C73" s="4" t="str">
        <f t="shared" si="35"/>
        <v>Derivatives</v>
      </c>
      <c r="D73" s="10">
        <f t="shared" si="40"/>
        <v>2.267794526943469E-3</v>
      </c>
      <c r="E73" s="10">
        <f t="shared" si="40"/>
        <v>2.7275327114373756E-3</v>
      </c>
      <c r="F73" s="10">
        <f t="shared" si="40"/>
        <v>1.6847869438374385E-3</v>
      </c>
      <c r="G73" s="10">
        <f t="shared" si="40"/>
        <v>2.5688302706802094E-3</v>
      </c>
      <c r="H73" s="10">
        <f t="shared" si="40"/>
        <v>2.7380079422583432E-3</v>
      </c>
      <c r="I73" s="10">
        <f t="shared" si="40"/>
        <v>2.6262364926237496E-3</v>
      </c>
      <c r="J73" s="10">
        <f t="shared" si="40"/>
        <v>3.4902922526610326E-3</v>
      </c>
      <c r="K73" s="10">
        <f t="shared" si="40"/>
        <v>3.3721783977769025E-3</v>
      </c>
      <c r="L73" s="10">
        <f t="shared" si="40"/>
        <v>2.6168805332220839E-3</v>
      </c>
      <c r="M73" s="10">
        <f t="shared" si="40"/>
        <v>3.5690172939803729E-3</v>
      </c>
      <c r="N73" s="10">
        <f t="shared" si="40"/>
        <v>3.2762123426067448E-3</v>
      </c>
      <c r="O73" s="10">
        <f t="shared" si="40"/>
        <v>2.8651522459767543E-3</v>
      </c>
      <c r="P73" s="10">
        <f t="shared" si="40"/>
        <v>2.5408105895398715E-3</v>
      </c>
      <c r="Q73" s="10">
        <f t="shared" ref="Q73:S73" si="43">Q26/Q$31</f>
        <v>3.2958664956888083E-3</v>
      </c>
      <c r="R73" s="10">
        <f t="shared" si="43"/>
        <v>3.0453447307314946E-3</v>
      </c>
      <c r="S73" s="10">
        <f t="shared" si="43"/>
        <v>3.0689539557455774E-3</v>
      </c>
    </row>
    <row r="74" spans="2:19" x14ac:dyDescent="0.25">
      <c r="B74" s="4" t="str">
        <f t="shared" si="35"/>
        <v>Quote di fondi comuni</v>
      </c>
      <c r="C74" s="4" t="str">
        <f t="shared" si="35"/>
        <v>Mutual fund shares</v>
      </c>
      <c r="D74" s="10">
        <f t="shared" si="40"/>
        <v>3.3841719318299197E-3</v>
      </c>
      <c r="E74" s="10">
        <f t="shared" si="40"/>
        <v>3.0122885932363937E-3</v>
      </c>
      <c r="F74" s="10">
        <f t="shared" si="40"/>
        <v>2.5433333555791139E-3</v>
      </c>
      <c r="G74" s="10">
        <f t="shared" si="40"/>
        <v>1.8817873876972862E-3</v>
      </c>
      <c r="H74" s="10">
        <f t="shared" si="40"/>
        <v>1.9033502776585453E-3</v>
      </c>
      <c r="I74" s="10">
        <f t="shared" si="40"/>
        <v>2.1972824099505631E-3</v>
      </c>
      <c r="J74" s="10">
        <f t="shared" si="40"/>
        <v>1.3753400725376478E-3</v>
      </c>
      <c r="K74" s="10">
        <f t="shared" si="40"/>
        <v>1.4698256794373418E-3</v>
      </c>
      <c r="L74" s="10">
        <f t="shared" si="40"/>
        <v>2.799402096971612E-3</v>
      </c>
      <c r="M74" s="10">
        <f t="shared" si="40"/>
        <v>3.1001262365581458E-3</v>
      </c>
      <c r="N74" s="10">
        <f t="shared" si="40"/>
        <v>4.0890935758285648E-3</v>
      </c>
      <c r="O74" s="10">
        <f t="shared" si="40"/>
        <v>4.197599343450242E-3</v>
      </c>
      <c r="P74" s="10">
        <f t="shared" si="40"/>
        <v>5.1501565673001768E-3</v>
      </c>
      <c r="Q74" s="10">
        <f t="shared" ref="Q74:S74" si="44">Q27/Q$31</f>
        <v>5.4713728006141925E-3</v>
      </c>
      <c r="R74" s="10">
        <f t="shared" si="44"/>
        <v>5.4465106819884881E-3</v>
      </c>
      <c r="S74" s="10">
        <f t="shared" si="44"/>
        <v>5.943031237372557E-3</v>
      </c>
    </row>
    <row r="75" spans="2:19" x14ac:dyDescent="0.25">
      <c r="B75" s="4" t="str">
        <f t="shared" si="35"/>
        <v>Riserve assicurative e garanzie standard</v>
      </c>
      <c r="C75" s="4" t="str">
        <f t="shared" si="35"/>
        <v>Insurance, pension and standardised guarantee schemes</v>
      </c>
      <c r="D75" s="10">
        <f t="shared" si="40"/>
        <v>4.6440198268983711E-3</v>
      </c>
      <c r="E75" s="10">
        <f t="shared" si="40"/>
        <v>4.4034099008119498E-3</v>
      </c>
      <c r="F75" s="10">
        <f t="shared" si="40"/>
        <v>4.204811020701648E-3</v>
      </c>
      <c r="G75" s="10">
        <f t="shared" si="40"/>
        <v>3.9899431866608727E-3</v>
      </c>
      <c r="H75" s="10">
        <f t="shared" si="40"/>
        <v>4.0358683634913227E-3</v>
      </c>
      <c r="I75" s="10">
        <f t="shared" si="40"/>
        <v>3.82235935178261E-3</v>
      </c>
      <c r="J75" s="10">
        <f t="shared" si="40"/>
        <v>3.8039370074997264E-3</v>
      </c>
      <c r="K75" s="10">
        <f t="shared" si="40"/>
        <v>3.7327667407680183E-3</v>
      </c>
      <c r="L75" s="10">
        <f t="shared" si="40"/>
        <v>3.7021490346509692E-3</v>
      </c>
      <c r="M75" s="10">
        <f t="shared" si="40"/>
        <v>3.6623563922987858E-3</v>
      </c>
      <c r="N75" s="10">
        <f t="shared" si="40"/>
        <v>3.5886696067899708E-3</v>
      </c>
      <c r="O75" s="10">
        <f t="shared" si="40"/>
        <v>3.7186938287262416E-3</v>
      </c>
      <c r="P75" s="10">
        <f t="shared" si="40"/>
        <v>2.3309304984640671E-3</v>
      </c>
      <c r="Q75" s="10">
        <f t="shared" ref="Q75:S75" si="45">Q28/Q$31</f>
        <v>2.7077704417477577E-3</v>
      </c>
      <c r="R75" s="10">
        <f t="shared" si="45"/>
        <v>3.1728690747142461E-3</v>
      </c>
      <c r="S75" s="10">
        <f t="shared" si="45"/>
        <v>3.1272604956473801E-3</v>
      </c>
    </row>
    <row r="76" spans="2:19" x14ac:dyDescent="0.25">
      <c r="B76" s="4" t="str">
        <f t="shared" si="35"/>
        <v>Altri conti attivi</v>
      </c>
      <c r="C76" s="4" t="str">
        <f t="shared" si="35"/>
        <v>Other accounts receivable</v>
      </c>
      <c r="D76" s="10">
        <f t="shared" si="40"/>
        <v>0.13654628692373183</v>
      </c>
      <c r="E76" s="10">
        <f t="shared" si="40"/>
        <v>0.140468012138079</v>
      </c>
      <c r="F76" s="10">
        <f t="shared" si="40"/>
        <v>0.12784370601680919</v>
      </c>
      <c r="G76" s="10">
        <f t="shared" si="40"/>
        <v>0.12921810302185066</v>
      </c>
      <c r="H76" s="10">
        <f t="shared" si="40"/>
        <v>0.1244063385074942</v>
      </c>
      <c r="I76" s="10">
        <f t="shared" si="40"/>
        <v>0.13377195564479899</v>
      </c>
      <c r="J76" s="10">
        <f t="shared" si="40"/>
        <v>0.14532045493752246</v>
      </c>
      <c r="K76" s="10">
        <f t="shared" si="40"/>
        <v>0.13198469422250028</v>
      </c>
      <c r="L76" s="10">
        <f t="shared" si="40"/>
        <v>0.13113826959400307</v>
      </c>
      <c r="M76" s="10">
        <f t="shared" si="40"/>
        <v>0.12645720403507699</v>
      </c>
      <c r="N76" s="10">
        <f t="shared" si="40"/>
        <v>0.12434067193827718</v>
      </c>
      <c r="O76" s="10">
        <f t="shared" si="40"/>
        <v>0.11991405215720265</v>
      </c>
      <c r="P76" s="10">
        <f t="shared" si="40"/>
        <v>0.13247364505220863</v>
      </c>
      <c r="Q76" s="10">
        <f t="shared" ref="Q76:S76" si="46">Q29/Q$31</f>
        <v>0.12022904590292886</v>
      </c>
      <c r="R76" s="10">
        <f t="shared" si="46"/>
        <v>0.1195869857936418</v>
      </c>
      <c r="S76" s="10">
        <f t="shared" si="46"/>
        <v>0.11957130828420552</v>
      </c>
    </row>
    <row r="77" spans="2:19" x14ac:dyDescent="0.25">
      <c r="B77" s="2" t="str">
        <f t="shared" si="35"/>
        <v>Totale attività finanziarie (b)</v>
      </c>
      <c r="C77" s="2" t="str">
        <f t="shared" si="35"/>
        <v>Financial assets (b)</v>
      </c>
      <c r="D77" s="11">
        <f t="shared" si="40"/>
        <v>0.36151828470506653</v>
      </c>
      <c r="E77" s="11">
        <f t="shared" si="40"/>
        <v>0.36753449258706594</v>
      </c>
      <c r="F77" s="11">
        <f t="shared" si="40"/>
        <v>0.35273679888397513</v>
      </c>
      <c r="G77" s="11">
        <f t="shared" si="40"/>
        <v>0.32137641385794308</v>
      </c>
      <c r="H77" s="11">
        <f t="shared" si="40"/>
        <v>0.3242551097818272</v>
      </c>
      <c r="I77" s="11">
        <f t="shared" si="40"/>
        <v>0.32732512250910439</v>
      </c>
      <c r="J77" s="11">
        <f t="shared" si="40"/>
        <v>0.3319561821171173</v>
      </c>
      <c r="K77" s="11">
        <f t="shared" si="40"/>
        <v>0.32606685910142957</v>
      </c>
      <c r="L77" s="11">
        <f t="shared" si="40"/>
        <v>0.33266792215144747</v>
      </c>
      <c r="M77" s="11">
        <f t="shared" si="40"/>
        <v>0.33885305505991664</v>
      </c>
      <c r="N77" s="11">
        <f t="shared" si="40"/>
        <v>0.34968543412134556</v>
      </c>
      <c r="O77" s="11">
        <f t="shared" si="40"/>
        <v>0.35835913197857766</v>
      </c>
      <c r="P77" s="11">
        <f t="shared" si="40"/>
        <v>0.37766467164170514</v>
      </c>
      <c r="Q77" s="11">
        <f t="shared" ref="Q77:S77" si="47">Q30/Q$31</f>
        <v>0.37280875783115097</v>
      </c>
      <c r="R77" s="11">
        <f t="shared" si="47"/>
        <v>0.3902770140856775</v>
      </c>
      <c r="S77" s="11">
        <f t="shared" si="47"/>
        <v>0.39825875419728451</v>
      </c>
    </row>
    <row r="78" spans="2:19" x14ac:dyDescent="0.25">
      <c r="B78" s="2" t="str">
        <f t="shared" si="35"/>
        <v>Ricchezza lorda (a+b)</v>
      </c>
      <c r="C78" s="2" t="str">
        <f t="shared" si="35"/>
        <v>Gross wealth (a+b)</v>
      </c>
      <c r="D78" s="11">
        <f t="shared" si="40"/>
        <v>1</v>
      </c>
      <c r="E78" s="11">
        <f t="shared" si="40"/>
        <v>1</v>
      </c>
      <c r="F78" s="11">
        <f t="shared" si="40"/>
        <v>1</v>
      </c>
      <c r="G78" s="11">
        <f t="shared" si="40"/>
        <v>1</v>
      </c>
      <c r="H78" s="11">
        <f t="shared" si="40"/>
        <v>1</v>
      </c>
      <c r="I78" s="11">
        <f t="shared" si="40"/>
        <v>1</v>
      </c>
      <c r="J78" s="11">
        <f t="shared" si="40"/>
        <v>1</v>
      </c>
      <c r="K78" s="11">
        <f t="shared" si="40"/>
        <v>1</v>
      </c>
      <c r="L78" s="11">
        <f t="shared" si="40"/>
        <v>1</v>
      </c>
      <c r="M78" s="11">
        <f t="shared" si="40"/>
        <v>1</v>
      </c>
      <c r="N78" s="11">
        <f t="shared" si="40"/>
        <v>1</v>
      </c>
      <c r="O78" s="11">
        <f t="shared" si="40"/>
        <v>1</v>
      </c>
      <c r="P78" s="11">
        <f t="shared" si="40"/>
        <v>1</v>
      </c>
      <c r="Q78" s="11">
        <f t="shared" ref="Q78:S78" si="48">Q31/Q$31</f>
        <v>1</v>
      </c>
      <c r="R78" s="11">
        <f t="shared" si="48"/>
        <v>1</v>
      </c>
      <c r="S78" s="11">
        <f t="shared" si="48"/>
        <v>1</v>
      </c>
    </row>
    <row r="79" spans="2:19" ht="17.399999999999999" x14ac:dyDescent="0.3">
      <c r="B79" s="19"/>
    </row>
    <row r="80" spans="2:19" x14ac:dyDescent="0.25">
      <c r="B80" s="20" t="s">
        <v>76</v>
      </c>
    </row>
    <row r="81" spans="2:19" x14ac:dyDescent="0.25">
      <c r="B81" s="20" t="s">
        <v>185</v>
      </c>
    </row>
    <row r="85" spans="2:19" ht="15.6" x14ac:dyDescent="0.3">
      <c r="B85" s="24" t="s">
        <v>103</v>
      </c>
    </row>
    <row r="86" spans="2:19" ht="15.6" x14ac:dyDescent="0.3">
      <c r="B86" s="24" t="s">
        <v>104</v>
      </c>
    </row>
    <row r="88" spans="2:19" x14ac:dyDescent="0.25">
      <c r="B88" s="2" t="str">
        <f t="shared" ref="B88:P88" si="49">B5</f>
        <v>Attività/Passività</v>
      </c>
      <c r="C88" s="2" t="str">
        <f t="shared" si="49"/>
        <v>Assets/Liabilities</v>
      </c>
      <c r="D88" s="3" t="str">
        <f t="shared" si="49"/>
        <v>2005</v>
      </c>
      <c r="E88" s="3" t="str">
        <f t="shared" si="49"/>
        <v>2006</v>
      </c>
      <c r="F88" s="3" t="str">
        <f t="shared" si="49"/>
        <v>2007</v>
      </c>
      <c r="G88" s="3" t="str">
        <f t="shared" si="49"/>
        <v>2008</v>
      </c>
      <c r="H88" s="3" t="str">
        <f t="shared" si="49"/>
        <v>2009</v>
      </c>
      <c r="I88" s="3" t="str">
        <f t="shared" si="49"/>
        <v>2010</v>
      </c>
      <c r="J88" s="3" t="str">
        <f t="shared" si="49"/>
        <v>2011</v>
      </c>
      <c r="K88" s="3" t="str">
        <f t="shared" si="49"/>
        <v>2012</v>
      </c>
      <c r="L88" s="3" t="str">
        <f t="shared" si="49"/>
        <v>2013</v>
      </c>
      <c r="M88" s="3" t="str">
        <f t="shared" si="49"/>
        <v>2014</v>
      </c>
      <c r="N88" s="3" t="str">
        <f t="shared" si="49"/>
        <v>2015</v>
      </c>
      <c r="O88" s="3" t="str">
        <f t="shared" si="49"/>
        <v>2016</v>
      </c>
      <c r="P88" s="3" t="str">
        <f t="shared" si="49"/>
        <v>2017</v>
      </c>
      <c r="Q88" s="3" t="str">
        <f t="shared" ref="Q88:S88" si="50">Q5</f>
        <v>2018</v>
      </c>
      <c r="R88" s="3" t="str">
        <f t="shared" si="50"/>
        <v>2019</v>
      </c>
      <c r="S88" s="3" t="str">
        <f t="shared" si="50"/>
        <v>2020</v>
      </c>
    </row>
    <row r="89" spans="2:19" x14ac:dyDescent="0.25">
      <c r="B89" s="4" t="s">
        <v>13</v>
      </c>
      <c r="C89" s="4" t="s">
        <v>53</v>
      </c>
      <c r="D89" s="5"/>
      <c r="E89" s="10">
        <f t="shared" ref="E89:P89" si="51">(E6/D6)-1</f>
        <v>0.12209290738399692</v>
      </c>
      <c r="F89" s="10">
        <f t="shared" si="51"/>
        <v>8.5536254073601992E-2</v>
      </c>
      <c r="G89" s="10">
        <f t="shared" si="51"/>
        <v>5.1293861997304679E-2</v>
      </c>
      <c r="H89" s="10">
        <f t="shared" si="51"/>
        <v>-1.5412654042319951E-2</v>
      </c>
      <c r="I89" s="10">
        <f t="shared" si="51"/>
        <v>-1.0547799248658118E-2</v>
      </c>
      <c r="J89" s="10">
        <f t="shared" si="51"/>
        <v>-2.6490542991824073E-2</v>
      </c>
      <c r="K89" s="10">
        <f t="shared" si="51"/>
        <v>-2.3881525895022349E-2</v>
      </c>
      <c r="L89" s="10">
        <f t="shared" si="51"/>
        <v>-4.820103987020341E-2</v>
      </c>
      <c r="M89" s="10">
        <f t="shared" si="51"/>
        <v>-3.813887785242831E-2</v>
      </c>
      <c r="N89" s="10">
        <f t="shared" si="51"/>
        <v>-4.8561694162977842E-2</v>
      </c>
      <c r="O89" s="10">
        <f t="shared" si="51"/>
        <v>-5.661925307715987E-2</v>
      </c>
      <c r="P89" s="10">
        <f t="shared" si="51"/>
        <v>-4.3006603451571146E-2</v>
      </c>
      <c r="Q89" s="10">
        <f t="shared" ref="Q89:S89" si="52">(Q6/P6)-1</f>
        <v>-2.1556310638625065E-2</v>
      </c>
      <c r="R89" s="10">
        <f t="shared" si="52"/>
        <v>-2.3455883898532814E-2</v>
      </c>
      <c r="S89" s="10">
        <f t="shared" si="52"/>
        <v>-2.0857660993052862E-2</v>
      </c>
    </row>
    <row r="90" spans="2:19" x14ac:dyDescent="0.25">
      <c r="B90" s="4" t="s">
        <v>39</v>
      </c>
      <c r="C90" s="4" t="s">
        <v>54</v>
      </c>
      <c r="D90" s="5"/>
      <c r="E90" s="10">
        <f t="shared" ref="E90:P90" si="53">(E7/D7)-1</f>
        <v>0.12216696157271389</v>
      </c>
      <c r="F90" s="10">
        <f t="shared" si="53"/>
        <v>8.4289383191045397E-2</v>
      </c>
      <c r="G90" s="10">
        <f t="shared" si="53"/>
        <v>3.7015988089624141E-2</v>
      </c>
      <c r="H90" s="10">
        <f t="shared" si="53"/>
        <v>5.3614269989432639E-3</v>
      </c>
      <c r="I90" s="10">
        <f t="shared" si="53"/>
        <v>-1.7857315979988853E-3</v>
      </c>
      <c r="J90" s="10">
        <f t="shared" si="53"/>
        <v>3.2507299265903011E-2</v>
      </c>
      <c r="K90" s="10">
        <f t="shared" si="53"/>
        <v>1.5151015726073469E-2</v>
      </c>
      <c r="L90" s="10">
        <f t="shared" si="53"/>
        <v>-2.7938555936017573E-2</v>
      </c>
      <c r="M90" s="10">
        <f t="shared" si="53"/>
        <v>-2.2849664348243426E-3</v>
      </c>
      <c r="N90" s="10">
        <f t="shared" si="53"/>
        <v>-3.7575408982254532E-2</v>
      </c>
      <c r="O90" s="10">
        <f t="shared" si="53"/>
        <v>-2.8450511861116357E-2</v>
      </c>
      <c r="P90" s="10">
        <f t="shared" si="53"/>
        <v>-3.3611412759517179E-2</v>
      </c>
      <c r="Q90" s="10">
        <f t="shared" ref="Q90:S90" si="54">(Q7/P7)-1</f>
        <v>-1.0762391125949677E-2</v>
      </c>
      <c r="R90" s="10">
        <f t="shared" si="54"/>
        <v>-9.0398271182239309E-3</v>
      </c>
      <c r="S90" s="10">
        <f t="shared" si="54"/>
        <v>-1.6066565551591028E-2</v>
      </c>
    </row>
    <row r="91" spans="2:19" x14ac:dyDescent="0.25">
      <c r="B91" s="4" t="s">
        <v>38</v>
      </c>
      <c r="C91" s="4" t="s">
        <v>55</v>
      </c>
      <c r="D91" s="5"/>
      <c r="E91" s="10">
        <f t="shared" ref="E91:P91" si="55">(E8/D8)-1</f>
        <v>2.5836354052868327E-2</v>
      </c>
      <c r="F91" s="10">
        <f t="shared" si="55"/>
        <v>4.1696687171508762E-2</v>
      </c>
      <c r="G91" s="10">
        <f t="shared" si="55"/>
        <v>3.5480946489243603E-2</v>
      </c>
      <c r="H91" s="10">
        <f t="shared" si="55"/>
        <v>-1.4636418069324808E-4</v>
      </c>
      <c r="I91" s="10">
        <f t="shared" si="55"/>
        <v>5.8820398168846211E-4</v>
      </c>
      <c r="J91" s="10">
        <f t="shared" si="55"/>
        <v>4.3921785599336127E-2</v>
      </c>
      <c r="K91" s="10">
        <f t="shared" si="55"/>
        <v>4.4667769134139057E-3</v>
      </c>
      <c r="L91" s="10">
        <f t="shared" si="55"/>
        <v>-9.2083834340420667E-3</v>
      </c>
      <c r="M91" s="10">
        <f t="shared" si="55"/>
        <v>-3.2469993035926459E-2</v>
      </c>
      <c r="N91" s="10">
        <f t="shared" si="55"/>
        <v>-1.1738741551863718E-2</v>
      </c>
      <c r="O91" s="10">
        <f t="shared" si="55"/>
        <v>-5.0233225690706762E-3</v>
      </c>
      <c r="P91" s="10">
        <f t="shared" si="55"/>
        <v>-1.1335317641866349E-2</v>
      </c>
      <c r="Q91" s="10">
        <f t="shared" ref="Q91:S91" si="56">(Q8/P8)-1</f>
        <v>1.5545362985545985E-2</v>
      </c>
      <c r="R91" s="10">
        <f t="shared" si="56"/>
        <v>-6.2024081104125051E-3</v>
      </c>
      <c r="S91" s="10">
        <f t="shared" si="56"/>
        <v>2.7203075571200497E-3</v>
      </c>
    </row>
    <row r="92" spans="2:19" x14ac:dyDescent="0.25">
      <c r="B92" s="4" t="s">
        <v>118</v>
      </c>
      <c r="C92" s="4" t="s">
        <v>96</v>
      </c>
      <c r="D92" s="5"/>
      <c r="E92" s="10">
        <f t="shared" ref="E92:P92" si="57">(E9/D9)-1</f>
        <v>2.7355623100304038E-2</v>
      </c>
      <c r="F92" s="10">
        <f t="shared" si="57"/>
        <v>2.8342064598801509E-2</v>
      </c>
      <c r="G92" s="10">
        <f t="shared" si="57"/>
        <v>2.4518966465090886E-2</v>
      </c>
      <c r="H92" s="10">
        <f t="shared" si="57"/>
        <v>-2.861844458753704E-3</v>
      </c>
      <c r="I92" s="10">
        <f t="shared" si="57"/>
        <v>1.4493793499318119E-2</v>
      </c>
      <c r="J92" s="10">
        <f t="shared" si="57"/>
        <v>2.6681519202206738E-2</v>
      </c>
      <c r="K92" s="10">
        <f t="shared" si="57"/>
        <v>-2.1200378885731452E-2</v>
      </c>
      <c r="L92" s="10">
        <f t="shared" si="57"/>
        <v>-3.483830101699692E-2</v>
      </c>
      <c r="M92" s="10">
        <f t="shared" si="57"/>
        <v>-3.8556896488861292E-2</v>
      </c>
      <c r="N92" s="10">
        <f t="shared" si="57"/>
        <v>-3.6405695974516039E-2</v>
      </c>
      <c r="O92" s="10">
        <f t="shared" si="57"/>
        <v>-3.5774021527381628E-2</v>
      </c>
      <c r="P92" s="10">
        <f t="shared" si="57"/>
        <v>-2.6081100385706435E-2</v>
      </c>
      <c r="Q92" s="10">
        <f t="shared" ref="Q92:S103" si="58">(Q9/P9)-1</f>
        <v>-1.3997443580663349E-2</v>
      </c>
      <c r="R92" s="10">
        <f t="shared" si="58"/>
        <v>-2.6670917012007189E-2</v>
      </c>
      <c r="S92" s="10">
        <f t="shared" si="58"/>
        <v>-2.5145560407569101E-2</v>
      </c>
    </row>
    <row r="93" spans="2:19" x14ac:dyDescent="0.25">
      <c r="B93" s="68" t="s">
        <v>122</v>
      </c>
      <c r="C93" s="4" t="s">
        <v>130</v>
      </c>
      <c r="D93" s="5"/>
      <c r="E93" s="10">
        <f t="shared" ref="E93:P93" si="59">(E10/D10)-1</f>
        <v>5.8415734839315503E-2</v>
      </c>
      <c r="F93" s="10">
        <f t="shared" si="59"/>
        <v>5.1056673419598742E-2</v>
      </c>
      <c r="G93" s="10">
        <f t="shared" si="59"/>
        <v>4.4279885786936868E-2</v>
      </c>
      <c r="H93" s="10">
        <f t="shared" si="59"/>
        <v>-1.615714122839873E-2</v>
      </c>
      <c r="I93" s="10">
        <f t="shared" si="59"/>
        <v>1.1730541069999711E-2</v>
      </c>
      <c r="J93" s="10">
        <f t="shared" si="59"/>
        <v>5.3723394826301618E-3</v>
      </c>
      <c r="K93" s="10">
        <f t="shared" si="59"/>
        <v>1.0369890392737169E-2</v>
      </c>
      <c r="L93" s="10">
        <f t="shared" si="59"/>
        <v>-3.468980830725088E-2</v>
      </c>
      <c r="M93" s="10">
        <f t="shared" si="59"/>
        <v>-1.6807315745303364E-2</v>
      </c>
      <c r="N93" s="10">
        <f t="shared" si="59"/>
        <v>3.2064145263168697E-3</v>
      </c>
      <c r="O93" s="10">
        <f t="shared" si="59"/>
        <v>-1.1693428861156208E-2</v>
      </c>
      <c r="P93" s="10">
        <f t="shared" si="59"/>
        <v>2.5382555395504935E-2</v>
      </c>
      <c r="Q93" s="10">
        <f t="shared" si="58"/>
        <v>2.1888113469059833E-2</v>
      </c>
      <c r="R93" s="10">
        <f t="shared" si="58"/>
        <v>3.8582215269071352E-2</v>
      </c>
      <c r="S93" s="10">
        <f t="shared" si="58"/>
        <v>-6.6280312797196705E-3</v>
      </c>
    </row>
    <row r="94" spans="2:19" x14ac:dyDescent="0.25">
      <c r="B94" s="68" t="s">
        <v>123</v>
      </c>
      <c r="C94" s="6" t="s">
        <v>57</v>
      </c>
      <c r="D94" s="5"/>
      <c r="E94" s="10">
        <f t="shared" ref="E94:P94" si="60">(E11/D11)-1</f>
        <v>5.2071357433648435E-2</v>
      </c>
      <c r="F94" s="10">
        <f t="shared" si="60"/>
        <v>3.6753568984873697E-2</v>
      </c>
      <c r="G94" s="10">
        <f t="shared" si="60"/>
        <v>5.0033439458561091E-2</v>
      </c>
      <c r="H94" s="10">
        <f t="shared" si="60"/>
        <v>-3.6872813203426613E-2</v>
      </c>
      <c r="I94" s="10">
        <f t="shared" si="60"/>
        <v>1.8029498207345895E-2</v>
      </c>
      <c r="J94" s="10">
        <f t="shared" si="60"/>
        <v>-4.369473587580075E-2</v>
      </c>
      <c r="K94" s="10">
        <f t="shared" si="60"/>
        <v>-1.6167555554109314E-2</v>
      </c>
      <c r="L94" s="10">
        <f t="shared" si="60"/>
        <v>-6.0751063769971081E-2</v>
      </c>
      <c r="M94" s="10">
        <f t="shared" si="60"/>
        <v>-5.8444925508866485E-2</v>
      </c>
      <c r="N94" s="10">
        <f t="shared" si="60"/>
        <v>-1.1567816934528463E-2</v>
      </c>
      <c r="O94" s="10">
        <f t="shared" si="60"/>
        <v>-1.2625491062264738E-2</v>
      </c>
      <c r="P94" s="10">
        <f t="shared" si="60"/>
        <v>2.987641310595901E-2</v>
      </c>
      <c r="Q94" s="10">
        <f t="shared" si="58"/>
        <v>3.3415349981627651E-2</v>
      </c>
      <c r="R94" s="10">
        <f t="shared" si="58"/>
        <v>5.430432457831702E-2</v>
      </c>
      <c r="S94" s="10">
        <f t="shared" si="58"/>
        <v>4.5234381203398399E-3</v>
      </c>
    </row>
    <row r="95" spans="2:19" x14ac:dyDescent="0.25">
      <c r="B95" s="68" t="s">
        <v>124</v>
      </c>
      <c r="C95" s="6" t="s">
        <v>58</v>
      </c>
      <c r="D95" s="5"/>
      <c r="E95" s="10">
        <f t="shared" ref="E95:P95" si="61">(E12/D12)-1</f>
        <v>-1.0006220194899385E-2</v>
      </c>
      <c r="F95" s="10">
        <f t="shared" si="61"/>
        <v>1.3202813137469294E-2</v>
      </c>
      <c r="G95" s="10">
        <f t="shared" si="61"/>
        <v>-1.4002290306710963E-2</v>
      </c>
      <c r="H95" s="10">
        <f t="shared" si="61"/>
        <v>-1.8905501840655536E-2</v>
      </c>
      <c r="I95" s="10">
        <f t="shared" si="61"/>
        <v>8.4446970635874141E-3</v>
      </c>
      <c r="J95" s="10">
        <f t="shared" si="61"/>
        <v>2.4380321143879113E-2</v>
      </c>
      <c r="K95" s="10">
        <f t="shared" si="61"/>
        <v>4.0401783867417773E-2</v>
      </c>
      <c r="L95" s="10">
        <f t="shared" si="61"/>
        <v>-2.3706896551724199E-2</v>
      </c>
      <c r="M95" s="10">
        <f t="shared" si="61"/>
        <v>-1.3200231340061652E-2</v>
      </c>
      <c r="N95" s="10">
        <f t="shared" si="61"/>
        <v>5.9789091359349511E-2</v>
      </c>
      <c r="O95" s="10">
        <f t="shared" si="61"/>
        <v>1.5461247570792702E-2</v>
      </c>
      <c r="P95" s="10">
        <f t="shared" si="61"/>
        <v>4.7936458017726391E-2</v>
      </c>
      <c r="Q95" s="10">
        <f t="shared" si="58"/>
        <v>3.9968525838091074E-2</v>
      </c>
      <c r="R95" s="10">
        <f t="shared" si="58"/>
        <v>5.3666759337136272E-2</v>
      </c>
      <c r="S95" s="10">
        <f t="shared" si="58"/>
        <v>9.9829331587684145E-3</v>
      </c>
    </row>
    <row r="96" spans="2:19" x14ac:dyDescent="0.25">
      <c r="B96" s="68" t="s">
        <v>120</v>
      </c>
      <c r="C96" s="6" t="s">
        <v>129</v>
      </c>
      <c r="D96" s="5"/>
      <c r="E96" s="10">
        <f t="shared" ref="E96:P96" si="62">(E13/D13)-1</f>
        <v>6.4859132339052161E-2</v>
      </c>
      <c r="F96" s="10">
        <f t="shared" si="62"/>
        <v>5.7744157644539884E-2</v>
      </c>
      <c r="G96" s="10">
        <f t="shared" si="62"/>
        <v>4.5944483257875923E-2</v>
      </c>
      <c r="H96" s="10">
        <f t="shared" si="62"/>
        <v>-9.7550601123183034E-3</v>
      </c>
      <c r="I96" s="10">
        <f t="shared" si="62"/>
        <v>1.0060352351742852E-2</v>
      </c>
      <c r="J96" s="10">
        <f t="shared" si="62"/>
        <v>1.8854143246936905E-2</v>
      </c>
      <c r="K96" s="10">
        <f t="shared" si="62"/>
        <v>1.6098212785333743E-2</v>
      </c>
      <c r="L96" s="10">
        <f t="shared" si="62"/>
        <v>-2.8297592071703903E-2</v>
      </c>
      <c r="M96" s="10">
        <f t="shared" si="62"/>
        <v>-6.1904383908292226E-3</v>
      </c>
      <c r="N96" s="10">
        <f t="shared" si="62"/>
        <v>3.6880017714930879E-3</v>
      </c>
      <c r="O96" s="10">
        <f t="shared" si="62"/>
        <v>-1.3066521725170754E-2</v>
      </c>
      <c r="P96" s="10">
        <f t="shared" si="62"/>
        <v>2.2926031828284898E-2</v>
      </c>
      <c r="Q96" s="10">
        <f t="shared" si="58"/>
        <v>1.7951120667232257E-2</v>
      </c>
      <c r="R96" s="10">
        <f t="shared" si="58"/>
        <v>3.3727754002544463E-2</v>
      </c>
      <c r="S96" s="10">
        <f t="shared" si="58"/>
        <v>-1.0521296034043282E-2</v>
      </c>
    </row>
    <row r="97" spans="2:19" x14ac:dyDescent="0.25">
      <c r="B97" s="4" t="s">
        <v>14</v>
      </c>
      <c r="C97" s="4" t="s">
        <v>59</v>
      </c>
      <c r="D97" s="5"/>
      <c r="E97" s="10">
        <f t="shared" ref="E97:P97" si="63">(E14/D14)-1</f>
        <v>4.30172413793104E-2</v>
      </c>
      <c r="F97" s="10">
        <f t="shared" si="63"/>
        <v>4.4301181915860743E-2</v>
      </c>
      <c r="G97" s="10">
        <f t="shared" si="63"/>
        <v>-5.3106450336367184E-2</v>
      </c>
      <c r="H97" s="10">
        <f t="shared" si="63"/>
        <v>7.1715145436308969E-2</v>
      </c>
      <c r="I97" s="10">
        <f t="shared" si="63"/>
        <v>0.1133208547808453</v>
      </c>
      <c r="J97" s="10">
        <f t="shared" si="63"/>
        <v>-3.1103327495621835E-2</v>
      </c>
      <c r="K97" s="10">
        <f t="shared" si="63"/>
        <v>1.0339093341045658E-2</v>
      </c>
      <c r="L97" s="10">
        <f t="shared" si="63"/>
        <v>-1.8462859596393377E-2</v>
      </c>
      <c r="M97" s="10">
        <f t="shared" si="63"/>
        <v>9.6237970253718608E-3</v>
      </c>
      <c r="N97" s="10">
        <f t="shared" si="63"/>
        <v>-3.7117273252455174E-2</v>
      </c>
      <c r="O97" s="10">
        <f t="shared" si="63"/>
        <v>1.8149092545372669E-2</v>
      </c>
      <c r="P97" s="10">
        <f t="shared" si="63"/>
        <v>-8.1761932822627115E-3</v>
      </c>
      <c r="Q97" s="10">
        <f t="shared" si="58"/>
        <v>-4.641663572224286E-2</v>
      </c>
      <c r="R97" s="10">
        <f t="shared" si="58"/>
        <v>-2.5155763239875339E-2</v>
      </c>
      <c r="S97" s="10">
        <f t="shared" si="58"/>
        <v>-4.9133178876727635E-2</v>
      </c>
    </row>
    <row r="98" spans="2:19" x14ac:dyDescent="0.25">
      <c r="B98" s="4" t="s">
        <v>43</v>
      </c>
      <c r="C98" s="4" t="s">
        <v>60</v>
      </c>
      <c r="D98" s="5"/>
      <c r="E98" s="10">
        <f t="shared" ref="E98:P98" si="64">(E15/D15)-1</f>
        <v>2.2195972675707942E-2</v>
      </c>
      <c r="F98" s="10">
        <f t="shared" si="64"/>
        <v>3.5965803542616914E-2</v>
      </c>
      <c r="G98" s="10">
        <f t="shared" si="64"/>
        <v>3.6353534067363524E-2</v>
      </c>
      <c r="H98" s="10">
        <f t="shared" si="64"/>
        <v>1.6047521133196296E-2</v>
      </c>
      <c r="I98" s="10">
        <f t="shared" si="64"/>
        <v>2.5414014584826061E-2</v>
      </c>
      <c r="J98" s="10">
        <f t="shared" si="64"/>
        <v>1.6995124062066713E-2</v>
      </c>
      <c r="K98" s="10">
        <f t="shared" si="64"/>
        <v>-3.1461518336900474E-3</v>
      </c>
      <c r="L98" s="10">
        <f t="shared" si="64"/>
        <v>2.9893848765734754E-2</v>
      </c>
      <c r="M98" s="10">
        <f t="shared" si="64"/>
        <v>6.3036842743930288E-2</v>
      </c>
      <c r="N98" s="10">
        <f t="shared" si="64"/>
        <v>9.6432165304757067E-2</v>
      </c>
      <c r="O98" s="10">
        <f t="shared" si="64"/>
        <v>2.3535573649575703E-2</v>
      </c>
      <c r="P98" s="10">
        <f t="shared" si="64"/>
        <v>4.6681235725335002E-2</v>
      </c>
      <c r="Q98" s="10">
        <f t="shared" si="58"/>
        <v>4.1473052495604401E-2</v>
      </c>
      <c r="R98" s="10">
        <f t="shared" si="58"/>
        <v>2.4548679972810739E-2</v>
      </c>
      <c r="S98" s="10">
        <f t="shared" si="58"/>
        <v>1.4277087163161895E-2</v>
      </c>
    </row>
    <row r="99" spans="2:19" x14ac:dyDescent="0.25">
      <c r="B99" s="69" t="s">
        <v>127</v>
      </c>
      <c r="C99" s="7" t="s">
        <v>117</v>
      </c>
      <c r="D99" s="5"/>
      <c r="E99" s="10">
        <f t="shared" ref="E99:P99" si="65">(E16/D16)-1</f>
        <v>4.3715131743048641E-2</v>
      </c>
      <c r="F99" s="10">
        <f t="shared" si="65"/>
        <v>4.6621298666881028E-2</v>
      </c>
      <c r="G99" s="10">
        <f t="shared" si="65"/>
        <v>5.6375347315637203E-2</v>
      </c>
      <c r="H99" s="10">
        <f t="shared" si="65"/>
        <v>4.0857600849211639E-2</v>
      </c>
      <c r="I99" s="10">
        <f t="shared" si="65"/>
        <v>5.1804469227795691E-2</v>
      </c>
      <c r="J99" s="10">
        <f t="shared" si="65"/>
        <v>3.6900123743262903E-2</v>
      </c>
      <c r="K99" s="10">
        <f t="shared" si="65"/>
        <v>-2.2171151485900209E-3</v>
      </c>
      <c r="L99" s="10">
        <f t="shared" si="65"/>
        <v>4.0338747985329881E-2</v>
      </c>
      <c r="M99" s="10">
        <f t="shared" si="65"/>
        <v>6.518983203533657E-2</v>
      </c>
      <c r="N99" s="10">
        <f t="shared" si="65"/>
        <v>6.6579707920918718E-2</v>
      </c>
      <c r="O99" s="10">
        <f t="shared" si="65"/>
        <v>2.9430901327347936E-2</v>
      </c>
      <c r="P99" s="10">
        <f t="shared" si="65"/>
        <v>6.0457214380775781E-2</v>
      </c>
      <c r="Q99" s="10">
        <f t="shared" si="58"/>
        <v>5.5305956882236051E-2</v>
      </c>
      <c r="R99" s="10">
        <f t="shared" si="58"/>
        <v>4.292151015554202E-2</v>
      </c>
      <c r="S99" s="10">
        <f t="shared" si="58"/>
        <v>2.4963676134821311E-2</v>
      </c>
    </row>
    <row r="100" spans="2:19" x14ac:dyDescent="0.25">
      <c r="B100" s="68" t="s">
        <v>191</v>
      </c>
      <c r="C100" s="7" t="s">
        <v>190</v>
      </c>
      <c r="D100" s="5"/>
      <c r="E100" s="10">
        <f t="shared" ref="E100:E101" si="66">(E17/D17)-1</f>
        <v>3.5558058673168524E-4</v>
      </c>
      <c r="F100" s="10">
        <f t="shared" ref="F100:F101" si="67">(F17/E17)-1</f>
        <v>2.4509640204016359E-2</v>
      </c>
      <c r="G100" s="10">
        <f t="shared" ref="G100:G101" si="68">(G17/F17)-1</f>
        <v>1.2678830893036785E-2</v>
      </c>
      <c r="H100" s="10">
        <f t="shared" ref="H100:H101" si="69">(H17/G17)-1</f>
        <v>-7.1188615340042061E-3</v>
      </c>
      <c r="I100" s="10">
        <f t="shared" ref="I100:I101" si="70">(I17/H17)-1</f>
        <v>2.1097486133787591E-3</v>
      </c>
      <c r="J100" s="10">
        <f t="shared" ref="J100:J101" si="71">(J17/I17)-1</f>
        <v>-1.1081171022102265E-2</v>
      </c>
      <c r="K100" s="10">
        <f t="shared" ref="K100:K101" si="72">(K17/J17)-1</f>
        <v>-3.3277170318820604E-3</v>
      </c>
      <c r="L100" s="10">
        <f t="shared" ref="L100:L101" si="73">(L17/K17)-1</f>
        <v>2.4154917854052993E-2</v>
      </c>
      <c r="M100" s="10">
        <f t="shared" ref="M100:M101" si="74">(M17/L17)-1</f>
        <v>7.2575715603744539E-2</v>
      </c>
      <c r="N100" s="10">
        <f t="shared" ref="N100:N101" si="75">(N17/M17)-1</f>
        <v>8.4373532550693797E-2</v>
      </c>
      <c r="O100" s="10">
        <f t="shared" ref="O100:O101" si="76">(O17/N17)-1</f>
        <v>5.9782020317737716E-2</v>
      </c>
      <c r="P100" s="10">
        <f t="shared" ref="P100:P101" si="77">(P17/O17)-1</f>
        <v>4.6066121842496255E-2</v>
      </c>
      <c r="Q100" s="10">
        <f t="shared" si="58"/>
        <v>3.6177073234825219E-2</v>
      </c>
      <c r="R100" s="10">
        <f t="shared" si="58"/>
        <v>1.2120080126529986E-2</v>
      </c>
      <c r="S100" s="10">
        <f t="shared" si="58"/>
        <v>1.1969863709472506E-2</v>
      </c>
    </row>
    <row r="101" spans="2:19" x14ac:dyDescent="0.25">
      <c r="B101" s="4" t="s">
        <v>15</v>
      </c>
      <c r="C101" s="4" t="s">
        <v>61</v>
      </c>
      <c r="D101" s="5"/>
      <c r="E101" s="10">
        <f t="shared" si="66"/>
        <v>4.3271918843254431E-2</v>
      </c>
      <c r="F101" s="10">
        <f t="shared" si="67"/>
        <v>6.0738377244759167E-2</v>
      </c>
      <c r="G101" s="10">
        <f t="shared" si="68"/>
        <v>3.6249404118767092E-2</v>
      </c>
      <c r="H101" s="10">
        <f t="shared" si="69"/>
        <v>-4.9221095484032085E-2</v>
      </c>
      <c r="I101" s="10">
        <f t="shared" si="70"/>
        <v>5.5161633656800824E-2</v>
      </c>
      <c r="J101" s="10">
        <f t="shared" si="71"/>
        <v>4.0628933216369845E-2</v>
      </c>
      <c r="K101" s="10">
        <f t="shared" si="72"/>
        <v>-2.4477158400575738E-2</v>
      </c>
      <c r="L101" s="10">
        <f t="shared" si="73"/>
        <v>-1.368175134614491E-2</v>
      </c>
      <c r="M101" s="10">
        <f t="shared" si="74"/>
        <v>9.9893313617851476E-3</v>
      </c>
      <c r="N101" s="10">
        <f t="shared" si="75"/>
        <v>5.716142086960474E-3</v>
      </c>
      <c r="O101" s="10">
        <f t="shared" si="76"/>
        <v>2.0441379474925192E-2</v>
      </c>
      <c r="P101" s="10">
        <f t="shared" si="77"/>
        <v>3.3549924259529407E-2</v>
      </c>
      <c r="Q101" s="10">
        <f t="shared" si="58"/>
        <v>3.1028898458077325E-2</v>
      </c>
      <c r="R101" s="10">
        <f t="shared" si="58"/>
        <v>8.096784146804259E-3</v>
      </c>
      <c r="S101" s="10">
        <f t="shared" si="58"/>
        <v>-1.3331916569912172E-2</v>
      </c>
    </row>
    <row r="102" spans="2:19" x14ac:dyDescent="0.25">
      <c r="B102" s="4" t="s">
        <v>16</v>
      </c>
      <c r="C102" s="4" t="s">
        <v>62</v>
      </c>
      <c r="D102" s="5"/>
      <c r="E102" s="10">
        <f t="shared" ref="E102:P102" si="78">(E19/D19)-1</f>
        <v>1.4399356710031341E-2</v>
      </c>
      <c r="F102" s="10">
        <f t="shared" si="78"/>
        <v>2.789164949154066E-2</v>
      </c>
      <c r="G102" s="10">
        <f t="shared" si="78"/>
        <v>1.5208936971873754E-2</v>
      </c>
      <c r="H102" s="10">
        <f t="shared" si="78"/>
        <v>7.135144520588721E-3</v>
      </c>
      <c r="I102" s="10">
        <f t="shared" si="78"/>
        <v>8.8549355113299644E-2</v>
      </c>
      <c r="J102" s="10">
        <f t="shared" si="78"/>
        <v>3.7713437268003247E-3</v>
      </c>
      <c r="K102" s="10">
        <f t="shared" si="78"/>
        <v>-1.4151036427825225E-3</v>
      </c>
      <c r="L102" s="10">
        <f t="shared" si="78"/>
        <v>-4.6769534625354936E-2</v>
      </c>
      <c r="M102" s="10">
        <f t="shared" si="78"/>
        <v>3.6052275799911548E-3</v>
      </c>
      <c r="N102" s="10">
        <f t="shared" si="78"/>
        <v>-2.3742058023534796E-4</v>
      </c>
      <c r="O102" s="10">
        <f t="shared" si="78"/>
        <v>4.8786028094556233E-3</v>
      </c>
      <c r="P102" s="10">
        <f t="shared" si="78"/>
        <v>1.1867576342937003E-2</v>
      </c>
      <c r="Q102" s="10">
        <f t="shared" si="58"/>
        <v>2.8026279714457036E-3</v>
      </c>
      <c r="R102" s="10">
        <f t="shared" si="58"/>
        <v>-3.5036200698699282E-3</v>
      </c>
      <c r="S102" s="10">
        <f t="shared" si="58"/>
        <v>-5.0300277413639627E-4</v>
      </c>
    </row>
    <row r="103" spans="2:19" x14ac:dyDescent="0.25">
      <c r="B103" s="2" t="str">
        <f t="shared" ref="B103:C103" si="79">B20</f>
        <v>Totale attività non finanziarie (a)</v>
      </c>
      <c r="C103" s="2" t="str">
        <f t="shared" si="79"/>
        <v>Non-financial assets (a)</v>
      </c>
      <c r="D103" s="8"/>
      <c r="E103" s="11">
        <f t="shared" ref="E103:P103" si="80">(E20/D20)-1</f>
        <v>8.3757714856366627E-2</v>
      </c>
      <c r="F103" s="11">
        <f t="shared" si="80"/>
        <v>6.822378795284445E-2</v>
      </c>
      <c r="G103" s="11">
        <f t="shared" si="80"/>
        <v>4.0098054523065807E-2</v>
      </c>
      <c r="H103" s="11">
        <f t="shared" si="80"/>
        <v>-8.2198546509906212E-3</v>
      </c>
      <c r="I103" s="11">
        <f t="shared" si="80"/>
        <v>7.0618814558971454E-3</v>
      </c>
      <c r="J103" s="11">
        <f t="shared" si="80"/>
        <v>1.9776012690206013E-2</v>
      </c>
      <c r="K103" s="11">
        <f t="shared" si="80"/>
        <v>1.8602126988900292E-3</v>
      </c>
      <c r="L103" s="11">
        <f t="shared" si="80"/>
        <v>-2.6586738353423844E-2</v>
      </c>
      <c r="M103" s="11">
        <f t="shared" si="80"/>
        <v>-1.0341126606139506E-2</v>
      </c>
      <c r="N103" s="11">
        <f t="shared" si="80"/>
        <v>-1.8579993665393979E-2</v>
      </c>
      <c r="O103" s="11">
        <f t="shared" si="80"/>
        <v>-1.8317418503705607E-2</v>
      </c>
      <c r="P103" s="11">
        <f t="shared" si="80"/>
        <v>-9.2742575945999883E-3</v>
      </c>
      <c r="Q103" s="11">
        <f t="shared" si="58"/>
        <v>5.0635927840023687E-3</v>
      </c>
      <c r="R103" s="11">
        <f t="shared" si="58"/>
        <v>2.624091529221273E-3</v>
      </c>
      <c r="S103" s="11">
        <f t="shared" si="58"/>
        <v>-1.0547676427903996E-2</v>
      </c>
    </row>
    <row r="104" spans="2:19" x14ac:dyDescent="0.25">
      <c r="B104" s="4" t="str">
        <f t="shared" ref="B104:C104" si="81">B21</f>
        <v>Oro monetario e DSP</v>
      </c>
      <c r="C104" s="4" t="str">
        <f t="shared" si="81"/>
        <v>Monetary gold and SDRs</v>
      </c>
      <c r="D104" s="5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2:19" x14ac:dyDescent="0.25">
      <c r="B105" s="4" t="str">
        <f t="shared" ref="B105:C105" si="82">B22</f>
        <v>Biglietti e depositi</v>
      </c>
      <c r="C105" s="4" t="str">
        <f t="shared" si="82"/>
        <v>Currency and deposits</v>
      </c>
      <c r="D105" s="5"/>
      <c r="E105" s="10">
        <f t="shared" ref="E105:P105" si="83">(E22/D22)-1</f>
        <v>0.10814416107271319</v>
      </c>
      <c r="F105" s="10">
        <f t="shared" si="83"/>
        <v>7.0092308272097892E-2</v>
      </c>
      <c r="G105" s="10">
        <f t="shared" si="83"/>
        <v>-3.1282581342022886E-2</v>
      </c>
      <c r="H105" s="10">
        <f t="shared" si="83"/>
        <v>6.3660290055941093E-2</v>
      </c>
      <c r="I105" s="10">
        <f t="shared" si="83"/>
        <v>1.9774651078448668E-2</v>
      </c>
      <c r="J105" s="10">
        <f t="shared" si="83"/>
        <v>-3.1413816763382174E-2</v>
      </c>
      <c r="K105" s="10">
        <f t="shared" si="83"/>
        <v>7.7286986838216887E-2</v>
      </c>
      <c r="L105" s="10">
        <f t="shared" si="83"/>
        <v>4.5058348244829682E-2</v>
      </c>
      <c r="M105" s="10">
        <f t="shared" si="83"/>
        <v>5.9967952092275567E-2</v>
      </c>
      <c r="N105" s="10">
        <f t="shared" si="83"/>
        <v>0.11643955013270135</v>
      </c>
      <c r="O105" s="10">
        <f t="shared" si="83"/>
        <v>7.2004857200903993E-2</v>
      </c>
      <c r="P105" s="10">
        <f t="shared" si="83"/>
        <v>9.4847011733263376E-2</v>
      </c>
      <c r="Q105" s="10">
        <f t="shared" ref="Q105:Q114" si="84">(Q22/P22)-1</f>
        <v>3.3918321338618718E-2</v>
      </c>
      <c r="R105" s="10">
        <f t="shared" ref="R105:R114" si="85">(R22/Q22)-1</f>
        <v>7.0398287325582176E-2</v>
      </c>
      <c r="S105" s="10">
        <f t="shared" ref="S105:S114" si="86">(S22/R22)-1</f>
        <v>0.23182635980816202</v>
      </c>
    </row>
    <row r="106" spans="2:19" x14ac:dyDescent="0.25">
      <c r="B106" s="4" t="str">
        <f t="shared" ref="B106:C106" si="87">B23</f>
        <v>Titoli</v>
      </c>
      <c r="C106" s="4" t="str">
        <f t="shared" si="87"/>
        <v>Debt securities</v>
      </c>
      <c r="D106" s="5"/>
      <c r="E106" s="10">
        <f t="shared" ref="E106:P106" si="88">(E23/D23)-1</f>
        <v>-4.8496328076843009E-2</v>
      </c>
      <c r="F106" s="10">
        <f t="shared" si="88"/>
        <v>0.52823309179262101</v>
      </c>
      <c r="G106" s="10">
        <f t="shared" si="88"/>
        <v>-4.4017510956512851E-2</v>
      </c>
      <c r="H106" s="10">
        <f t="shared" si="88"/>
        <v>0.11846042346322694</v>
      </c>
      <c r="I106" s="10">
        <f t="shared" si="88"/>
        <v>0.2786138238484428</v>
      </c>
      <c r="J106" s="10">
        <f t="shared" si="88"/>
        <v>-0.1794557530525438</v>
      </c>
      <c r="K106" s="10">
        <f t="shared" si="88"/>
        <v>4.9279778388730433E-2</v>
      </c>
      <c r="L106" s="10">
        <f t="shared" si="88"/>
        <v>5.3429492448918925E-2</v>
      </c>
      <c r="M106" s="10">
        <f t="shared" si="88"/>
        <v>3.6309576637064911E-2</v>
      </c>
      <c r="N106" s="10">
        <f t="shared" si="88"/>
        <v>-3.8538311465584618E-2</v>
      </c>
      <c r="O106" s="10">
        <f t="shared" si="88"/>
        <v>5.2423350266879609E-2</v>
      </c>
      <c r="P106" s="10">
        <f t="shared" si="88"/>
        <v>5.9009490947419252E-3</v>
      </c>
      <c r="Q106" s="10">
        <f t="shared" si="84"/>
        <v>-0.14189466387859917</v>
      </c>
      <c r="R106" s="10">
        <f t="shared" si="85"/>
        <v>-9.201995149700426E-2</v>
      </c>
      <c r="S106" s="10">
        <f t="shared" si="86"/>
        <v>0.22587096272986762</v>
      </c>
    </row>
    <row r="107" spans="2:19" x14ac:dyDescent="0.25">
      <c r="B107" s="4" t="str">
        <f t="shared" ref="B107:C107" si="89">B24</f>
        <v>Prestiti</v>
      </c>
      <c r="C107" s="4" t="str">
        <f t="shared" si="89"/>
        <v>Loans</v>
      </c>
      <c r="D107" s="5"/>
      <c r="E107" s="10">
        <f t="shared" ref="E107:P107" si="90">(E24/D24)-1</f>
        <v>0.10840409830805764</v>
      </c>
      <c r="F107" s="10">
        <f t="shared" si="90"/>
        <v>0.29209363360929386</v>
      </c>
      <c r="G107" s="10">
        <f t="shared" si="90"/>
        <v>3.4814427600627251E-2</v>
      </c>
      <c r="H107" s="10">
        <f t="shared" si="90"/>
        <v>4.9461651704528986E-2</v>
      </c>
      <c r="I107" s="10">
        <f t="shared" si="90"/>
        <v>-3.7104506759451539E-2</v>
      </c>
      <c r="J107" s="10">
        <f t="shared" si="90"/>
        <v>3.812067753462034E-2</v>
      </c>
      <c r="K107" s="10">
        <f t="shared" si="90"/>
        <v>-0.12187145898879581</v>
      </c>
      <c r="L107" s="10">
        <f t="shared" si="90"/>
        <v>8.1872680899440109E-2</v>
      </c>
      <c r="M107" s="10">
        <f t="shared" si="90"/>
        <v>5.1847656380676899E-2</v>
      </c>
      <c r="N107" s="10">
        <f t="shared" si="90"/>
        <v>-8.6579838635174267E-2</v>
      </c>
      <c r="O107" s="10">
        <f t="shared" si="90"/>
        <v>8.7863347062436592E-2</v>
      </c>
      <c r="P107" s="10">
        <f t="shared" si="90"/>
        <v>-2.5460151728382563E-2</v>
      </c>
      <c r="Q107" s="10">
        <f t="shared" si="84"/>
        <v>6.3682494899046649E-3</v>
      </c>
      <c r="R107" s="10">
        <f t="shared" si="85"/>
        <v>0.17266515952043715</v>
      </c>
      <c r="S107" s="10">
        <f t="shared" si="86"/>
        <v>-0.12192471492509449</v>
      </c>
    </row>
    <row r="108" spans="2:19" x14ac:dyDescent="0.25">
      <c r="B108" s="4" t="s">
        <v>125</v>
      </c>
      <c r="C108" s="4" t="str">
        <f t="shared" ref="C108" si="91">C25</f>
        <v>Shares and other equity</v>
      </c>
      <c r="D108" s="5"/>
      <c r="E108" s="10">
        <f t="shared" ref="E108:P108" si="92">(E25/D25)-1</f>
        <v>0.11368479946351706</v>
      </c>
      <c r="F108" s="10">
        <f t="shared" si="92"/>
        <v>-1.0639322564597764E-2</v>
      </c>
      <c r="G108" s="10">
        <f t="shared" si="92"/>
        <v>-0.22707315281755547</v>
      </c>
      <c r="H108" s="10">
        <f t="shared" si="92"/>
        <v>1.5646674438277719E-2</v>
      </c>
      <c r="I108" s="10">
        <f t="shared" si="92"/>
        <v>-6.9058039269311422E-2</v>
      </c>
      <c r="J108" s="10">
        <f t="shared" si="92"/>
        <v>1.5136141399797465E-2</v>
      </c>
      <c r="K108" s="10">
        <f t="shared" si="92"/>
        <v>3.7428757672799851E-2</v>
      </c>
      <c r="L108" s="10">
        <f t="shared" si="92"/>
        <v>-3.7776874819046569E-3</v>
      </c>
      <c r="M108" s="10">
        <f t="shared" si="92"/>
        <v>4.4978550583047117E-2</v>
      </c>
      <c r="N108" s="10">
        <f t="shared" si="92"/>
        <v>6.1846534541466269E-2</v>
      </c>
      <c r="O108" s="10">
        <f t="shared" si="92"/>
        <v>4.544309215068254E-2</v>
      </c>
      <c r="P108" s="10">
        <f t="shared" si="92"/>
        <v>4.9373433214973117E-2</v>
      </c>
      <c r="Q108" s="10">
        <f t="shared" si="84"/>
        <v>3.6003799161017369E-2</v>
      </c>
      <c r="R108" s="10">
        <f t="shared" si="85"/>
        <v>0.14004057696119898</v>
      </c>
      <c r="S108" s="10">
        <f t="shared" si="86"/>
        <v>-6.9060030623758872E-2</v>
      </c>
    </row>
    <row r="109" spans="2:19" x14ac:dyDescent="0.25">
      <c r="B109" s="4" t="str">
        <f t="shared" ref="B109:C109" si="93">B26</f>
        <v>Derivati</v>
      </c>
      <c r="C109" s="4" t="str">
        <f t="shared" si="93"/>
        <v>Derivatives</v>
      </c>
      <c r="D109" s="5"/>
      <c r="E109" s="10">
        <f t="shared" ref="E109:P109" si="94">(E26/D26)-1</f>
        <v>0.31586121437422543</v>
      </c>
      <c r="F109" s="10">
        <f t="shared" si="94"/>
        <v>-0.35524726336332735</v>
      </c>
      <c r="G109" s="10">
        <f t="shared" si="94"/>
        <v>0.5125741461000819</v>
      </c>
      <c r="H109" s="10">
        <f t="shared" si="94"/>
        <v>6.1599933405477314E-2</v>
      </c>
      <c r="I109" s="10">
        <f t="shared" si="94"/>
        <v>-2.9640084685956247E-2</v>
      </c>
      <c r="J109" s="10">
        <f t="shared" si="94"/>
        <v>0.36468686868686873</v>
      </c>
      <c r="K109" s="10">
        <f t="shared" si="94"/>
        <v>-4.0502131691141585E-2</v>
      </c>
      <c r="L109" s="10">
        <f t="shared" si="94"/>
        <v>-0.23713897803011608</v>
      </c>
      <c r="M109" s="10">
        <f t="shared" si="94"/>
        <v>0.36236753118578813</v>
      </c>
      <c r="N109" s="10">
        <f t="shared" si="94"/>
        <v>-8.4089979258668124E-2</v>
      </c>
      <c r="O109" s="10">
        <f t="shared" si="94"/>
        <v>-0.12988188371455256</v>
      </c>
      <c r="P109" s="10">
        <f t="shared" si="94"/>
        <v>-9.4172301387724699E-2</v>
      </c>
      <c r="Q109" s="10">
        <f t="shared" si="84"/>
        <v>0.29364564945950344</v>
      </c>
      <c r="R109" s="10">
        <f t="shared" si="85"/>
        <v>-4.7044977233840157E-2</v>
      </c>
      <c r="S109" s="10">
        <f t="shared" si="86"/>
        <v>1.0349360129175311E-2</v>
      </c>
    </row>
    <row r="110" spans="2:19" x14ac:dyDescent="0.25">
      <c r="B110" s="4" t="str">
        <f t="shared" ref="B110:C110" si="95">B27</f>
        <v>Quote di fondi comuni</v>
      </c>
      <c r="C110" s="4" t="str">
        <f t="shared" si="95"/>
        <v>Mutual fund shares</v>
      </c>
      <c r="D110" s="5"/>
      <c r="E110" s="10">
        <f t="shared" ref="E110:P110" si="96">(E27/D27)-1</f>
        <v>-2.615916984741018E-2</v>
      </c>
      <c r="F110" s="10">
        <f t="shared" si="96"/>
        <v>-0.11869774074632178</v>
      </c>
      <c r="G110" s="10">
        <f t="shared" si="96"/>
        <v>-0.26600429717214047</v>
      </c>
      <c r="H110" s="10">
        <f t="shared" si="96"/>
        <v>7.418114380778329E-3</v>
      </c>
      <c r="I110" s="10">
        <f t="shared" si="96"/>
        <v>0.16788714727884702</v>
      </c>
      <c r="J110" s="10">
        <f t="shared" si="96"/>
        <v>-0.35726896754216353</v>
      </c>
      <c r="K110" s="10">
        <f t="shared" si="96"/>
        <v>6.1331365792744119E-2</v>
      </c>
      <c r="L110" s="10">
        <f t="shared" si="96"/>
        <v>0.87228312810340358</v>
      </c>
      <c r="M110" s="10">
        <f t="shared" si="96"/>
        <v>0.1062253943334559</v>
      </c>
      <c r="N110" s="10">
        <f t="shared" si="96"/>
        <v>0.3160642482427849</v>
      </c>
      <c r="O110" s="10">
        <f t="shared" si="96"/>
        <v>2.1354444509662285E-2</v>
      </c>
      <c r="P110" s="10">
        <f t="shared" si="96"/>
        <v>0.25325792204991759</v>
      </c>
      <c r="Q110" s="10">
        <f t="shared" si="84"/>
        <v>5.9482741479088386E-2</v>
      </c>
      <c r="R110" s="10">
        <f t="shared" si="85"/>
        <v>2.6662279831563884E-2</v>
      </c>
      <c r="S110" s="10">
        <f t="shared" si="86"/>
        <v>9.3974787097554024E-2</v>
      </c>
    </row>
    <row r="111" spans="2:19" x14ac:dyDescent="0.25">
      <c r="B111" s="4" t="str">
        <f t="shared" ref="B111:C111" si="97">B28</f>
        <v>Riserve assicurative e garanzie standard</v>
      </c>
      <c r="C111" s="4" t="str">
        <f t="shared" si="97"/>
        <v>Insurance, pension and standardised guarantee schemes</v>
      </c>
      <c r="D111" s="5"/>
      <c r="E111" s="10">
        <f t="shared" ref="E111:P111" si="98">(E28/D28)-1</f>
        <v>3.7382387784239857E-2</v>
      </c>
      <c r="F111" s="10">
        <f t="shared" si="98"/>
        <v>-3.2745651471014492E-3</v>
      </c>
      <c r="G111" s="10">
        <f t="shared" si="98"/>
        <v>-5.8660070458880886E-2</v>
      </c>
      <c r="H111" s="10">
        <f t="shared" si="98"/>
        <v>7.4694138302868751E-3</v>
      </c>
      <c r="I111" s="10">
        <f t="shared" si="98"/>
        <v>-4.1861610702766838E-2</v>
      </c>
      <c r="J111" s="10">
        <f t="shared" si="98"/>
        <v>2.1896363431440857E-2</v>
      </c>
      <c r="K111" s="10">
        <f t="shared" si="98"/>
        <v>-2.5475412632792516E-2</v>
      </c>
      <c r="L111" s="10">
        <f t="shared" si="98"/>
        <v>-2.5021324992891669E-2</v>
      </c>
      <c r="M111" s="10">
        <f t="shared" si="98"/>
        <v>-1.18196009812499E-2</v>
      </c>
      <c r="N111" s="10">
        <f t="shared" si="98"/>
        <v>-2.2307478647316192E-2</v>
      </c>
      <c r="O111" s="10">
        <f t="shared" si="98"/>
        <v>3.1001970915676802E-2</v>
      </c>
      <c r="P111" s="10">
        <f t="shared" si="98"/>
        <v>-0.35973477998794456</v>
      </c>
      <c r="Q111" s="10">
        <f t="shared" si="84"/>
        <v>0.15851198321542892</v>
      </c>
      <c r="R111" s="10">
        <f t="shared" si="85"/>
        <v>0.20849779428836768</v>
      </c>
      <c r="S111" s="10">
        <f t="shared" si="86"/>
        <v>-1.1834774255523484E-2</v>
      </c>
    </row>
    <row r="112" spans="2:19" x14ac:dyDescent="0.25">
      <c r="B112" s="4" t="str">
        <f t="shared" ref="B112:C112" si="99">B29</f>
        <v>Altri conti attivi</v>
      </c>
      <c r="C112" s="4" t="str">
        <f t="shared" si="99"/>
        <v>Other accounts receivable</v>
      </c>
      <c r="D112" s="5"/>
      <c r="E112" s="10">
        <f t="shared" ref="E112:P112" si="100">(E29/D29)-1</f>
        <v>0.1254892794997271</v>
      </c>
      <c r="F112" s="10">
        <f t="shared" si="100"/>
        <v>-5.0007691769188956E-2</v>
      </c>
      <c r="G112" s="10">
        <f t="shared" si="100"/>
        <v>2.6982576913419098E-3</v>
      </c>
      <c r="H112" s="10">
        <f t="shared" si="100"/>
        <v>-4.1083621797040171E-2</v>
      </c>
      <c r="I112" s="10">
        <f t="shared" si="100"/>
        <v>8.781811755723834E-2</v>
      </c>
      <c r="J112" s="10">
        <f t="shared" si="100"/>
        <v>0.11549267754995962</v>
      </c>
      <c r="K112" s="10">
        <f t="shared" si="100"/>
        <v>-9.8030011624106295E-2</v>
      </c>
      <c r="L112" s="10">
        <f t="shared" si="100"/>
        <v>-2.3262304324864425E-2</v>
      </c>
      <c r="M112" s="10">
        <f t="shared" si="100"/>
        <v>-3.6739713523354367E-2</v>
      </c>
      <c r="N112" s="10">
        <f t="shared" si="100"/>
        <v>-1.8932124044542697E-2</v>
      </c>
      <c r="O112" s="10">
        <f t="shared" si="100"/>
        <v>-4.046809903965165E-2</v>
      </c>
      <c r="P112" s="10">
        <f t="shared" si="100"/>
        <v>0.12844505315266064</v>
      </c>
      <c r="Q112" s="10">
        <f t="shared" si="84"/>
        <v>-9.4897163351504998E-2</v>
      </c>
      <c r="R112" s="10">
        <f t="shared" si="85"/>
        <v>2.584104660098685E-2</v>
      </c>
      <c r="S112" s="10">
        <f t="shared" si="86"/>
        <v>2.4453858447435195E-3</v>
      </c>
    </row>
    <row r="113" spans="2:19" x14ac:dyDescent="0.25">
      <c r="B113" s="2" t="str">
        <f t="shared" ref="B113:C113" si="101">B30</f>
        <v>Totale attività finanziarie (b)</v>
      </c>
      <c r="C113" s="2" t="str">
        <f t="shared" si="101"/>
        <v>Financial assets (b)</v>
      </c>
      <c r="D113" s="8"/>
      <c r="E113" s="11">
        <f t="shared" ref="E113:P113" si="102">(E30/D30)-1</f>
        <v>0.11227367001702793</v>
      </c>
      <c r="F113" s="11">
        <f t="shared" si="102"/>
        <v>1.7765002084972892E-3</v>
      </c>
      <c r="G113" s="11">
        <f t="shared" si="102"/>
        <v>-9.6164319438166723E-2</v>
      </c>
      <c r="H113" s="11">
        <f t="shared" si="102"/>
        <v>4.9267750985471093E-3</v>
      </c>
      <c r="I113" s="11">
        <f t="shared" si="102"/>
        <v>2.1236268802741209E-2</v>
      </c>
      <c r="J113" s="11">
        <f t="shared" si="102"/>
        <v>4.1373382998127095E-2</v>
      </c>
      <c r="K113" s="11">
        <f t="shared" si="102"/>
        <v>-2.4513722216100042E-2</v>
      </c>
      <c r="L113" s="11">
        <f t="shared" si="102"/>
        <v>2.9431957758341287E-3</v>
      </c>
      <c r="M113" s="11">
        <f t="shared" si="102"/>
        <v>1.7489670053315143E-2</v>
      </c>
      <c r="N113" s="11">
        <f t="shared" si="102"/>
        <v>2.9664068546590316E-2</v>
      </c>
      <c r="O113" s="11">
        <f t="shared" si="102"/>
        <v>1.9632060213464086E-2</v>
      </c>
      <c r="P113" s="11">
        <f t="shared" si="102"/>
        <v>7.6487260984383409E-2</v>
      </c>
      <c r="Q113" s="11">
        <f t="shared" si="84"/>
        <v>-1.5540721456299034E-2</v>
      </c>
      <c r="R113" s="11">
        <f t="shared" si="85"/>
        <v>7.9673448096915678E-2</v>
      </c>
      <c r="S113" s="11">
        <f t="shared" si="86"/>
        <v>2.3080994318322556E-2</v>
      </c>
    </row>
    <row r="114" spans="2:19" x14ac:dyDescent="0.25">
      <c r="B114" s="2" t="str">
        <f t="shared" ref="B114:C114" si="103">B31</f>
        <v>Ricchezza lorda (a+b)</v>
      </c>
      <c r="C114" s="2" t="str">
        <f t="shared" si="103"/>
        <v>Gross wealth (a+b)</v>
      </c>
      <c r="D114" s="8"/>
      <c r="E114" s="11">
        <f t="shared" ref="E114:P114" si="104">(E31/D31)-1</f>
        <v>9.4066754052775536E-2</v>
      </c>
      <c r="F114" s="11">
        <f t="shared" si="104"/>
        <v>4.3802117767939075E-2</v>
      </c>
      <c r="G114" s="11">
        <f t="shared" si="104"/>
        <v>-7.966699076350503E-3</v>
      </c>
      <c r="H114" s="11">
        <f t="shared" si="104"/>
        <v>-3.994837927766115E-3</v>
      </c>
      <c r="I114" s="11">
        <f t="shared" si="104"/>
        <v>1.1657998981138284E-2</v>
      </c>
      <c r="J114" s="11">
        <f t="shared" si="104"/>
        <v>2.6845374572120662E-2</v>
      </c>
      <c r="K114" s="11">
        <f t="shared" si="104"/>
        <v>-6.8947780428953998E-3</v>
      </c>
      <c r="L114" s="11">
        <f t="shared" si="104"/>
        <v>-1.6958005482424654E-2</v>
      </c>
      <c r="M114" s="11">
        <f t="shared" si="104"/>
        <v>-1.0827133096191766E-3</v>
      </c>
      <c r="N114" s="11">
        <f t="shared" si="104"/>
        <v>-2.2323457963626669E-3</v>
      </c>
      <c r="O114" s="11">
        <f t="shared" si="104"/>
        <v>-5.0470385638131665E-3</v>
      </c>
      <c r="P114" s="11">
        <f t="shared" si="104"/>
        <v>2.1459165760528975E-2</v>
      </c>
      <c r="Q114" s="11">
        <f t="shared" si="84"/>
        <v>-2.7179287879635083E-3</v>
      </c>
      <c r="R114" s="11">
        <f t="shared" si="85"/>
        <v>3.1348766442913067E-2</v>
      </c>
      <c r="S114" s="11">
        <f t="shared" si="86"/>
        <v>2.5768207786038833E-3</v>
      </c>
    </row>
    <row r="115" spans="2:19" x14ac:dyDescent="0.25">
      <c r="B115" s="4" t="str">
        <f t="shared" ref="B115:C115" si="105">B32</f>
        <v>Oro monetario e DSP</v>
      </c>
      <c r="C115" s="4" t="str">
        <f t="shared" si="105"/>
        <v>Monetary gold and SDRs</v>
      </c>
      <c r="D115" s="5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2:19" x14ac:dyDescent="0.25">
      <c r="B116" s="4" t="str">
        <f>B33</f>
        <v>Biglietti e depositi</v>
      </c>
      <c r="C116" s="4" t="str">
        <f t="shared" ref="C116" si="106">C33</f>
        <v>Currency and deposits</v>
      </c>
      <c r="D116" s="5"/>
      <c r="E116" s="10"/>
      <c r="F116" s="10"/>
      <c r="G116" s="10">
        <f t="shared" ref="G116:P116" si="107">(G33/F33)-1</f>
        <v>4.4148282698541319E-2</v>
      </c>
      <c r="H116" s="10">
        <f t="shared" si="107"/>
        <v>5.9658783384480607E-2</v>
      </c>
      <c r="I116" s="10">
        <f t="shared" si="107"/>
        <v>2.0257948540240767E-2</v>
      </c>
      <c r="J116" s="10">
        <f t="shared" si="107"/>
        <v>-1.2789228574026423E-2</v>
      </c>
      <c r="K116" s="10">
        <f t="shared" si="107"/>
        <v>8.8372081354897158E-2</v>
      </c>
      <c r="L116" s="10">
        <f t="shared" si="107"/>
        <v>5.7081007890671831E-2</v>
      </c>
      <c r="M116" s="10">
        <f t="shared" si="107"/>
        <v>1.419152863117068E-2</v>
      </c>
      <c r="N116" s="10">
        <f t="shared" si="107"/>
        <v>7.4357842644918293E-2</v>
      </c>
      <c r="O116" s="10">
        <f t="shared" si="107"/>
        <v>0.19435165797758414</v>
      </c>
      <c r="P116" s="10">
        <f t="shared" si="107"/>
        <v>7.8727881936781152E-2</v>
      </c>
      <c r="Q116" s="10">
        <f t="shared" ref="Q116:Q120" si="108">(Q33/P33)-1</f>
        <v>2.4102454291987652E-2</v>
      </c>
      <c r="R116" s="10">
        <f t="shared" ref="R116:R120" si="109">(R33/Q33)-1</f>
        <v>4.9116671704351633E-2</v>
      </c>
      <c r="S116" s="10">
        <f t="shared" ref="S116:S120" si="110">(S33/R33)-1</f>
        <v>0.26055334900624749</v>
      </c>
    </row>
    <row r="117" spans="2:19" x14ac:dyDescent="0.25">
      <c r="B117" s="4" t="str">
        <f t="shared" ref="B117:C117" si="111">B34</f>
        <v>Titoli</v>
      </c>
      <c r="C117" s="4" t="str">
        <f t="shared" si="111"/>
        <v>Debt securities</v>
      </c>
      <c r="D117" s="5"/>
      <c r="E117" s="10">
        <f t="shared" ref="E117:P117" si="112">(E34/D34)-1</f>
        <v>0.13588649364311367</v>
      </c>
      <c r="F117" s="10">
        <f t="shared" si="112"/>
        <v>-4.2632129149520193E-2</v>
      </c>
      <c r="G117" s="10">
        <f t="shared" si="112"/>
        <v>-8.2870610157605995E-2</v>
      </c>
      <c r="H117" s="10">
        <f t="shared" si="112"/>
        <v>0.2977192125175836</v>
      </c>
      <c r="I117" s="10">
        <f t="shared" si="112"/>
        <v>0.17568800945382645</v>
      </c>
      <c r="J117" s="10">
        <f t="shared" si="112"/>
        <v>-8.1071293051550919E-2</v>
      </c>
      <c r="K117" s="10">
        <f t="shared" si="112"/>
        <v>0.38609785369700766</v>
      </c>
      <c r="L117" s="10">
        <f t="shared" si="112"/>
        <v>0.12347864084979765</v>
      </c>
      <c r="M117" s="10">
        <f t="shared" si="112"/>
        <v>0.10409239681490612</v>
      </c>
      <c r="N117" s="10">
        <f t="shared" si="112"/>
        <v>-4.1229752194806069E-2</v>
      </c>
      <c r="O117" s="10">
        <f t="shared" si="112"/>
        <v>-6.165476850336904E-2</v>
      </c>
      <c r="P117" s="10">
        <f t="shared" si="112"/>
        <v>0.15199440782522999</v>
      </c>
      <c r="Q117" s="10">
        <f t="shared" si="108"/>
        <v>-0.10284513020714603</v>
      </c>
      <c r="R117" s="10">
        <f t="shared" si="109"/>
        <v>5.3853396959018252E-3</v>
      </c>
      <c r="S117" s="10">
        <f t="shared" si="110"/>
        <v>5.6665500474513353E-2</v>
      </c>
    </row>
    <row r="118" spans="2:19" x14ac:dyDescent="0.25">
      <c r="B118" s="4" t="str">
        <f t="shared" ref="B118:C118" si="113">B35</f>
        <v>Prestiti</v>
      </c>
      <c r="C118" s="4" t="str">
        <f t="shared" si="113"/>
        <v>Loans</v>
      </c>
      <c r="D118" s="5"/>
      <c r="E118" s="10">
        <f t="shared" ref="E118:P118" si="114">(E35/D35)-1</f>
        <v>8.9756848940421907E-2</v>
      </c>
      <c r="F118" s="10">
        <f t="shared" si="114"/>
        <v>0.13125256028401422</v>
      </c>
      <c r="G118" s="10">
        <f t="shared" si="114"/>
        <v>5.795732271229781E-2</v>
      </c>
      <c r="H118" s="10">
        <f t="shared" si="114"/>
        <v>1.2242089812017465E-2</v>
      </c>
      <c r="I118" s="10">
        <f t="shared" si="114"/>
        <v>4.9295827335080755E-3</v>
      </c>
      <c r="J118" s="10">
        <f t="shared" si="114"/>
        <v>1.859203959187794E-2</v>
      </c>
      <c r="K118" s="10">
        <f t="shared" si="114"/>
        <v>-1.7832778548512285E-2</v>
      </c>
      <c r="L118" s="10">
        <f t="shared" si="114"/>
        <v>-4.0386177789742628E-2</v>
      </c>
      <c r="M118" s="10">
        <f t="shared" si="114"/>
        <v>-1.7997735742616094E-2</v>
      </c>
      <c r="N118" s="10">
        <f t="shared" si="114"/>
        <v>-2.4902299093524705E-2</v>
      </c>
      <c r="O118" s="10">
        <f t="shared" si="114"/>
        <v>-1.2793555088513098E-2</v>
      </c>
      <c r="P118" s="10">
        <f t="shared" si="114"/>
        <v>-2.8737680665869125E-2</v>
      </c>
      <c r="Q118" s="10">
        <f t="shared" si="108"/>
        <v>8.3278860227489204E-3</v>
      </c>
      <c r="R118" s="10">
        <f t="shared" si="109"/>
        <v>-9.1424432351275842E-3</v>
      </c>
      <c r="S118" s="10">
        <f t="shared" si="110"/>
        <v>3.1566754970433264E-2</v>
      </c>
    </row>
    <row r="119" spans="2:19" x14ac:dyDescent="0.25">
      <c r="B119" s="4" t="str">
        <f t="shared" ref="B119:C119" si="115">B36</f>
        <v>Azioni e altre partecipazioni</v>
      </c>
      <c r="C119" s="4" t="str">
        <f t="shared" si="115"/>
        <v>Shares and other equity</v>
      </c>
      <c r="D119" s="5"/>
      <c r="E119" s="10">
        <f t="shared" ref="E119:P119" si="116">(E36/D36)-1</f>
        <v>0.1785380100463605</v>
      </c>
      <c r="F119" s="10">
        <f t="shared" si="116"/>
        <v>-4.9797550139863422E-2</v>
      </c>
      <c r="G119" s="10">
        <f t="shared" si="116"/>
        <v>-0.11367526366142644</v>
      </c>
      <c r="H119" s="10">
        <f t="shared" si="116"/>
        <v>-8.1274810975383249E-2</v>
      </c>
      <c r="I119" s="10">
        <f t="shared" si="116"/>
        <v>-7.5808720854217526E-2</v>
      </c>
      <c r="J119" s="10">
        <f t="shared" si="116"/>
        <v>-4.7237999837363209E-2</v>
      </c>
      <c r="K119" s="10">
        <f t="shared" si="116"/>
        <v>6.3732006980089517E-2</v>
      </c>
      <c r="L119" s="10">
        <f t="shared" si="116"/>
        <v>8.9000939013178293E-2</v>
      </c>
      <c r="M119" s="10">
        <f t="shared" si="116"/>
        <v>2.9241824373426484E-2</v>
      </c>
      <c r="N119" s="10">
        <f t="shared" si="116"/>
        <v>8.370547313239407E-2</v>
      </c>
      <c r="O119" s="10">
        <f t="shared" si="116"/>
        <v>-6.4886169326072718E-4</v>
      </c>
      <c r="P119" s="10">
        <f t="shared" si="116"/>
        <v>3.7518903434089701E-2</v>
      </c>
      <c r="Q119" s="10">
        <f t="shared" si="108"/>
        <v>-2.514691848496986E-2</v>
      </c>
      <c r="R119" s="10">
        <f t="shared" si="109"/>
        <v>0.1004973546461605</v>
      </c>
      <c r="S119" s="10">
        <f t="shared" si="110"/>
        <v>-4.3346601597672452E-2</v>
      </c>
    </row>
    <row r="120" spans="2:19" x14ac:dyDescent="0.25">
      <c r="B120" s="4" t="str">
        <f t="shared" ref="B120:C120" si="117">B37</f>
        <v>Derivati</v>
      </c>
      <c r="C120" s="4" t="str">
        <f t="shared" si="117"/>
        <v>Derivatives</v>
      </c>
      <c r="D120" s="5"/>
      <c r="E120" s="10">
        <f t="shared" ref="E120:P120" si="118">(E37/D37)-1</f>
        <v>0.1907119180481216</v>
      </c>
      <c r="F120" s="10">
        <f t="shared" si="118"/>
        <v>4.1701590620089934E-2</v>
      </c>
      <c r="G120" s="10">
        <f t="shared" si="118"/>
        <v>-0.24414814202935786</v>
      </c>
      <c r="H120" s="10">
        <f t="shared" si="118"/>
        <v>0.1341236970483799</v>
      </c>
      <c r="I120" s="10">
        <f t="shared" si="118"/>
        <v>-0.14959274007546519</v>
      </c>
      <c r="J120" s="10">
        <f t="shared" si="118"/>
        <v>0.50081311731341849</v>
      </c>
      <c r="K120" s="10">
        <f t="shared" si="118"/>
        <v>-0.16398943555141077</v>
      </c>
      <c r="L120" s="10">
        <f t="shared" si="118"/>
        <v>-0.18252948879400743</v>
      </c>
      <c r="M120" s="10">
        <f t="shared" si="118"/>
        <v>0.35226960039689215</v>
      </c>
      <c r="N120" s="10">
        <f t="shared" si="118"/>
        <v>8.9803717476618194E-2</v>
      </c>
      <c r="O120" s="10">
        <f t="shared" si="118"/>
        <v>-8.8175804649161194E-2</v>
      </c>
      <c r="P120" s="10">
        <f t="shared" si="118"/>
        <v>-0.27029222262144725</v>
      </c>
      <c r="Q120" s="10">
        <f t="shared" si="108"/>
        <v>0.46920304407016578</v>
      </c>
      <c r="R120" s="10">
        <f t="shared" si="109"/>
        <v>-0.16011647623186187</v>
      </c>
      <c r="S120" s="10">
        <f t="shared" si="110"/>
        <v>0.32693187246112165</v>
      </c>
    </row>
    <row r="121" spans="2:19" x14ac:dyDescent="0.25">
      <c r="B121" s="4" t="str">
        <f t="shared" ref="B121:C121" si="119">B38</f>
        <v>Quote di fondi comuni</v>
      </c>
      <c r="C121" s="4" t="str">
        <f t="shared" si="119"/>
        <v>Mutual fund shares</v>
      </c>
      <c r="D121" s="5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2:19" x14ac:dyDescent="0.25">
      <c r="B122" s="4" t="str">
        <f t="shared" ref="B122:C122" si="120">B39</f>
        <v>Riserve assicurative e garanzie standard</v>
      </c>
      <c r="C122" s="4" t="str">
        <f t="shared" si="120"/>
        <v>Insurance, pension and standardised guarantee schemes</v>
      </c>
      <c r="D122" s="5"/>
      <c r="E122" s="10">
        <f t="shared" ref="E122:P122" si="121">(E39/D39)-1</f>
        <v>6.5509519881042255E-2</v>
      </c>
      <c r="F122" s="10">
        <f t="shared" si="121"/>
        <v>-5.3584494964324936E-3</v>
      </c>
      <c r="G122" s="10">
        <f t="shared" si="121"/>
        <v>-3.594578174886176E-3</v>
      </c>
      <c r="H122" s="10">
        <f t="shared" si="121"/>
        <v>-1.7307086717728848E-2</v>
      </c>
      <c r="I122" s="10">
        <f t="shared" si="121"/>
        <v>-1.7825656528781431E-2</v>
      </c>
      <c r="J122" s="10">
        <f t="shared" si="121"/>
        <v>-1.8007239231898065E-2</v>
      </c>
      <c r="K122" s="10">
        <f t="shared" si="121"/>
        <v>-2.3916731999238383E-2</v>
      </c>
      <c r="L122" s="10">
        <f t="shared" si="121"/>
        <v>-1.2429078238233915E-2</v>
      </c>
      <c r="M122" s="10">
        <f t="shared" si="121"/>
        <v>-6.3777218777453237E-3</v>
      </c>
      <c r="N122" s="10">
        <f t="shared" si="121"/>
        <v>3.0081172888070107E-3</v>
      </c>
      <c r="O122" s="10">
        <f t="shared" si="121"/>
        <v>1.366143239215889E-2</v>
      </c>
      <c r="P122" s="10">
        <f t="shared" si="121"/>
        <v>2.3976159603050551E-2</v>
      </c>
      <c r="Q122" s="10">
        <f t="shared" ref="Q122:Q125" si="122">(Q39/P39)-1</f>
        <v>2.9338515053673353E-2</v>
      </c>
      <c r="R122" s="10">
        <f t="shared" ref="R122:R125" si="123">(R39/Q39)-1</f>
        <v>2.6080167694163991E-2</v>
      </c>
      <c r="S122" s="10">
        <f t="shared" ref="S122:S125" si="124">(S39/R39)-1</f>
        <v>2.010142757648703E-2</v>
      </c>
    </row>
    <row r="123" spans="2:19" x14ac:dyDescent="0.25">
      <c r="B123" s="4" t="str">
        <f t="shared" ref="B123:C123" si="125">B40</f>
        <v>Altri conti passivi</v>
      </c>
      <c r="C123" s="4" t="str">
        <f t="shared" si="125"/>
        <v>Other accounts payable</v>
      </c>
      <c r="D123" s="5"/>
      <c r="E123" s="10">
        <f t="shared" ref="E123:P123" si="126">(E40/D40)-1</f>
        <v>0.13567662131120639</v>
      </c>
      <c r="F123" s="10">
        <f t="shared" si="126"/>
        <v>-5.6981682736168104E-2</v>
      </c>
      <c r="G123" s="10">
        <f t="shared" si="126"/>
        <v>1.6961772450740931E-3</v>
      </c>
      <c r="H123" s="10">
        <f t="shared" si="126"/>
        <v>-6.5059900214654576E-2</v>
      </c>
      <c r="I123" s="10">
        <f t="shared" si="126"/>
        <v>0.12160993449654645</v>
      </c>
      <c r="J123" s="10">
        <f t="shared" si="126"/>
        <v>0.12084292856994661</v>
      </c>
      <c r="K123" s="10">
        <f t="shared" si="126"/>
        <v>-0.10960976941551015</v>
      </c>
      <c r="L123" s="10">
        <f t="shared" si="126"/>
        <v>1.6318636010865806E-3</v>
      </c>
      <c r="M123" s="10">
        <f t="shared" si="126"/>
        <v>-2.6745205326020871E-2</v>
      </c>
      <c r="N123" s="10">
        <f t="shared" si="126"/>
        <v>-1.277696019047847E-2</v>
      </c>
      <c r="O123" s="10">
        <f t="shared" si="126"/>
        <v>-3.4544910435637566E-2</v>
      </c>
      <c r="P123" s="10">
        <f t="shared" si="126"/>
        <v>0.12661250131212087</v>
      </c>
      <c r="Q123" s="10">
        <f t="shared" si="122"/>
        <v>-0.1034714712035012</v>
      </c>
      <c r="R123" s="10">
        <f t="shared" si="123"/>
        <v>3.3066525312205997E-2</v>
      </c>
      <c r="S123" s="10">
        <f t="shared" si="124"/>
        <v>2.624367213212242E-3</v>
      </c>
    </row>
    <row r="124" spans="2:19" x14ac:dyDescent="0.25">
      <c r="B124" s="2" t="str">
        <f>B41</f>
        <v>Totale passività finanziarie (c)</v>
      </c>
      <c r="C124" s="2" t="str">
        <f t="shared" ref="C124" si="127">C41</f>
        <v>Financial liabilities (c)</v>
      </c>
      <c r="D124" s="8"/>
      <c r="E124" s="11">
        <f t="shared" ref="E124:P124" si="128">(E41/D41)-1</f>
        <v>0.14272403700175174</v>
      </c>
      <c r="F124" s="11">
        <f t="shared" si="128"/>
        <v>5.6973850355479527E-3</v>
      </c>
      <c r="G124" s="11">
        <f t="shared" si="128"/>
        <v>-4.1169830888038605E-2</v>
      </c>
      <c r="H124" s="11">
        <f t="shared" si="128"/>
        <v>-3.7637224712742778E-2</v>
      </c>
      <c r="I124" s="11">
        <f t="shared" si="128"/>
        <v>-1.0347049350080129E-2</v>
      </c>
      <c r="J124" s="11">
        <f t="shared" si="128"/>
        <v>5.7498602546703914E-3</v>
      </c>
      <c r="K124" s="11">
        <f t="shared" si="128"/>
        <v>7.3974359547632762E-3</v>
      </c>
      <c r="L124" s="11">
        <f t="shared" si="128"/>
        <v>2.6645569312130357E-2</v>
      </c>
      <c r="M124" s="11">
        <f t="shared" si="128"/>
        <v>7.5615239716901872E-3</v>
      </c>
      <c r="N124" s="11">
        <f t="shared" si="128"/>
        <v>2.6635028328440891E-2</v>
      </c>
      <c r="O124" s="11">
        <f t="shared" si="128"/>
        <v>-9.9340987113710755E-3</v>
      </c>
      <c r="P124" s="11">
        <f t="shared" si="128"/>
        <v>3.3871462503674454E-2</v>
      </c>
      <c r="Q124" s="11">
        <f t="shared" si="122"/>
        <v>-2.8069048200576097E-2</v>
      </c>
      <c r="R124" s="11">
        <f t="shared" si="123"/>
        <v>5.1030089263683243E-2</v>
      </c>
      <c r="S124" s="11">
        <f t="shared" si="124"/>
        <v>-5.6351596737560516E-3</v>
      </c>
    </row>
    <row r="125" spans="2:19" x14ac:dyDescent="0.25">
      <c r="B125" s="2" t="str">
        <f t="shared" ref="B125:C125" si="129">B42</f>
        <v>Ricchezza netta (a+b-c)</v>
      </c>
      <c r="C125" s="2" t="str">
        <f t="shared" si="129"/>
        <v>Net wealth (a+b-c)</v>
      </c>
      <c r="D125" s="8"/>
      <c r="E125" s="11">
        <f t="shared" ref="E125:P125" si="130">(E42/D42)-1</f>
        <v>-0.10143609624207717</v>
      </c>
      <c r="F125" s="11">
        <f t="shared" si="130"/>
        <v>0.23850687084838551</v>
      </c>
      <c r="G125" s="11">
        <f t="shared" si="130"/>
        <v>0.1298004222577116</v>
      </c>
      <c r="H125" s="11">
        <f t="shared" si="130"/>
        <v>0.11447104392599039</v>
      </c>
      <c r="I125" s="11">
        <f t="shared" si="130"/>
        <v>7.8569203126200637E-2</v>
      </c>
      <c r="J125" s="11">
        <f t="shared" si="130"/>
        <v>8.5702838519125857E-2</v>
      </c>
      <c r="K125" s="11">
        <f t="shared" si="130"/>
        <v>-4.3834187233451338E-2</v>
      </c>
      <c r="L125" s="11">
        <f t="shared" si="130"/>
        <v>-0.13569338922329344</v>
      </c>
      <c r="M125" s="11">
        <f t="shared" si="130"/>
        <v>-2.9042731286422319E-2</v>
      </c>
      <c r="N125" s="11">
        <f t="shared" si="130"/>
        <v>-9.9124699258215099E-2</v>
      </c>
      <c r="O125" s="11">
        <f t="shared" si="130"/>
        <v>1.3646060445491104E-2</v>
      </c>
      <c r="P125" s="11">
        <f t="shared" si="130"/>
        <v>-2.491365761224118E-2</v>
      </c>
      <c r="Q125" s="11">
        <f t="shared" si="122"/>
        <v>9.7704796667272165E-2</v>
      </c>
      <c r="R125" s="11">
        <f t="shared" si="123"/>
        <v>-3.7681412404979464E-2</v>
      </c>
      <c r="S125" s="11">
        <f t="shared" si="124"/>
        <v>3.4034660511290005E-2</v>
      </c>
    </row>
    <row r="126" spans="2:19" ht="17.399999999999999" x14ac:dyDescent="0.3">
      <c r="B126" s="19"/>
    </row>
    <row r="127" spans="2:19" x14ac:dyDescent="0.25">
      <c r="B127" s="20" t="s">
        <v>76</v>
      </c>
    </row>
    <row r="128" spans="2:19" x14ac:dyDescent="0.25">
      <c r="B128" s="20" t="s">
        <v>185</v>
      </c>
    </row>
  </sheetData>
  <pageMargins left="0.7" right="0.7" top="0.75" bottom="0.75" header="0.3" footer="0.3"/>
  <pageSetup paperSize="9" orientation="portrait" horizontalDpi="300" verticalDpi="0" r:id="rId1"/>
  <ignoredErrors>
    <ignoredError sqref="D5:R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128"/>
  <sheetViews>
    <sheetView workbookViewId="0">
      <selection activeCell="B128" sqref="B128"/>
    </sheetView>
  </sheetViews>
  <sheetFormatPr defaultColWidth="9.33203125" defaultRowHeight="13.8" x14ac:dyDescent="0.25"/>
  <cols>
    <col min="1" max="1" width="5.44140625" style="1" customWidth="1"/>
    <col min="2" max="2" width="38.5546875" style="1" customWidth="1"/>
    <col min="3" max="3" width="36.109375" style="1" bestFit="1" customWidth="1"/>
    <col min="4" max="16384" width="9.33203125" style="1"/>
  </cols>
  <sheetData>
    <row r="2" spans="2:19" ht="15.6" x14ac:dyDescent="0.3">
      <c r="B2" s="24" t="s">
        <v>134</v>
      </c>
    </row>
    <row r="3" spans="2:19" ht="15.6" x14ac:dyDescent="0.3">
      <c r="B3" s="24" t="s">
        <v>183</v>
      </c>
    </row>
    <row r="5" spans="2:19" x14ac:dyDescent="0.25">
      <c r="B5" s="2" t="s">
        <v>52</v>
      </c>
      <c r="C5" s="2" t="s">
        <v>51</v>
      </c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12</v>
      </c>
      <c r="Q5" s="3" t="s">
        <v>131</v>
      </c>
      <c r="R5" s="3" t="s">
        <v>132</v>
      </c>
      <c r="S5" s="3" t="s">
        <v>133</v>
      </c>
    </row>
    <row r="6" spans="2:19" x14ac:dyDescent="0.25">
      <c r="B6" s="4" t="s">
        <v>13</v>
      </c>
      <c r="C6" s="4" t="s">
        <v>53</v>
      </c>
      <c r="D6" s="54">
        <v>7988.5</v>
      </c>
      <c r="E6" s="54">
        <v>7945.3</v>
      </c>
      <c r="F6" s="54">
        <v>7331.3</v>
      </c>
      <c r="G6" s="54">
        <v>7513.4</v>
      </c>
      <c r="H6" s="54">
        <v>6885.4</v>
      </c>
      <c r="I6" s="54">
        <v>7496.7</v>
      </c>
      <c r="J6" s="54">
        <v>8816.2000000000007</v>
      </c>
      <c r="K6" s="54">
        <v>9223.6</v>
      </c>
      <c r="L6" s="54">
        <v>9324.5</v>
      </c>
      <c r="M6" s="54">
        <v>8942</v>
      </c>
      <c r="N6" s="54">
        <v>9825.7999999999993</v>
      </c>
      <c r="O6" s="54">
        <v>9829.7000000000007</v>
      </c>
      <c r="P6" s="54">
        <v>9803.5</v>
      </c>
      <c r="Q6" s="54">
        <v>9347.6</v>
      </c>
      <c r="R6" s="54">
        <v>9738.4</v>
      </c>
      <c r="S6" s="54">
        <v>9869.6</v>
      </c>
    </row>
    <row r="7" spans="2:19" x14ac:dyDescent="0.25">
      <c r="B7" s="4" t="s">
        <v>39</v>
      </c>
      <c r="C7" s="4" t="s">
        <v>54</v>
      </c>
      <c r="D7" s="54">
        <v>49992</v>
      </c>
      <c r="E7" s="54">
        <v>54325.3</v>
      </c>
      <c r="F7" s="54">
        <v>61308.1</v>
      </c>
      <c r="G7" s="54">
        <v>66129.600000000006</v>
      </c>
      <c r="H7" s="54">
        <v>72051.899999999994</v>
      </c>
      <c r="I7" s="54">
        <v>77986.899999999994</v>
      </c>
      <c r="J7" s="54">
        <v>81920.100000000006</v>
      </c>
      <c r="K7" s="54">
        <v>84458.2</v>
      </c>
      <c r="L7" s="54">
        <v>87634.2</v>
      </c>
      <c r="M7" s="54">
        <v>85213.8</v>
      </c>
      <c r="N7" s="54">
        <v>87719</v>
      </c>
      <c r="O7" s="54">
        <v>89601.3</v>
      </c>
      <c r="P7" s="54">
        <v>98970.8</v>
      </c>
      <c r="Q7" s="54">
        <v>101028.8</v>
      </c>
      <c r="R7" s="54">
        <v>108588.8</v>
      </c>
      <c r="S7" s="54">
        <v>110280.5</v>
      </c>
    </row>
    <row r="8" spans="2:19" x14ac:dyDescent="0.25">
      <c r="B8" s="4" t="s">
        <v>38</v>
      </c>
      <c r="C8" s="4" t="s">
        <v>55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</row>
    <row r="9" spans="2:19" x14ac:dyDescent="0.25">
      <c r="B9" s="4" t="s">
        <v>118</v>
      </c>
      <c r="C9" s="4" t="s">
        <v>96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</row>
    <row r="10" spans="2:19" x14ac:dyDescent="0.25">
      <c r="B10" s="68" t="s">
        <v>122</v>
      </c>
      <c r="C10" s="4" t="s">
        <v>130</v>
      </c>
      <c r="D10" s="54">
        <v>3643</v>
      </c>
      <c r="E10" s="54">
        <v>3681.3</v>
      </c>
      <c r="F10" s="54">
        <v>3708.1</v>
      </c>
      <c r="G10" s="54">
        <v>3876.3</v>
      </c>
      <c r="H10" s="54">
        <v>4017.8</v>
      </c>
      <c r="I10" s="54">
        <v>3962.7</v>
      </c>
      <c r="J10" s="54">
        <v>3894.1</v>
      </c>
      <c r="K10" s="54">
        <v>3903.1</v>
      </c>
      <c r="L10" s="54">
        <v>3774.8</v>
      </c>
      <c r="M10" s="54">
        <v>3688.5</v>
      </c>
      <c r="N10" s="54">
        <v>3830.9</v>
      </c>
      <c r="O10" s="54">
        <v>3930.3</v>
      </c>
      <c r="P10" s="54">
        <v>4033.8</v>
      </c>
      <c r="Q10" s="54">
        <v>4079.1</v>
      </c>
      <c r="R10" s="54">
        <v>4359.3</v>
      </c>
      <c r="S10" s="54">
        <v>4419.6000000000004</v>
      </c>
    </row>
    <row r="11" spans="2:19" x14ac:dyDescent="0.25">
      <c r="B11" s="68" t="s">
        <v>123</v>
      </c>
      <c r="C11" s="6" t="s">
        <v>57</v>
      </c>
      <c r="D11" s="54">
        <v>441.1</v>
      </c>
      <c r="E11" s="54">
        <v>451.1</v>
      </c>
      <c r="F11" s="54">
        <v>465.8</v>
      </c>
      <c r="G11" s="54">
        <v>475.7</v>
      </c>
      <c r="H11" s="54">
        <v>496.2</v>
      </c>
      <c r="I11" s="54">
        <v>479.4</v>
      </c>
      <c r="J11" s="54">
        <v>463.8</v>
      </c>
      <c r="K11" s="54">
        <v>448.1</v>
      </c>
      <c r="L11" s="54">
        <v>438.5</v>
      </c>
      <c r="M11" s="54">
        <v>431.1</v>
      </c>
      <c r="N11" s="54">
        <v>456.3</v>
      </c>
      <c r="O11" s="54">
        <v>480.5</v>
      </c>
      <c r="P11" s="54">
        <v>515.5</v>
      </c>
      <c r="Q11" s="54">
        <v>542.29999999999995</v>
      </c>
      <c r="R11" s="54">
        <v>584</v>
      </c>
      <c r="S11" s="54">
        <v>592.20000000000005</v>
      </c>
    </row>
    <row r="12" spans="2:19" x14ac:dyDescent="0.25">
      <c r="B12" s="68" t="s">
        <v>124</v>
      </c>
      <c r="C12" s="6" t="s">
        <v>58</v>
      </c>
      <c r="D12" s="54">
        <v>1628.8</v>
      </c>
      <c r="E12" s="54">
        <v>1547.8</v>
      </c>
      <c r="F12" s="54">
        <v>1517.3</v>
      </c>
      <c r="G12" s="54">
        <v>1576.8</v>
      </c>
      <c r="H12" s="54">
        <v>1647.8</v>
      </c>
      <c r="I12" s="54">
        <v>1562.1</v>
      </c>
      <c r="J12" s="54">
        <v>1571.2</v>
      </c>
      <c r="K12" s="54">
        <v>1577.4</v>
      </c>
      <c r="L12" s="54">
        <v>1513.8</v>
      </c>
      <c r="M12" s="54">
        <v>1426</v>
      </c>
      <c r="N12" s="54">
        <v>1481.8</v>
      </c>
      <c r="O12" s="54">
        <v>1631.1</v>
      </c>
      <c r="P12" s="54">
        <v>1683.6</v>
      </c>
      <c r="Q12" s="54">
        <v>1687.1</v>
      </c>
      <c r="R12" s="54">
        <v>1809.7</v>
      </c>
      <c r="S12" s="54">
        <v>1864.4</v>
      </c>
    </row>
    <row r="13" spans="2:19" x14ac:dyDescent="0.25">
      <c r="B13" s="68" t="s">
        <v>120</v>
      </c>
      <c r="C13" s="6" t="s">
        <v>129</v>
      </c>
      <c r="D13" s="54">
        <v>1573.1</v>
      </c>
      <c r="E13" s="54">
        <v>1682.5</v>
      </c>
      <c r="F13" s="54">
        <v>1725.1</v>
      </c>
      <c r="G13" s="54">
        <v>1823.9</v>
      </c>
      <c r="H13" s="54">
        <v>1873.8</v>
      </c>
      <c r="I13" s="54">
        <v>1921.2</v>
      </c>
      <c r="J13" s="54">
        <v>1859.1</v>
      </c>
      <c r="K13" s="54">
        <v>1877.6</v>
      </c>
      <c r="L13" s="54">
        <v>1822.6</v>
      </c>
      <c r="M13" s="54">
        <v>1831.5</v>
      </c>
      <c r="N13" s="54">
        <v>1892.8</v>
      </c>
      <c r="O13" s="54">
        <v>1818.7</v>
      </c>
      <c r="P13" s="54">
        <v>1834.8</v>
      </c>
      <c r="Q13" s="54">
        <v>1849.8</v>
      </c>
      <c r="R13" s="54">
        <v>1965.6</v>
      </c>
      <c r="S13" s="54">
        <v>1963</v>
      </c>
    </row>
    <row r="14" spans="2:19" x14ac:dyDescent="0.25">
      <c r="B14" s="4" t="s">
        <v>14</v>
      </c>
      <c r="C14" s="4" t="s">
        <v>59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</row>
    <row r="15" spans="2:19" x14ac:dyDescent="0.25">
      <c r="B15" s="4" t="s">
        <v>43</v>
      </c>
      <c r="C15" s="4" t="s">
        <v>60</v>
      </c>
      <c r="D15" s="54">
        <v>5336.7</v>
      </c>
      <c r="E15" s="54">
        <v>5622.1</v>
      </c>
      <c r="F15" s="54">
        <v>5534.9</v>
      </c>
      <c r="G15" s="54">
        <v>6002.1</v>
      </c>
      <c r="H15" s="54">
        <v>5824.1</v>
      </c>
      <c r="I15" s="54">
        <v>5899.4</v>
      </c>
      <c r="J15" s="54">
        <v>5476.4</v>
      </c>
      <c r="K15" s="54">
        <v>5185.3999999999996</v>
      </c>
      <c r="L15" s="54">
        <v>4942.6000000000004</v>
      </c>
      <c r="M15" s="54">
        <v>4966</v>
      </c>
      <c r="N15" s="54">
        <v>5296.9</v>
      </c>
      <c r="O15" s="54">
        <v>5543.5</v>
      </c>
      <c r="P15" s="54">
        <v>5671.6</v>
      </c>
      <c r="Q15" s="54">
        <v>5766.8</v>
      </c>
      <c r="R15" s="54">
        <v>6080.1</v>
      </c>
      <c r="S15" s="54">
        <v>6297.1</v>
      </c>
    </row>
    <row r="16" spans="2:19" x14ac:dyDescent="0.25">
      <c r="B16" s="69" t="s">
        <v>127</v>
      </c>
      <c r="C16" s="7" t="s">
        <v>117</v>
      </c>
      <c r="D16" s="54">
        <v>2281.1999999999998</v>
      </c>
      <c r="E16" s="54">
        <v>2406.1</v>
      </c>
      <c r="F16" s="54">
        <v>2509.6</v>
      </c>
      <c r="G16" s="54">
        <v>2643</v>
      </c>
      <c r="H16" s="54">
        <v>2615.6999999999998</v>
      </c>
      <c r="I16" s="54">
        <v>2693.7</v>
      </c>
      <c r="J16" s="54">
        <v>2342</v>
      </c>
      <c r="K16" s="54">
        <v>2164.4</v>
      </c>
      <c r="L16" s="54">
        <v>2024.7</v>
      </c>
      <c r="M16" s="54">
        <v>1946.6</v>
      </c>
      <c r="N16" s="54">
        <v>1943.4</v>
      </c>
      <c r="O16" s="54">
        <v>1896.2</v>
      </c>
      <c r="P16" s="54">
        <v>1873.2</v>
      </c>
      <c r="Q16" s="54">
        <v>1826.2</v>
      </c>
      <c r="R16" s="54">
        <v>1809.7</v>
      </c>
      <c r="S16" s="54">
        <v>1780.4</v>
      </c>
    </row>
    <row r="17" spans="2:19" x14ac:dyDescent="0.25">
      <c r="B17" s="68" t="s">
        <v>191</v>
      </c>
      <c r="C17" s="7" t="s">
        <v>190</v>
      </c>
      <c r="D17" s="54">
        <v>3055.5</v>
      </c>
      <c r="E17" s="54">
        <v>3216</v>
      </c>
      <c r="F17" s="54">
        <v>3025.3</v>
      </c>
      <c r="G17" s="54">
        <v>3359.1</v>
      </c>
      <c r="H17" s="54">
        <v>3208.4</v>
      </c>
      <c r="I17" s="54">
        <v>3205.7</v>
      </c>
      <c r="J17" s="54">
        <v>3134.4</v>
      </c>
      <c r="K17" s="54">
        <v>3021</v>
      </c>
      <c r="L17" s="54">
        <v>2917.9</v>
      </c>
      <c r="M17" s="54">
        <v>3019.4</v>
      </c>
      <c r="N17" s="54">
        <v>3353.5</v>
      </c>
      <c r="O17" s="54">
        <v>3647.3</v>
      </c>
      <c r="P17" s="54">
        <v>3798.4</v>
      </c>
      <c r="Q17" s="54">
        <v>3940.6</v>
      </c>
      <c r="R17" s="54">
        <v>4270.3999999999996</v>
      </c>
      <c r="S17" s="54">
        <v>4516.7</v>
      </c>
    </row>
    <row r="18" spans="2:19" x14ac:dyDescent="0.25">
      <c r="B18" s="4" t="s">
        <v>15</v>
      </c>
      <c r="C18" s="4" t="s">
        <v>61</v>
      </c>
      <c r="D18" s="54">
        <v>10.9</v>
      </c>
      <c r="E18" s="54">
        <v>11.3</v>
      </c>
      <c r="F18" s="54">
        <v>11.7</v>
      </c>
      <c r="G18" s="54">
        <v>11.5</v>
      </c>
      <c r="H18" s="54">
        <v>10.8</v>
      </c>
      <c r="I18" s="54">
        <v>11</v>
      </c>
      <c r="J18" s="54">
        <v>10.1</v>
      </c>
      <c r="K18" s="54">
        <v>8.5</v>
      </c>
      <c r="L18" s="54">
        <v>13.7</v>
      </c>
      <c r="M18" s="54">
        <v>20.2</v>
      </c>
      <c r="N18" s="54">
        <v>23.7</v>
      </c>
      <c r="O18" s="54">
        <v>28.2</v>
      </c>
      <c r="P18" s="54">
        <v>26.9</v>
      </c>
      <c r="Q18" s="54">
        <v>25.4</v>
      </c>
      <c r="R18" s="54">
        <v>26.3</v>
      </c>
      <c r="S18" s="54">
        <v>27.3</v>
      </c>
    </row>
    <row r="19" spans="2:19" x14ac:dyDescent="0.25">
      <c r="B19" s="4" t="s">
        <v>16</v>
      </c>
      <c r="C19" s="4" t="s">
        <v>62</v>
      </c>
      <c r="D19" s="54">
        <v>58.5</v>
      </c>
      <c r="E19" s="54">
        <v>58.4</v>
      </c>
      <c r="F19" s="54">
        <v>59.2</v>
      </c>
      <c r="G19" s="54">
        <v>58.7</v>
      </c>
      <c r="H19" s="54">
        <v>57.9</v>
      </c>
      <c r="I19" s="54">
        <v>56.7</v>
      </c>
      <c r="J19" s="54">
        <v>55.4</v>
      </c>
      <c r="K19" s="54">
        <v>53.8</v>
      </c>
      <c r="L19" s="54">
        <v>39.9</v>
      </c>
      <c r="M19" s="54">
        <v>39.200000000000003</v>
      </c>
      <c r="N19" s="54">
        <v>38.299999999999997</v>
      </c>
      <c r="O19" s="54">
        <v>37.6</v>
      </c>
      <c r="P19" s="54">
        <v>38</v>
      </c>
      <c r="Q19" s="54">
        <v>38.1</v>
      </c>
      <c r="R19" s="54">
        <v>37.9</v>
      </c>
      <c r="S19" s="54">
        <v>37.799999999999997</v>
      </c>
    </row>
    <row r="20" spans="2:19" x14ac:dyDescent="0.25">
      <c r="B20" s="2" t="s">
        <v>42</v>
      </c>
      <c r="C20" s="2" t="s">
        <v>63</v>
      </c>
      <c r="D20" s="58">
        <v>67029.5</v>
      </c>
      <c r="E20" s="58">
        <v>71643.7</v>
      </c>
      <c r="F20" s="58">
        <v>77953.399999999994</v>
      </c>
      <c r="G20" s="58">
        <v>83591.600000000006</v>
      </c>
      <c r="H20" s="58">
        <v>88847.7</v>
      </c>
      <c r="I20" s="58">
        <v>95413.4</v>
      </c>
      <c r="J20" s="58">
        <v>100172.3</v>
      </c>
      <c r="K20" s="58">
        <v>102832.5</v>
      </c>
      <c r="L20" s="58">
        <v>105729.8</v>
      </c>
      <c r="M20" s="58">
        <v>102869.8</v>
      </c>
      <c r="N20" s="58">
        <v>106734.6</v>
      </c>
      <c r="O20" s="58">
        <v>108970.5</v>
      </c>
      <c r="P20" s="58">
        <v>118544.6</v>
      </c>
      <c r="Q20" s="58">
        <v>120285.8</v>
      </c>
      <c r="R20" s="58">
        <v>128830.6</v>
      </c>
      <c r="S20" s="58">
        <v>130931.8</v>
      </c>
    </row>
    <row r="21" spans="2:19" x14ac:dyDescent="0.25">
      <c r="B21" s="4" t="s">
        <v>17</v>
      </c>
      <c r="C21" s="4" t="s">
        <v>64</v>
      </c>
      <c r="D21" s="54">
        <v>34472.879999999997</v>
      </c>
      <c r="E21" s="54">
        <v>38256.04</v>
      </c>
      <c r="F21" s="54">
        <v>45018.16</v>
      </c>
      <c r="G21" s="54">
        <v>49183.27</v>
      </c>
      <c r="H21" s="54">
        <v>66945.22</v>
      </c>
      <c r="I21" s="54">
        <v>90388.05</v>
      </c>
      <c r="J21" s="54">
        <v>103021.79</v>
      </c>
      <c r="K21" s="54">
        <v>106591.3</v>
      </c>
      <c r="L21" s="54">
        <v>75521.789999999994</v>
      </c>
      <c r="M21" s="54">
        <v>85180.53</v>
      </c>
      <c r="N21" s="54">
        <v>84543.45</v>
      </c>
      <c r="O21" s="54">
        <v>93097.54</v>
      </c>
      <c r="P21" s="54">
        <v>91644.41</v>
      </c>
      <c r="Q21" s="54">
        <v>95096.79</v>
      </c>
      <c r="R21" s="54">
        <v>113804.96</v>
      </c>
      <c r="S21" s="54">
        <v>128560.47</v>
      </c>
    </row>
    <row r="22" spans="2:19" x14ac:dyDescent="0.25">
      <c r="B22" s="4" t="s">
        <v>18</v>
      </c>
      <c r="C22" s="4" t="s">
        <v>65</v>
      </c>
      <c r="D22" s="54">
        <v>653629.94999999995</v>
      </c>
      <c r="E22" s="54">
        <v>780957.92</v>
      </c>
      <c r="F22" s="54">
        <v>865179.14</v>
      </c>
      <c r="G22" s="54">
        <v>978066.43</v>
      </c>
      <c r="H22" s="54">
        <v>1001205.65</v>
      </c>
      <c r="I22" s="54">
        <v>1040265.57</v>
      </c>
      <c r="J22" s="54">
        <v>1207934.1599999999</v>
      </c>
      <c r="K22" s="54">
        <v>1277851.08</v>
      </c>
      <c r="L22" s="54">
        <v>1225231.48</v>
      </c>
      <c r="M22" s="54">
        <v>1219663.54</v>
      </c>
      <c r="N22" s="54">
        <v>1233730.8700000001</v>
      </c>
      <c r="O22" s="54">
        <v>1315573.31</v>
      </c>
      <c r="P22" s="54">
        <v>1417177.39</v>
      </c>
      <c r="Q22" s="54">
        <v>1423651.72</v>
      </c>
      <c r="R22" s="54">
        <v>1406092.48</v>
      </c>
      <c r="S22" s="54">
        <v>1605918.13</v>
      </c>
    </row>
    <row r="23" spans="2:19" x14ac:dyDescent="0.25">
      <c r="B23" s="4" t="s">
        <v>19</v>
      </c>
      <c r="C23" s="4" t="s">
        <v>105</v>
      </c>
      <c r="D23" s="54">
        <v>981027.85</v>
      </c>
      <c r="E23" s="54">
        <v>980344.79</v>
      </c>
      <c r="F23" s="54">
        <v>976265.11</v>
      </c>
      <c r="G23" s="54">
        <v>1099254.05</v>
      </c>
      <c r="H23" s="54">
        <v>1336060.94</v>
      </c>
      <c r="I23" s="54">
        <v>1450787.92</v>
      </c>
      <c r="J23" s="54">
        <v>1515474.57</v>
      </c>
      <c r="K23" s="54">
        <v>1785250.69</v>
      </c>
      <c r="L23" s="54">
        <v>1830007.44</v>
      </c>
      <c r="M23" s="54">
        <v>1874364.17</v>
      </c>
      <c r="N23" s="54">
        <v>1948943.12</v>
      </c>
      <c r="O23" s="54">
        <v>2063403.01</v>
      </c>
      <c r="P23" s="54">
        <v>1955381.06</v>
      </c>
      <c r="Q23" s="54">
        <v>1992601.97</v>
      </c>
      <c r="R23" s="54">
        <v>2156768.86</v>
      </c>
      <c r="S23" s="54">
        <v>2414460.77</v>
      </c>
    </row>
    <row r="24" spans="2:19" x14ac:dyDescent="0.25">
      <c r="B24" s="4" t="s">
        <v>20</v>
      </c>
      <c r="C24" s="4" t="s">
        <v>66</v>
      </c>
      <c r="D24" s="54">
        <v>1684704.94</v>
      </c>
      <c r="E24" s="54">
        <v>1896533.21</v>
      </c>
      <c r="F24" s="54">
        <v>2072171.57</v>
      </c>
      <c r="G24" s="54">
        <v>2149474.7799999998</v>
      </c>
      <c r="H24" s="54">
        <v>2171387.15</v>
      </c>
      <c r="I24" s="54">
        <v>2220434.7000000002</v>
      </c>
      <c r="J24" s="54">
        <v>2245788.0099999998</v>
      </c>
      <c r="K24" s="54">
        <v>2279856.79</v>
      </c>
      <c r="L24" s="54">
        <v>2165498.5099999998</v>
      </c>
      <c r="M24" s="54">
        <v>2129714.0299999998</v>
      </c>
      <c r="N24" s="54">
        <v>2106178.9300000002</v>
      </c>
      <c r="O24" s="54">
        <v>2099035.65</v>
      </c>
      <c r="P24" s="54">
        <v>2096477.65</v>
      </c>
      <c r="Q24" s="54">
        <v>2123052.09</v>
      </c>
      <c r="R24" s="54">
        <v>2098352.9900000002</v>
      </c>
      <c r="S24" s="54">
        <v>2151287.16</v>
      </c>
    </row>
    <row r="25" spans="2:19" x14ac:dyDescent="0.25">
      <c r="B25" s="4" t="s">
        <v>125</v>
      </c>
      <c r="C25" s="4" t="s">
        <v>67</v>
      </c>
      <c r="D25" s="54">
        <v>545290.12</v>
      </c>
      <c r="E25" s="54">
        <v>656911.85</v>
      </c>
      <c r="F25" s="54">
        <v>581008.87</v>
      </c>
      <c r="G25" s="54">
        <v>475274.4</v>
      </c>
      <c r="H25" s="54">
        <v>508127.29</v>
      </c>
      <c r="I25" s="54">
        <v>474255.15</v>
      </c>
      <c r="J25" s="54">
        <v>440158.59</v>
      </c>
      <c r="K25" s="54">
        <v>442769.95</v>
      </c>
      <c r="L25" s="54">
        <v>498014.15</v>
      </c>
      <c r="M25" s="54">
        <v>504958.39</v>
      </c>
      <c r="N25" s="54">
        <v>516847.22</v>
      </c>
      <c r="O25" s="54">
        <v>518198.37</v>
      </c>
      <c r="P25" s="54">
        <v>539181.05000000005</v>
      </c>
      <c r="Q25" s="54">
        <v>540587.26</v>
      </c>
      <c r="R25" s="54">
        <v>626668.09</v>
      </c>
      <c r="S25" s="54">
        <v>618622.26</v>
      </c>
    </row>
    <row r="26" spans="2:19" x14ac:dyDescent="0.25">
      <c r="B26" s="4" t="s">
        <v>21</v>
      </c>
      <c r="C26" s="4" t="s">
        <v>119</v>
      </c>
      <c r="D26" s="54">
        <v>121368.3</v>
      </c>
      <c r="E26" s="54">
        <v>85326.78</v>
      </c>
      <c r="F26" s="54">
        <v>100340.45</v>
      </c>
      <c r="G26" s="54">
        <v>170352.05</v>
      </c>
      <c r="H26" s="54">
        <v>155504.69</v>
      </c>
      <c r="I26" s="54">
        <v>171318.75</v>
      </c>
      <c r="J26" s="54">
        <v>236800.78</v>
      </c>
      <c r="K26" s="54">
        <v>271804.06</v>
      </c>
      <c r="L26" s="54">
        <v>173176.67</v>
      </c>
      <c r="M26" s="54">
        <v>235065.7</v>
      </c>
      <c r="N26" s="54">
        <v>187638.16</v>
      </c>
      <c r="O26" s="54">
        <v>185016.07</v>
      </c>
      <c r="P26" s="54">
        <v>149755.64000000001</v>
      </c>
      <c r="Q26" s="54">
        <v>131463.97</v>
      </c>
      <c r="R26" s="54">
        <v>152476.57</v>
      </c>
      <c r="S26" s="54">
        <v>157213.07999999999</v>
      </c>
    </row>
    <row r="27" spans="2:19" x14ac:dyDescent="0.25">
      <c r="B27" s="4" t="s">
        <v>22</v>
      </c>
      <c r="C27" s="4" t="s">
        <v>68</v>
      </c>
      <c r="D27" s="54">
        <v>178832.09</v>
      </c>
      <c r="E27" s="54">
        <v>212916.74</v>
      </c>
      <c r="F27" s="54">
        <v>216152.44</v>
      </c>
      <c r="G27" s="54">
        <v>163676.69</v>
      </c>
      <c r="H27" s="54">
        <v>171234.06</v>
      </c>
      <c r="I27" s="54">
        <v>179575.1</v>
      </c>
      <c r="J27" s="54">
        <v>156000.85999999999</v>
      </c>
      <c r="K27" s="54">
        <v>152242.94</v>
      </c>
      <c r="L27" s="54">
        <v>161791.09</v>
      </c>
      <c r="M27" s="54">
        <v>208983.88</v>
      </c>
      <c r="N27" s="54">
        <v>263020.09000000003</v>
      </c>
      <c r="O27" s="54">
        <v>295097.94</v>
      </c>
      <c r="P27" s="54">
        <v>332632.45</v>
      </c>
      <c r="Q27" s="54">
        <v>371889.59</v>
      </c>
      <c r="R27" s="54">
        <v>402536.64</v>
      </c>
      <c r="S27" s="54">
        <v>438298.54</v>
      </c>
    </row>
    <row r="28" spans="2:19" x14ac:dyDescent="0.25">
      <c r="B28" s="4" t="s">
        <v>23</v>
      </c>
      <c r="C28" s="4" t="s">
        <v>106</v>
      </c>
      <c r="D28" s="54">
        <v>1301.78</v>
      </c>
      <c r="E28" s="54">
        <v>1410.91</v>
      </c>
      <c r="F28" s="54">
        <v>1507.89</v>
      </c>
      <c r="G28" s="54">
        <v>3745.78</v>
      </c>
      <c r="H28" s="54">
        <v>3948.71</v>
      </c>
      <c r="I28" s="54">
        <v>4377.97</v>
      </c>
      <c r="J28" s="54">
        <v>4885.7</v>
      </c>
      <c r="K28" s="54">
        <v>5161.78</v>
      </c>
      <c r="L28" s="54">
        <v>5514.39</v>
      </c>
      <c r="M28" s="54">
        <v>5669.82</v>
      </c>
      <c r="N28" s="54">
        <v>7484.86</v>
      </c>
      <c r="O28" s="54">
        <v>7893.86</v>
      </c>
      <c r="P28" s="54">
        <v>15567.25</v>
      </c>
      <c r="Q28" s="54">
        <v>17637.740000000002</v>
      </c>
      <c r="R28" s="54">
        <v>17438.240000000002</v>
      </c>
      <c r="S28" s="54">
        <v>27685.64</v>
      </c>
    </row>
    <row r="29" spans="2:19" x14ac:dyDescent="0.25">
      <c r="B29" s="4" t="s">
        <v>24</v>
      </c>
      <c r="C29" s="4" t="s">
        <v>88</v>
      </c>
      <c r="D29" s="54">
        <v>7479.95</v>
      </c>
      <c r="E29" s="54">
        <v>8846.94</v>
      </c>
      <c r="F29" s="54">
        <v>9250</v>
      </c>
      <c r="G29" s="54">
        <v>5844</v>
      </c>
      <c r="H29" s="54">
        <v>4772</v>
      </c>
      <c r="I29" s="54">
        <v>4625</v>
      </c>
      <c r="J29" s="54">
        <v>4312</v>
      </c>
      <c r="K29" s="54">
        <v>5953</v>
      </c>
      <c r="L29" s="54">
        <v>19805.68</v>
      </c>
      <c r="M29" s="54">
        <v>27404.57</v>
      </c>
      <c r="N29" s="54">
        <v>21179.599999999999</v>
      </c>
      <c r="O29" s="54">
        <v>24671.57</v>
      </c>
      <c r="P29" s="54">
        <v>25763.69</v>
      </c>
      <c r="Q29" s="54">
        <v>24520.49</v>
      </c>
      <c r="R29" s="54">
        <v>24053.4</v>
      </c>
      <c r="S29" s="54">
        <v>20181.98</v>
      </c>
    </row>
    <row r="30" spans="2:19" x14ac:dyDescent="0.25">
      <c r="B30" s="2" t="s">
        <v>44</v>
      </c>
      <c r="C30" s="2" t="s">
        <v>69</v>
      </c>
      <c r="D30" s="58">
        <v>4208107.8499999996</v>
      </c>
      <c r="E30" s="58">
        <v>4661505.17</v>
      </c>
      <c r="F30" s="58">
        <v>4866893.63</v>
      </c>
      <c r="G30" s="58">
        <v>5094871.45</v>
      </c>
      <c r="H30" s="58">
        <v>5419185.7000000002</v>
      </c>
      <c r="I30" s="58">
        <v>5636028.2199999997</v>
      </c>
      <c r="J30" s="58">
        <v>5914376.4500000002</v>
      </c>
      <c r="K30" s="58">
        <v>6327481.5899999999</v>
      </c>
      <c r="L30" s="58">
        <v>6154561.1799999997</v>
      </c>
      <c r="M30" s="58">
        <v>6291004.6299999999</v>
      </c>
      <c r="N30" s="58">
        <v>6369566.2999999998</v>
      </c>
      <c r="O30" s="58">
        <v>6601987.3200000003</v>
      </c>
      <c r="P30" s="58">
        <v>6623580.5999999996</v>
      </c>
      <c r="Q30" s="58">
        <v>6720501.6200000001</v>
      </c>
      <c r="R30" s="58">
        <v>6998192.2199999997</v>
      </c>
      <c r="S30" s="58">
        <v>7562228.0300000003</v>
      </c>
    </row>
    <row r="31" spans="2:19" x14ac:dyDescent="0.25">
      <c r="B31" s="2" t="s">
        <v>33</v>
      </c>
      <c r="C31" s="2" t="s">
        <v>98</v>
      </c>
      <c r="D31" s="58">
        <v>4275137.3499999996</v>
      </c>
      <c r="E31" s="58">
        <v>4733148.87</v>
      </c>
      <c r="F31" s="58">
        <v>4944847.03</v>
      </c>
      <c r="G31" s="58">
        <v>5178463.05</v>
      </c>
      <c r="H31" s="58">
        <v>5508033.4000000004</v>
      </c>
      <c r="I31" s="58">
        <v>5731441.6200000001</v>
      </c>
      <c r="J31" s="58">
        <v>6014548.75</v>
      </c>
      <c r="K31" s="58">
        <v>6430314.0899999999</v>
      </c>
      <c r="L31" s="58">
        <v>6260290.9799999995</v>
      </c>
      <c r="M31" s="58">
        <v>6393874.4299999997</v>
      </c>
      <c r="N31" s="58">
        <v>6476300.8999999994</v>
      </c>
      <c r="O31" s="58">
        <v>6710957.8200000003</v>
      </c>
      <c r="P31" s="58">
        <v>6742125.1999999993</v>
      </c>
      <c r="Q31" s="58">
        <v>6840787.4199999999</v>
      </c>
      <c r="R31" s="58">
        <v>7127022.8199999994</v>
      </c>
      <c r="S31" s="58">
        <v>7693159.8300000001</v>
      </c>
    </row>
    <row r="32" spans="2:19" x14ac:dyDescent="0.25">
      <c r="B32" s="4" t="s">
        <v>17</v>
      </c>
      <c r="C32" s="4" t="s">
        <v>64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7347.61</v>
      </c>
      <c r="M32" s="54">
        <v>7911.23</v>
      </c>
      <c r="N32" s="54">
        <v>8370.27</v>
      </c>
      <c r="O32" s="54">
        <v>8386.73</v>
      </c>
      <c r="P32" s="54">
        <v>7808.93</v>
      </c>
      <c r="Q32" s="54">
        <v>7984.98</v>
      </c>
      <c r="R32" s="54">
        <v>8127.28</v>
      </c>
      <c r="S32" s="54">
        <v>7750.6</v>
      </c>
    </row>
    <row r="33" spans="2:19" x14ac:dyDescent="0.25">
      <c r="B33" s="4" t="s">
        <v>18</v>
      </c>
      <c r="C33" s="4" t="s">
        <v>65</v>
      </c>
      <c r="D33" s="54">
        <v>1731839.42</v>
      </c>
      <c r="E33" s="54">
        <v>1967558.47</v>
      </c>
      <c r="F33" s="54">
        <v>2146210.4900000002</v>
      </c>
      <c r="G33" s="54">
        <v>2295830.2599999998</v>
      </c>
      <c r="H33" s="54">
        <v>2304047.0099999998</v>
      </c>
      <c r="I33" s="54">
        <v>2418923.7200000002</v>
      </c>
      <c r="J33" s="54">
        <v>2674855.9900000002</v>
      </c>
      <c r="K33" s="54">
        <v>2830971.64</v>
      </c>
      <c r="L33" s="54">
        <v>2857694.32</v>
      </c>
      <c r="M33" s="54">
        <v>2846784.53</v>
      </c>
      <c r="N33" s="54">
        <v>2937077.69</v>
      </c>
      <c r="O33" s="54">
        <v>3196953.31</v>
      </c>
      <c r="P33" s="54">
        <v>3416645.28</v>
      </c>
      <c r="Q33" s="54">
        <v>3511400.81</v>
      </c>
      <c r="R33" s="54">
        <v>3550504.09</v>
      </c>
      <c r="S33" s="54">
        <v>3993027.05</v>
      </c>
    </row>
    <row r="34" spans="2:19" x14ac:dyDescent="0.25">
      <c r="B34" s="4" t="s">
        <v>19</v>
      </c>
      <c r="C34" s="4" t="s">
        <v>105</v>
      </c>
      <c r="D34" s="54">
        <v>645065.68999999994</v>
      </c>
      <c r="E34" s="54">
        <v>714173.67</v>
      </c>
      <c r="F34" s="54">
        <v>792959.04</v>
      </c>
      <c r="G34" s="54">
        <v>916379.21</v>
      </c>
      <c r="H34" s="54">
        <v>1008846.54</v>
      </c>
      <c r="I34" s="54">
        <v>1060078.07</v>
      </c>
      <c r="J34" s="54">
        <v>1118726.81</v>
      </c>
      <c r="K34" s="54">
        <v>1221235.25</v>
      </c>
      <c r="L34" s="54">
        <v>1113824.96</v>
      </c>
      <c r="M34" s="54">
        <v>944676.89</v>
      </c>
      <c r="N34" s="54">
        <v>833158.5</v>
      </c>
      <c r="O34" s="54">
        <v>764782.24</v>
      </c>
      <c r="P34" s="54">
        <v>562706.09</v>
      </c>
      <c r="Q34" s="54">
        <v>514254.78</v>
      </c>
      <c r="R34" s="54">
        <v>552586.92000000004</v>
      </c>
      <c r="S34" s="54">
        <v>522447.99</v>
      </c>
    </row>
    <row r="35" spans="2:19" x14ac:dyDescent="0.25">
      <c r="B35" s="4" t="s">
        <v>20</v>
      </c>
      <c r="C35" s="4" t="s">
        <v>66</v>
      </c>
      <c r="D35" s="54">
        <v>282166.06</v>
      </c>
      <c r="E35" s="54">
        <v>317706.65999999997</v>
      </c>
      <c r="F35" s="54">
        <v>334487.49</v>
      </c>
      <c r="G35" s="54">
        <v>370772.92</v>
      </c>
      <c r="H35" s="54">
        <v>414789.15</v>
      </c>
      <c r="I35" s="54">
        <v>493642.31</v>
      </c>
      <c r="J35" s="54">
        <v>460347.64</v>
      </c>
      <c r="K35" s="54">
        <v>508641.01</v>
      </c>
      <c r="L35" s="54">
        <v>409300.23</v>
      </c>
      <c r="M35" s="54">
        <v>393108.52</v>
      </c>
      <c r="N35" s="54">
        <v>394894.91</v>
      </c>
      <c r="O35" s="54">
        <v>388709.31</v>
      </c>
      <c r="P35" s="54">
        <v>360626.59</v>
      </c>
      <c r="Q35" s="54">
        <v>408869.49</v>
      </c>
      <c r="R35" s="54">
        <v>366427.26</v>
      </c>
      <c r="S35" s="54">
        <v>358795.11</v>
      </c>
    </row>
    <row r="36" spans="2:19" x14ac:dyDescent="0.25">
      <c r="B36" s="4" t="s">
        <v>125</v>
      </c>
      <c r="C36" s="4" t="s">
        <v>67</v>
      </c>
      <c r="D36" s="54">
        <v>738241.12</v>
      </c>
      <c r="E36" s="54">
        <v>928182.12</v>
      </c>
      <c r="F36" s="54">
        <v>718051.4</v>
      </c>
      <c r="G36" s="54">
        <v>320921.44</v>
      </c>
      <c r="H36" s="54">
        <v>384711.1</v>
      </c>
      <c r="I36" s="54">
        <v>313604.32</v>
      </c>
      <c r="J36" s="54">
        <v>250950.1</v>
      </c>
      <c r="K36" s="54">
        <v>281406.01</v>
      </c>
      <c r="L36" s="54">
        <v>377486.34</v>
      </c>
      <c r="M36" s="54">
        <v>436752.92</v>
      </c>
      <c r="N36" s="54">
        <v>499564.16</v>
      </c>
      <c r="O36" s="54">
        <v>434997.59</v>
      </c>
      <c r="P36" s="54">
        <v>522821.96</v>
      </c>
      <c r="Q36" s="54">
        <v>450316.27</v>
      </c>
      <c r="R36" s="54">
        <v>559364.6</v>
      </c>
      <c r="S36" s="54">
        <v>511967.58</v>
      </c>
    </row>
    <row r="37" spans="2:19" x14ac:dyDescent="0.25">
      <c r="B37" s="4" t="s">
        <v>21</v>
      </c>
      <c r="C37" s="4" t="s">
        <v>119</v>
      </c>
      <c r="D37" s="54">
        <v>113740.15</v>
      </c>
      <c r="E37" s="54">
        <v>81208.23</v>
      </c>
      <c r="F37" s="54">
        <v>94632.03</v>
      </c>
      <c r="G37" s="54">
        <v>186497.77</v>
      </c>
      <c r="H37" s="54">
        <v>165764.98000000001</v>
      </c>
      <c r="I37" s="54">
        <v>187099.29</v>
      </c>
      <c r="J37" s="54">
        <v>260984.02</v>
      </c>
      <c r="K37" s="54">
        <v>298883.51</v>
      </c>
      <c r="L37" s="54">
        <v>187639.37</v>
      </c>
      <c r="M37" s="54">
        <v>255364.54</v>
      </c>
      <c r="N37" s="54">
        <v>200262.62</v>
      </c>
      <c r="O37" s="54">
        <v>201460.48000000001</v>
      </c>
      <c r="P37" s="54">
        <v>162483.82999999999</v>
      </c>
      <c r="Q37" s="54">
        <v>145456.34</v>
      </c>
      <c r="R37" s="54">
        <v>172324.81</v>
      </c>
      <c r="S37" s="54">
        <v>180460.76</v>
      </c>
    </row>
    <row r="38" spans="2:19" x14ac:dyDescent="0.25">
      <c r="B38" s="4" t="s">
        <v>22</v>
      </c>
      <c r="C38" s="4" t="s">
        <v>68</v>
      </c>
      <c r="D38" s="54">
        <v>394020.18</v>
      </c>
      <c r="E38" s="54">
        <v>351409.97</v>
      </c>
      <c r="F38" s="54">
        <v>302180.28999999998</v>
      </c>
      <c r="G38" s="54">
        <v>240460.51</v>
      </c>
      <c r="H38" s="54">
        <v>242754.87</v>
      </c>
      <c r="I38" s="54">
        <v>224638.89</v>
      </c>
      <c r="J38" s="54">
        <v>186849.42</v>
      </c>
      <c r="K38" s="54">
        <v>183167.39</v>
      </c>
      <c r="L38" s="54">
        <v>202117.75</v>
      </c>
      <c r="M38" s="54">
        <v>253694.64</v>
      </c>
      <c r="N38" s="54">
        <v>286248.69</v>
      </c>
      <c r="O38" s="54">
        <v>300855.34000000003</v>
      </c>
      <c r="P38" s="54">
        <v>327755.02</v>
      </c>
      <c r="Q38" s="54">
        <v>320105.89</v>
      </c>
      <c r="R38" s="54">
        <v>339361.43</v>
      </c>
      <c r="S38" s="54">
        <v>345608.27</v>
      </c>
    </row>
    <row r="39" spans="2:19" x14ac:dyDescent="0.25">
      <c r="B39" s="4" t="s">
        <v>23</v>
      </c>
      <c r="C39" s="4" t="s">
        <v>106</v>
      </c>
      <c r="D39" s="54">
        <v>476638.73</v>
      </c>
      <c r="E39" s="54">
        <v>503188.07</v>
      </c>
      <c r="F39" s="54">
        <v>498899.68</v>
      </c>
      <c r="G39" s="54">
        <v>476647.27</v>
      </c>
      <c r="H39" s="54">
        <v>525743.27</v>
      </c>
      <c r="I39" s="54">
        <v>564410.27</v>
      </c>
      <c r="J39" s="54">
        <v>567692.27</v>
      </c>
      <c r="K39" s="54">
        <v>585435.27</v>
      </c>
      <c r="L39" s="54">
        <v>620384.15</v>
      </c>
      <c r="M39" s="54">
        <v>690749.04</v>
      </c>
      <c r="N39" s="54">
        <v>752368.95</v>
      </c>
      <c r="O39" s="54">
        <v>807609.1</v>
      </c>
      <c r="P39" s="54">
        <v>854369.02</v>
      </c>
      <c r="Q39" s="54">
        <v>854453.7</v>
      </c>
      <c r="R39" s="54">
        <v>954307.9</v>
      </c>
      <c r="S39" s="54">
        <v>1021815.44</v>
      </c>
    </row>
    <row r="40" spans="2:19" x14ac:dyDescent="0.25">
      <c r="B40" s="4" t="s">
        <v>71</v>
      </c>
      <c r="C40" s="4" t="s">
        <v>70</v>
      </c>
      <c r="D40" s="54">
        <v>2313.9899999999998</v>
      </c>
      <c r="E40" s="54">
        <v>2493.9899999999998</v>
      </c>
      <c r="F40" s="54">
        <v>2630</v>
      </c>
      <c r="G40" s="54">
        <v>2320</v>
      </c>
      <c r="H40" s="54">
        <v>1913</v>
      </c>
      <c r="I40" s="54">
        <v>1961</v>
      </c>
      <c r="J40" s="54">
        <v>1765</v>
      </c>
      <c r="K40" s="54">
        <v>1901</v>
      </c>
      <c r="L40" s="54">
        <v>6858.92</v>
      </c>
      <c r="M40" s="54">
        <v>7495.84</v>
      </c>
      <c r="N40" s="54">
        <v>5846.68</v>
      </c>
      <c r="O40" s="54">
        <v>6155.92</v>
      </c>
      <c r="P40" s="54">
        <v>7653.12</v>
      </c>
      <c r="Q40" s="54">
        <v>10075.959999999999</v>
      </c>
      <c r="R40" s="54">
        <v>7207.5</v>
      </c>
      <c r="S40" s="54">
        <v>11817.56</v>
      </c>
    </row>
    <row r="41" spans="2:19" x14ac:dyDescent="0.25">
      <c r="B41" s="2" t="s">
        <v>45</v>
      </c>
      <c r="C41" s="2" t="s">
        <v>72</v>
      </c>
      <c r="D41" s="58">
        <v>4384025.3499999996</v>
      </c>
      <c r="E41" s="58">
        <v>4865921.1900000004</v>
      </c>
      <c r="F41" s="58">
        <v>4890050.42</v>
      </c>
      <c r="G41" s="58">
        <v>4809829.37</v>
      </c>
      <c r="H41" s="58">
        <v>5048569.92</v>
      </c>
      <c r="I41" s="58">
        <v>5264357.8600000003</v>
      </c>
      <c r="J41" s="58">
        <v>5522171.2599999998</v>
      </c>
      <c r="K41" s="58">
        <v>5911641.0700000003</v>
      </c>
      <c r="L41" s="58">
        <v>5782653.6500000004</v>
      </c>
      <c r="M41" s="58">
        <v>5836538.1500000004</v>
      </c>
      <c r="N41" s="58">
        <v>5917792.4800000004</v>
      </c>
      <c r="O41" s="58">
        <v>6109910.0199999996</v>
      </c>
      <c r="P41" s="58">
        <v>6222869.8300000001</v>
      </c>
      <c r="Q41" s="58">
        <v>6222918.2199999997</v>
      </c>
      <c r="R41" s="58">
        <v>6510211.7800000003</v>
      </c>
      <c r="S41" s="58">
        <v>6953690.3700000001</v>
      </c>
    </row>
    <row r="42" spans="2:19" x14ac:dyDescent="0.25">
      <c r="B42" s="2" t="s">
        <v>34</v>
      </c>
      <c r="C42" s="2" t="s">
        <v>73</v>
      </c>
      <c r="D42" s="58">
        <v>-108888</v>
      </c>
      <c r="E42" s="58">
        <v>-132772.3200000003</v>
      </c>
      <c r="F42" s="58">
        <v>54796.610000000335</v>
      </c>
      <c r="G42" s="58">
        <v>368633.6799999997</v>
      </c>
      <c r="H42" s="58">
        <v>459463.48000000045</v>
      </c>
      <c r="I42" s="58">
        <v>467083.75999999978</v>
      </c>
      <c r="J42" s="58">
        <v>492377.49000000022</v>
      </c>
      <c r="K42" s="58">
        <v>518673.01999999955</v>
      </c>
      <c r="L42" s="58">
        <v>477637.32999999914</v>
      </c>
      <c r="M42" s="58">
        <v>557336.27999999933</v>
      </c>
      <c r="N42" s="58">
        <v>558508.41999999899</v>
      </c>
      <c r="O42" s="58">
        <v>601047.80000000075</v>
      </c>
      <c r="P42" s="58">
        <v>519255.36999999918</v>
      </c>
      <c r="Q42" s="58">
        <v>617869.20000000019</v>
      </c>
      <c r="R42" s="58">
        <v>616811.03999999911</v>
      </c>
      <c r="S42" s="58">
        <v>739469.46</v>
      </c>
    </row>
    <row r="43" spans="2:19" ht="17.399999999999999" x14ac:dyDescent="0.3">
      <c r="B43" s="19"/>
    </row>
    <row r="44" spans="2:19" x14ac:dyDescent="0.25">
      <c r="B44" s="20" t="s">
        <v>76</v>
      </c>
    </row>
    <row r="45" spans="2:19" x14ac:dyDescent="0.25">
      <c r="B45" s="20" t="s">
        <v>185</v>
      </c>
    </row>
    <row r="49" spans="2:19" ht="15.6" x14ac:dyDescent="0.3">
      <c r="B49" s="24" t="s">
        <v>142</v>
      </c>
    </row>
    <row r="50" spans="2:19" ht="15.6" x14ac:dyDescent="0.3">
      <c r="B50" s="24" t="s">
        <v>143</v>
      </c>
    </row>
    <row r="52" spans="2:19" x14ac:dyDescent="0.25">
      <c r="B52" s="2" t="str">
        <f t="shared" ref="B52:P52" si="0">B5</f>
        <v>Attività/Passività</v>
      </c>
      <c r="C52" s="2" t="str">
        <f t="shared" si="0"/>
        <v>Assets/Liabilities</v>
      </c>
      <c r="D52" s="3" t="str">
        <f t="shared" si="0"/>
        <v>2005</v>
      </c>
      <c r="E52" s="3" t="str">
        <f t="shared" si="0"/>
        <v>2006</v>
      </c>
      <c r="F52" s="3" t="str">
        <f t="shared" si="0"/>
        <v>2007</v>
      </c>
      <c r="G52" s="3" t="str">
        <f t="shared" si="0"/>
        <v>2008</v>
      </c>
      <c r="H52" s="3" t="str">
        <f t="shared" si="0"/>
        <v>2009</v>
      </c>
      <c r="I52" s="3" t="str">
        <f t="shared" si="0"/>
        <v>2010</v>
      </c>
      <c r="J52" s="3" t="str">
        <f t="shared" si="0"/>
        <v>2011</v>
      </c>
      <c r="K52" s="3" t="str">
        <f t="shared" si="0"/>
        <v>2012</v>
      </c>
      <c r="L52" s="3" t="str">
        <f t="shared" si="0"/>
        <v>2013</v>
      </c>
      <c r="M52" s="3" t="str">
        <f t="shared" si="0"/>
        <v>2014</v>
      </c>
      <c r="N52" s="3" t="str">
        <f t="shared" si="0"/>
        <v>2015</v>
      </c>
      <c r="O52" s="3" t="str">
        <f t="shared" si="0"/>
        <v>2016</v>
      </c>
      <c r="P52" s="3" t="str">
        <f t="shared" si="0"/>
        <v>2017</v>
      </c>
      <c r="Q52" s="3" t="str">
        <f t="shared" ref="Q52:S52" si="1">Q5</f>
        <v>2018</v>
      </c>
      <c r="R52" s="3" t="str">
        <f t="shared" si="1"/>
        <v>2019</v>
      </c>
      <c r="S52" s="3" t="str">
        <f t="shared" si="1"/>
        <v>2020</v>
      </c>
    </row>
    <row r="53" spans="2:19" x14ac:dyDescent="0.25">
      <c r="B53" s="4" t="s">
        <v>13</v>
      </c>
      <c r="C53" s="4" t="s">
        <v>53</v>
      </c>
      <c r="D53" s="10">
        <f t="shared" ref="D53:P53" si="2">D6/D$31</f>
        <v>1.8685949353182772E-3</v>
      </c>
      <c r="E53" s="10">
        <f t="shared" si="2"/>
        <v>1.6786499259213031E-3</v>
      </c>
      <c r="F53" s="10">
        <f t="shared" si="2"/>
        <v>1.4826141143541097E-3</v>
      </c>
      <c r="G53" s="10">
        <f t="shared" si="2"/>
        <v>1.4508938129818268E-3</v>
      </c>
      <c r="H53" s="10">
        <f t="shared" si="2"/>
        <v>1.2500650413630387E-3</v>
      </c>
      <c r="I53" s="10">
        <f t="shared" si="2"/>
        <v>1.3079955266123778E-3</v>
      </c>
      <c r="J53" s="10">
        <f t="shared" si="2"/>
        <v>1.4658123770299478E-3</v>
      </c>
      <c r="K53" s="10">
        <f t="shared" si="2"/>
        <v>1.4343933859069084E-3</v>
      </c>
      <c r="L53" s="10">
        <f t="shared" si="2"/>
        <v>1.489467507147727E-3</v>
      </c>
      <c r="M53" s="10">
        <f t="shared" si="2"/>
        <v>1.3985260576973829E-3</v>
      </c>
      <c r="N53" s="10">
        <f t="shared" si="2"/>
        <v>1.5171932483865906E-3</v>
      </c>
      <c r="O53" s="10">
        <f t="shared" si="2"/>
        <v>1.4647238536808446E-3</v>
      </c>
      <c r="P53" s="10">
        <f t="shared" si="2"/>
        <v>1.4540667384818071E-3</v>
      </c>
      <c r="Q53" s="10">
        <f t="shared" ref="Q53:S68" si="3">Q6/Q$31</f>
        <v>1.3664508814688471E-3</v>
      </c>
      <c r="R53" s="10">
        <f t="shared" si="3"/>
        <v>1.3664050538286336E-3</v>
      </c>
      <c r="S53" s="10">
        <f t="shared" si="3"/>
        <v>1.2829058823804523E-3</v>
      </c>
    </row>
    <row r="54" spans="2:19" x14ac:dyDescent="0.25">
      <c r="B54" s="4" t="s">
        <v>39</v>
      </c>
      <c r="C54" s="4" t="s">
        <v>54</v>
      </c>
      <c r="D54" s="10">
        <f t="shared" ref="D54:P54" si="4">D7/D$31</f>
        <v>1.1693659386171536E-2</v>
      </c>
      <c r="E54" s="10">
        <f t="shared" si="4"/>
        <v>1.14776233522526E-2</v>
      </c>
      <c r="F54" s="10">
        <f t="shared" si="4"/>
        <v>1.2398381512723962E-2</v>
      </c>
      <c r="G54" s="10">
        <f t="shared" si="4"/>
        <v>1.2770121049719571E-2</v>
      </c>
      <c r="H54" s="10">
        <f t="shared" si="4"/>
        <v>1.3081238759372808E-2</v>
      </c>
      <c r="I54" s="10">
        <f t="shared" si="4"/>
        <v>1.3606855861161156E-2</v>
      </c>
      <c r="J54" s="10">
        <f t="shared" si="4"/>
        <v>1.3620323552951501E-2</v>
      </c>
      <c r="K54" s="10">
        <f t="shared" si="4"/>
        <v>1.3134381745262462E-2</v>
      </c>
      <c r="L54" s="10">
        <f t="shared" si="4"/>
        <v>1.3998422801746509E-2</v>
      </c>
      <c r="M54" s="10">
        <f t="shared" si="4"/>
        <v>1.3327412186917159E-2</v>
      </c>
      <c r="N54" s="10">
        <f t="shared" si="4"/>
        <v>1.3544614642596363E-2</v>
      </c>
      <c r="O54" s="10">
        <f t="shared" si="4"/>
        <v>1.33514920527395E-2</v>
      </c>
      <c r="P54" s="10">
        <f t="shared" si="4"/>
        <v>1.4679466349868438E-2</v>
      </c>
      <c r="Q54" s="10">
        <f t="shared" si="3"/>
        <v>1.4768592239049581E-2</v>
      </c>
      <c r="R54" s="10">
        <f t="shared" si="3"/>
        <v>1.5236207704467545E-2</v>
      </c>
      <c r="S54" s="10">
        <f t="shared" si="3"/>
        <v>1.4334877012427805E-2</v>
      </c>
    </row>
    <row r="55" spans="2:19" x14ac:dyDescent="0.25">
      <c r="B55" s="4" t="s">
        <v>38</v>
      </c>
      <c r="C55" s="4" t="s">
        <v>55</v>
      </c>
      <c r="D55" s="10">
        <f t="shared" ref="D55:P55" si="5">D8/D$31</f>
        <v>0</v>
      </c>
      <c r="E55" s="10">
        <f t="shared" si="5"/>
        <v>0</v>
      </c>
      <c r="F55" s="10">
        <f t="shared" si="5"/>
        <v>0</v>
      </c>
      <c r="G55" s="10">
        <f t="shared" si="5"/>
        <v>0</v>
      </c>
      <c r="H55" s="10">
        <f t="shared" si="5"/>
        <v>0</v>
      </c>
      <c r="I55" s="10">
        <f t="shared" si="5"/>
        <v>0</v>
      </c>
      <c r="J55" s="10">
        <f t="shared" si="5"/>
        <v>0</v>
      </c>
      <c r="K55" s="10">
        <f t="shared" si="5"/>
        <v>0</v>
      </c>
      <c r="L55" s="10">
        <f t="shared" si="5"/>
        <v>0</v>
      </c>
      <c r="M55" s="10">
        <f t="shared" si="5"/>
        <v>0</v>
      </c>
      <c r="N55" s="10">
        <f t="shared" si="5"/>
        <v>0</v>
      </c>
      <c r="O55" s="10">
        <f t="shared" si="5"/>
        <v>0</v>
      </c>
      <c r="P55" s="10">
        <f t="shared" si="5"/>
        <v>0</v>
      </c>
      <c r="Q55" s="10">
        <f t="shared" si="3"/>
        <v>0</v>
      </c>
      <c r="R55" s="10">
        <f t="shared" si="3"/>
        <v>0</v>
      </c>
      <c r="S55" s="10">
        <f t="shared" si="3"/>
        <v>0</v>
      </c>
    </row>
    <row r="56" spans="2:19" x14ac:dyDescent="0.25">
      <c r="B56" s="4" t="s">
        <v>118</v>
      </c>
      <c r="C56" s="4" t="s">
        <v>96</v>
      </c>
      <c r="D56" s="10">
        <f t="shared" ref="D56:P56" si="6">D9/D$31</f>
        <v>0</v>
      </c>
      <c r="E56" s="10">
        <f t="shared" si="6"/>
        <v>0</v>
      </c>
      <c r="F56" s="10">
        <f t="shared" si="6"/>
        <v>0</v>
      </c>
      <c r="G56" s="10">
        <f t="shared" si="6"/>
        <v>0</v>
      </c>
      <c r="H56" s="10">
        <f t="shared" si="6"/>
        <v>0</v>
      </c>
      <c r="I56" s="10">
        <f t="shared" si="6"/>
        <v>0</v>
      </c>
      <c r="J56" s="10">
        <f t="shared" si="6"/>
        <v>0</v>
      </c>
      <c r="K56" s="10">
        <f t="shared" si="6"/>
        <v>0</v>
      </c>
      <c r="L56" s="10">
        <f t="shared" si="6"/>
        <v>0</v>
      </c>
      <c r="M56" s="10">
        <f t="shared" si="6"/>
        <v>0</v>
      </c>
      <c r="N56" s="10">
        <f t="shared" si="6"/>
        <v>0</v>
      </c>
      <c r="O56" s="10">
        <f t="shared" si="6"/>
        <v>0</v>
      </c>
      <c r="P56" s="10">
        <f t="shared" si="6"/>
        <v>0</v>
      </c>
      <c r="Q56" s="10">
        <f t="shared" si="3"/>
        <v>0</v>
      </c>
      <c r="R56" s="10">
        <f t="shared" si="3"/>
        <v>0</v>
      </c>
      <c r="S56" s="10">
        <f t="shared" si="3"/>
        <v>0</v>
      </c>
    </row>
    <row r="57" spans="2:19" x14ac:dyDescent="0.25">
      <c r="B57" s="68" t="s">
        <v>122</v>
      </c>
      <c r="C57" s="4" t="s">
        <v>130</v>
      </c>
      <c r="D57" s="10">
        <f t="shared" ref="D57:P57" si="7">D10/D$31</f>
        <v>8.5213636469480927E-4</v>
      </c>
      <c r="E57" s="10">
        <f t="shared" si="7"/>
        <v>7.7776974718312634E-4</v>
      </c>
      <c r="F57" s="10">
        <f t="shared" si="7"/>
        <v>7.4989175145424056E-4</v>
      </c>
      <c r="G57" s="10">
        <f t="shared" si="7"/>
        <v>7.4854256225696163E-4</v>
      </c>
      <c r="H57" s="10">
        <f t="shared" si="7"/>
        <v>7.2944365224800558E-4</v>
      </c>
      <c r="I57" s="10">
        <f t="shared" si="7"/>
        <v>6.9139673100255703E-4</v>
      </c>
      <c r="J57" s="10">
        <f t="shared" si="7"/>
        <v>6.4744674319914684E-4</v>
      </c>
      <c r="K57" s="10">
        <f t="shared" si="7"/>
        <v>6.0698434716740255E-4</v>
      </c>
      <c r="L57" s="10">
        <f t="shared" si="7"/>
        <v>6.0297516713831735E-4</v>
      </c>
      <c r="M57" s="10">
        <f t="shared" si="7"/>
        <v>5.7688026882317118E-4</v>
      </c>
      <c r="N57" s="10">
        <f t="shared" si="7"/>
        <v>5.9152594345948325E-4</v>
      </c>
      <c r="O57" s="10">
        <f t="shared" si="7"/>
        <v>5.8565410563107964E-4</v>
      </c>
      <c r="P57" s="10">
        <f t="shared" si="7"/>
        <v>5.9829799660202109E-4</v>
      </c>
      <c r="Q57" s="10">
        <f t="shared" si="3"/>
        <v>5.962910041721484E-4</v>
      </c>
      <c r="R57" s="10">
        <f t="shared" si="3"/>
        <v>6.1165792647202447E-4</v>
      </c>
      <c r="S57" s="10">
        <f t="shared" si="3"/>
        <v>5.7448435982903538E-4</v>
      </c>
    </row>
    <row r="58" spans="2:19" x14ac:dyDescent="0.25">
      <c r="B58" s="68" t="s">
        <v>123</v>
      </c>
      <c r="C58" s="6" t="s">
        <v>57</v>
      </c>
      <c r="D58" s="10">
        <f t="shared" ref="D58:P58" si="8">D11/D$31</f>
        <v>1.0317797158025813E-4</v>
      </c>
      <c r="E58" s="10">
        <f t="shared" si="8"/>
        <v>9.5306531104313223E-5</v>
      </c>
      <c r="F58" s="10">
        <f t="shared" si="8"/>
        <v>9.4199071715267999E-5</v>
      </c>
      <c r="G58" s="10">
        <f t="shared" si="8"/>
        <v>9.1861232842049535E-5</v>
      </c>
      <c r="H58" s="10">
        <f t="shared" si="8"/>
        <v>9.0086599692732435E-5</v>
      </c>
      <c r="I58" s="10">
        <f t="shared" si="8"/>
        <v>8.3643877367104707E-5</v>
      </c>
      <c r="J58" s="10">
        <f t="shared" si="8"/>
        <v>7.7113016998989325E-5</v>
      </c>
      <c r="K58" s="10">
        <f t="shared" si="8"/>
        <v>6.9685554037998796E-5</v>
      </c>
      <c r="L58" s="10">
        <f t="shared" si="8"/>
        <v>7.0044667476462891E-5</v>
      </c>
      <c r="M58" s="10">
        <f t="shared" si="8"/>
        <v>6.7423907791695569E-5</v>
      </c>
      <c r="N58" s="10">
        <f t="shared" si="8"/>
        <v>7.0456886893566052E-5</v>
      </c>
      <c r="O58" s="10">
        <f t="shared" si="8"/>
        <v>7.1599317547193283E-5</v>
      </c>
      <c r="P58" s="10">
        <f t="shared" si="8"/>
        <v>7.6459570937662213E-5</v>
      </c>
      <c r="Q58" s="10">
        <f t="shared" si="3"/>
        <v>7.9274499659865173E-5</v>
      </c>
      <c r="R58" s="10">
        <f t="shared" si="3"/>
        <v>8.1941648672874604E-5</v>
      </c>
      <c r="S58" s="10">
        <f t="shared" si="3"/>
        <v>7.697747259723838E-5</v>
      </c>
    </row>
    <row r="59" spans="2:19" x14ac:dyDescent="0.25">
      <c r="B59" s="68" t="s">
        <v>124</v>
      </c>
      <c r="C59" s="6" t="s">
        <v>58</v>
      </c>
      <c r="D59" s="10">
        <f t="shared" ref="D59:P59" si="9">D12/D$31</f>
        <v>3.8099360714106647E-4</v>
      </c>
      <c r="E59" s="10">
        <f t="shared" si="9"/>
        <v>3.2701274405510085E-4</v>
      </c>
      <c r="F59" s="10">
        <f t="shared" si="9"/>
        <v>3.0684467907594702E-4</v>
      </c>
      <c r="G59" s="10">
        <f t="shared" si="9"/>
        <v>3.044918897316454E-4</v>
      </c>
      <c r="H59" s="10">
        <f t="shared" si="9"/>
        <v>2.9916303702878777E-4</v>
      </c>
      <c r="I59" s="10">
        <f t="shared" si="9"/>
        <v>2.7254922994400142E-4</v>
      </c>
      <c r="J59" s="10">
        <f t="shared" si="9"/>
        <v>2.6123323050627865E-4</v>
      </c>
      <c r="K59" s="10">
        <f t="shared" si="9"/>
        <v>2.4530683539285714E-4</v>
      </c>
      <c r="L59" s="10">
        <f t="shared" si="9"/>
        <v>2.4180984635318022E-4</v>
      </c>
      <c r="M59" s="10">
        <f t="shared" si="9"/>
        <v>2.2302596267909504E-4</v>
      </c>
      <c r="N59" s="10">
        <f t="shared" si="9"/>
        <v>2.2880345167408762E-4</v>
      </c>
      <c r="O59" s="10">
        <f t="shared" si="9"/>
        <v>2.4305025359256391E-4</v>
      </c>
      <c r="P59" s="10">
        <f t="shared" si="9"/>
        <v>2.4971354729514663E-4</v>
      </c>
      <c r="Q59" s="10">
        <f t="shared" si="3"/>
        <v>2.4662365549724976E-4</v>
      </c>
      <c r="R59" s="10">
        <f t="shared" si="3"/>
        <v>2.5392089315633766E-4</v>
      </c>
      <c r="S59" s="10">
        <f t="shared" si="3"/>
        <v>2.4234515351281868E-4</v>
      </c>
    </row>
    <row r="60" spans="2:19" x14ac:dyDescent="0.25">
      <c r="B60" s="68" t="s">
        <v>120</v>
      </c>
      <c r="C60" s="6" t="s">
        <v>129</v>
      </c>
      <c r="D60" s="10">
        <f t="shared" ref="D60:P60" si="10">D13/D$31</f>
        <v>3.6796478597348457E-4</v>
      </c>
      <c r="E60" s="10">
        <f t="shared" si="10"/>
        <v>3.5547159960764131E-4</v>
      </c>
      <c r="F60" s="10">
        <f t="shared" si="10"/>
        <v>3.4886822373552773E-4</v>
      </c>
      <c r="G60" s="10">
        <f t="shared" si="10"/>
        <v>3.5220875043223492E-4</v>
      </c>
      <c r="H60" s="10">
        <f t="shared" si="10"/>
        <v>3.4019401552648536E-4</v>
      </c>
      <c r="I60" s="10">
        <f t="shared" si="10"/>
        <v>3.3520362369145092E-4</v>
      </c>
      <c r="J60" s="10">
        <f t="shared" si="10"/>
        <v>3.0910049569387893E-4</v>
      </c>
      <c r="K60" s="10">
        <f t="shared" si="10"/>
        <v>2.9199195773654655E-4</v>
      </c>
      <c r="L60" s="10">
        <f t="shared" si="10"/>
        <v>2.9113662700707245E-4</v>
      </c>
      <c r="M60" s="10">
        <f t="shared" si="10"/>
        <v>2.8644603832171287E-4</v>
      </c>
      <c r="N60" s="10">
        <f t="shared" si="10"/>
        <v>2.9226560489182955E-4</v>
      </c>
      <c r="O60" s="10">
        <f t="shared" si="10"/>
        <v>2.7100453449132244E-4</v>
      </c>
      <c r="P60" s="10">
        <f t="shared" si="10"/>
        <v>2.7213971048772575E-4</v>
      </c>
      <c r="Q60" s="10">
        <f t="shared" si="3"/>
        <v>2.7040746721522887E-4</v>
      </c>
      <c r="R60" s="10">
        <f t="shared" si="3"/>
        <v>2.7579538464281219E-4</v>
      </c>
      <c r="S60" s="10">
        <f t="shared" si="3"/>
        <v>2.5516173371897827E-4</v>
      </c>
    </row>
    <row r="61" spans="2:19" x14ac:dyDescent="0.25">
      <c r="B61" s="4" t="s">
        <v>14</v>
      </c>
      <c r="C61" s="4" t="s">
        <v>59</v>
      </c>
      <c r="D61" s="10">
        <f t="shared" ref="D61:P61" si="11">D14/D$31</f>
        <v>0</v>
      </c>
      <c r="E61" s="10">
        <f t="shared" si="11"/>
        <v>0</v>
      </c>
      <c r="F61" s="10">
        <f t="shared" si="11"/>
        <v>0</v>
      </c>
      <c r="G61" s="10">
        <f t="shared" si="11"/>
        <v>0</v>
      </c>
      <c r="H61" s="10">
        <f t="shared" si="11"/>
        <v>0</v>
      </c>
      <c r="I61" s="10">
        <f t="shared" si="11"/>
        <v>0</v>
      </c>
      <c r="J61" s="10">
        <f t="shared" si="11"/>
        <v>0</v>
      </c>
      <c r="K61" s="10">
        <f t="shared" si="11"/>
        <v>0</v>
      </c>
      <c r="L61" s="10">
        <f t="shared" si="11"/>
        <v>0</v>
      </c>
      <c r="M61" s="10">
        <f t="shared" si="11"/>
        <v>0</v>
      </c>
      <c r="N61" s="10">
        <f t="shared" si="11"/>
        <v>0</v>
      </c>
      <c r="O61" s="10">
        <f t="shared" si="11"/>
        <v>0</v>
      </c>
      <c r="P61" s="10">
        <f t="shared" si="11"/>
        <v>0</v>
      </c>
      <c r="Q61" s="10">
        <f t="shared" si="3"/>
        <v>0</v>
      </c>
      <c r="R61" s="10">
        <f t="shared" si="3"/>
        <v>0</v>
      </c>
      <c r="S61" s="10">
        <f t="shared" si="3"/>
        <v>0</v>
      </c>
    </row>
    <row r="62" spans="2:19" x14ac:dyDescent="0.25">
      <c r="B62" s="4" t="s">
        <v>43</v>
      </c>
      <c r="C62" s="4" t="s">
        <v>60</v>
      </c>
      <c r="D62" s="10">
        <f t="shared" ref="D62:P62" si="12">D15/D$31</f>
        <v>1.2483107706469361E-3</v>
      </c>
      <c r="E62" s="10">
        <f t="shared" si="12"/>
        <v>1.187813896079715E-3</v>
      </c>
      <c r="F62" s="10">
        <f t="shared" si="12"/>
        <v>1.1193268399245101E-3</v>
      </c>
      <c r="G62" s="10">
        <f t="shared" si="12"/>
        <v>1.1590504638243969E-3</v>
      </c>
      <c r="H62" s="10">
        <f t="shared" si="12"/>
        <v>1.0573828401258423E-3</v>
      </c>
      <c r="I62" s="10">
        <f t="shared" si="12"/>
        <v>1.0293047353765071E-3</v>
      </c>
      <c r="J62" s="10">
        <f t="shared" si="12"/>
        <v>9.1052549869181779E-4</v>
      </c>
      <c r="K62" s="10">
        <f t="shared" si="12"/>
        <v>8.0639917855085668E-4</v>
      </c>
      <c r="L62" s="10">
        <f t="shared" si="12"/>
        <v>7.8951601703344473E-4</v>
      </c>
      <c r="M62" s="10">
        <f t="shared" si="12"/>
        <v>7.766808770437489E-4</v>
      </c>
      <c r="N62" s="10">
        <f t="shared" si="12"/>
        <v>8.178897308492878E-4</v>
      </c>
      <c r="O62" s="10">
        <f t="shared" si="12"/>
        <v>8.2603707975622469E-4</v>
      </c>
      <c r="P62" s="10">
        <f t="shared" si="12"/>
        <v>8.4121843361793412E-4</v>
      </c>
      <c r="Q62" s="10">
        <f t="shared" si="3"/>
        <v>8.4300236887057084E-4</v>
      </c>
      <c r="R62" s="10">
        <f t="shared" si="3"/>
        <v>8.5310516797250846E-4</v>
      </c>
      <c r="S62" s="10">
        <f t="shared" si="3"/>
        <v>8.1853232470798681E-4</v>
      </c>
    </row>
    <row r="63" spans="2:19" x14ac:dyDescent="0.25">
      <c r="B63" s="69" t="s">
        <v>127</v>
      </c>
      <c r="C63" s="7" t="s">
        <v>117</v>
      </c>
      <c r="D63" s="10">
        <f t="shared" ref="D63:P63" si="13">D16/D$31</f>
        <v>5.335968913373041E-4</v>
      </c>
      <c r="E63" s="10">
        <f t="shared" si="13"/>
        <v>5.0835079691883851E-4</v>
      </c>
      <c r="F63" s="10">
        <f t="shared" si="13"/>
        <v>5.0751822751532113E-4</v>
      </c>
      <c r="G63" s="10">
        <f t="shared" si="13"/>
        <v>5.1038309523131578E-4</v>
      </c>
      <c r="H63" s="10">
        <f t="shared" si="13"/>
        <v>4.7488818786029868E-4</v>
      </c>
      <c r="I63" s="10">
        <f t="shared" si="13"/>
        <v>4.6998646738375045E-4</v>
      </c>
      <c r="J63" s="10">
        <f t="shared" si="13"/>
        <v>3.8938914577756143E-4</v>
      </c>
      <c r="K63" s="10">
        <f t="shared" si="13"/>
        <v>3.3659320053524791E-4</v>
      </c>
      <c r="L63" s="10">
        <f t="shared" si="13"/>
        <v>3.234194714699987E-4</v>
      </c>
      <c r="M63" s="10">
        <f t="shared" si="13"/>
        <v>3.0444764302323026E-4</v>
      </c>
      <c r="N63" s="10">
        <f t="shared" si="13"/>
        <v>3.0007870696681192E-4</v>
      </c>
      <c r="O63" s="10">
        <f t="shared" si="13"/>
        <v>2.8255281151506325E-4</v>
      </c>
      <c r="P63" s="10">
        <f t="shared" si="13"/>
        <v>2.7783524399695224E-4</v>
      </c>
      <c r="Q63" s="10">
        <f t="shared" si="3"/>
        <v>2.6695757196910528E-4</v>
      </c>
      <c r="R63" s="10">
        <f t="shared" si="3"/>
        <v>2.5392089315633766E-4</v>
      </c>
      <c r="S63" s="10">
        <f t="shared" si="3"/>
        <v>2.3142636307349408E-4</v>
      </c>
    </row>
    <row r="64" spans="2:19" x14ac:dyDescent="0.25">
      <c r="B64" s="68" t="s">
        <v>191</v>
      </c>
      <c r="C64" s="7" t="s">
        <v>190</v>
      </c>
      <c r="D64" s="10">
        <f t="shared" ref="D64:P64" si="14">D17/D$31</f>
        <v>7.1471387930963212E-4</v>
      </c>
      <c r="E64" s="10">
        <f t="shared" si="14"/>
        <v>6.7946309916087639E-4</v>
      </c>
      <c r="F64" s="10">
        <f t="shared" si="14"/>
        <v>6.1180861240918915E-4</v>
      </c>
      <c r="G64" s="10">
        <f t="shared" si="14"/>
        <v>6.4866736859308088E-4</v>
      </c>
      <c r="H64" s="10">
        <f t="shared" si="14"/>
        <v>5.8249465226554358E-4</v>
      </c>
      <c r="I64" s="10">
        <f t="shared" si="14"/>
        <v>5.5931826799275673E-4</v>
      </c>
      <c r="J64" s="10">
        <f t="shared" si="14"/>
        <v>5.2113635291425647E-4</v>
      </c>
      <c r="K64" s="10">
        <f t="shared" si="14"/>
        <v>4.6980597801560888E-4</v>
      </c>
      <c r="L64" s="10">
        <f t="shared" si="14"/>
        <v>4.6609654556344603E-4</v>
      </c>
      <c r="M64" s="10">
        <f t="shared" si="14"/>
        <v>4.7223323402051864E-4</v>
      </c>
      <c r="N64" s="10">
        <f t="shared" si="14"/>
        <v>5.1781102388247593E-4</v>
      </c>
      <c r="O64" s="10">
        <f t="shared" si="14"/>
        <v>5.4348426824116149E-4</v>
      </c>
      <c r="P64" s="10">
        <f t="shared" si="14"/>
        <v>5.6338318962098188E-4</v>
      </c>
      <c r="Q64" s="10">
        <f t="shared" si="3"/>
        <v>5.7604479690146545E-4</v>
      </c>
      <c r="R64" s="10">
        <f t="shared" si="3"/>
        <v>5.9918427481617069E-4</v>
      </c>
      <c r="S64" s="10">
        <f t="shared" si="3"/>
        <v>5.8710596163449261E-4</v>
      </c>
    </row>
    <row r="65" spans="2:19" x14ac:dyDescent="0.25">
      <c r="B65" s="4" t="s">
        <v>15</v>
      </c>
      <c r="C65" s="4" t="s">
        <v>61</v>
      </c>
      <c r="D65" s="10">
        <f t="shared" ref="D65:P65" si="15">D18/D$31</f>
        <v>2.5496256862952019E-6</v>
      </c>
      <c r="E65" s="10">
        <f t="shared" si="15"/>
        <v>2.3874169839918854E-6</v>
      </c>
      <c r="F65" s="10">
        <f t="shared" si="15"/>
        <v>2.3660994827579121E-6</v>
      </c>
      <c r="G65" s="10">
        <f t="shared" si="15"/>
        <v>2.2207361313507877E-6</v>
      </c>
      <c r="H65" s="10">
        <f t="shared" si="15"/>
        <v>1.9607724237837773E-6</v>
      </c>
      <c r="I65" s="10">
        <f t="shared" si="15"/>
        <v>1.9192379037091196E-6</v>
      </c>
      <c r="J65" s="10">
        <f t="shared" si="15"/>
        <v>1.6792614741047697E-6</v>
      </c>
      <c r="K65" s="10">
        <f t="shared" si="15"/>
        <v>1.321863890477549E-6</v>
      </c>
      <c r="L65" s="10">
        <f t="shared" si="15"/>
        <v>2.188396680564519E-6</v>
      </c>
      <c r="M65" s="10">
        <f t="shared" si="15"/>
        <v>3.1592738051316405E-6</v>
      </c>
      <c r="N65" s="10">
        <f t="shared" si="15"/>
        <v>3.6594964264245353E-6</v>
      </c>
      <c r="O65" s="10">
        <f t="shared" si="15"/>
        <v>4.2020827363805423E-6</v>
      </c>
      <c r="P65" s="10">
        <f t="shared" si="15"/>
        <v>3.9898398801612286E-6</v>
      </c>
      <c r="Q65" s="10">
        <f t="shared" si="3"/>
        <v>3.7130228496414814E-6</v>
      </c>
      <c r="R65" s="10">
        <f t="shared" si="3"/>
        <v>3.6901804111243191E-6</v>
      </c>
      <c r="S65" s="10">
        <f t="shared" si="3"/>
        <v>3.5486068927804924E-6</v>
      </c>
    </row>
    <row r="66" spans="2:19" x14ac:dyDescent="0.25">
      <c r="B66" s="4" t="s">
        <v>16</v>
      </c>
      <c r="C66" s="4" t="s">
        <v>62</v>
      </c>
      <c r="D66" s="10">
        <f t="shared" ref="D66:P66" si="16">D19/D$31</f>
        <v>1.3683770885162322E-5</v>
      </c>
      <c r="E66" s="10">
        <f t="shared" si="16"/>
        <v>1.233850901461293E-5</v>
      </c>
      <c r="F66" s="10">
        <f t="shared" si="16"/>
        <v>1.1972058921304992E-5</v>
      </c>
      <c r="G66" s="10">
        <f t="shared" si="16"/>
        <v>1.1335409644373152E-5</v>
      </c>
      <c r="H66" s="10">
        <f t="shared" si="16"/>
        <v>1.0511918827507472E-5</v>
      </c>
      <c r="I66" s="10">
        <f t="shared" si="16"/>
        <v>9.8927990127551898E-6</v>
      </c>
      <c r="J66" s="10">
        <f t="shared" si="16"/>
        <v>9.2109985807330934E-6</v>
      </c>
      <c r="K66" s="10">
        <f t="shared" si="16"/>
        <v>8.3666208597284856E-6</v>
      </c>
      <c r="L66" s="10">
        <f t="shared" si="16"/>
        <v>6.3735056609141839E-6</v>
      </c>
      <c r="M66" s="10">
        <f t="shared" si="16"/>
        <v>6.1308679782752634E-6</v>
      </c>
      <c r="N66" s="10">
        <f t="shared" si="16"/>
        <v>5.9138697524075819E-6</v>
      </c>
      <c r="O66" s="10">
        <f t="shared" si="16"/>
        <v>5.6027769818407236E-6</v>
      </c>
      <c r="P66" s="10">
        <f t="shared" si="16"/>
        <v>5.6362050351719969E-6</v>
      </c>
      <c r="Q66" s="10">
        <f t="shared" si="3"/>
        <v>5.5695342744622227E-6</v>
      </c>
      <c r="R66" s="10">
        <f t="shared" si="3"/>
        <v>5.3177885012019647E-6</v>
      </c>
      <c r="S66" s="10">
        <f t="shared" si="3"/>
        <v>4.9134556976960656E-6</v>
      </c>
    </row>
    <row r="67" spans="2:19" x14ac:dyDescent="0.25">
      <c r="B67" s="2" t="str">
        <f t="shared" ref="B67:C78" si="17">B20</f>
        <v>Totale attività non finanziarie (a)</v>
      </c>
      <c r="C67" s="2" t="str">
        <f t="shared" si="17"/>
        <v>Non-financial assets (a)</v>
      </c>
      <c r="D67" s="11">
        <f t="shared" ref="D67:P67" si="18">D20/D$31</f>
        <v>1.5678911462341672E-2</v>
      </c>
      <c r="E67" s="11">
        <f t="shared" si="18"/>
        <v>1.5136582847435347E-2</v>
      </c>
      <c r="F67" s="11">
        <f t="shared" si="18"/>
        <v>1.5764572599933389E-2</v>
      </c>
      <c r="G67" s="11">
        <f t="shared" si="18"/>
        <v>1.6142164034558478E-2</v>
      </c>
      <c r="H67" s="11">
        <f t="shared" si="18"/>
        <v>1.6130566673760546E-2</v>
      </c>
      <c r="I67" s="11">
        <f t="shared" si="18"/>
        <v>1.6647364891069064E-2</v>
      </c>
      <c r="J67" s="11">
        <f t="shared" si="18"/>
        <v>1.6654998431927252E-2</v>
      </c>
      <c r="K67" s="11">
        <f t="shared" si="18"/>
        <v>1.5991831590297947E-2</v>
      </c>
      <c r="L67" s="11">
        <f t="shared" si="18"/>
        <v>1.6888959369105876E-2</v>
      </c>
      <c r="M67" s="11">
        <f t="shared" si="18"/>
        <v>1.60888051722342E-2</v>
      </c>
      <c r="N67" s="11">
        <f t="shared" si="18"/>
        <v>1.6480796931470559E-2</v>
      </c>
      <c r="O67" s="11">
        <f t="shared" si="18"/>
        <v>1.6237697050523258E-2</v>
      </c>
      <c r="P67" s="11">
        <f t="shared" si="18"/>
        <v>1.7582675563485535E-2</v>
      </c>
      <c r="Q67" s="11">
        <f t="shared" si="3"/>
        <v>1.7583619050685249E-2</v>
      </c>
      <c r="R67" s="11">
        <f t="shared" si="3"/>
        <v>1.8076355759444589E-2</v>
      </c>
      <c r="S67" s="11">
        <f t="shared" si="3"/>
        <v>1.7019248643375708E-2</v>
      </c>
    </row>
    <row r="68" spans="2:19" x14ac:dyDescent="0.25">
      <c r="B68" s="4" t="str">
        <f t="shared" si="17"/>
        <v>Oro monetario e DSP</v>
      </c>
      <c r="C68" s="4" t="str">
        <f t="shared" si="17"/>
        <v>Monetary gold and SDRs</v>
      </c>
      <c r="D68" s="10">
        <f t="shared" ref="D68:P68" si="19">D21/D$31</f>
        <v>8.0635725072084521E-3</v>
      </c>
      <c r="E68" s="10">
        <f t="shared" si="19"/>
        <v>8.0825769589622058E-3</v>
      </c>
      <c r="F68" s="10">
        <f t="shared" si="19"/>
        <v>9.1040551359583711E-3</v>
      </c>
      <c r="G68" s="10">
        <f t="shared" si="19"/>
        <v>9.4976578040853257E-3</v>
      </c>
      <c r="H68" s="10">
        <f t="shared" si="19"/>
        <v>1.215410567408687E-2</v>
      </c>
      <c r="I68" s="10">
        <f t="shared" si="19"/>
        <v>1.5770561054759553E-2</v>
      </c>
      <c r="J68" s="10">
        <f t="shared" si="19"/>
        <v>1.7128764647555646E-2</v>
      </c>
      <c r="K68" s="10">
        <f t="shared" si="19"/>
        <v>1.6576375354007009E-2</v>
      </c>
      <c r="L68" s="10">
        <f t="shared" si="19"/>
        <v>1.2063622959583261E-2</v>
      </c>
      <c r="M68" s="10">
        <f t="shared" si="19"/>
        <v>1.332220876912029E-2</v>
      </c>
      <c r="N68" s="10">
        <f t="shared" si="19"/>
        <v>1.3054280723738454E-2</v>
      </c>
      <c r="O68" s="10">
        <f t="shared" si="19"/>
        <v>1.3872466866436062E-2</v>
      </c>
      <c r="P68" s="10">
        <f t="shared" si="19"/>
        <v>1.359280750229913E-2</v>
      </c>
      <c r="Q68" s="10">
        <f t="shared" si="3"/>
        <v>1.3901439141636125E-2</v>
      </c>
      <c r="R68" s="10">
        <f t="shared" si="3"/>
        <v>1.5968092550600253E-2</v>
      </c>
      <c r="S68" s="10">
        <f t="shared" si="3"/>
        <v>1.671100988941757E-2</v>
      </c>
    </row>
    <row r="69" spans="2:19" x14ac:dyDescent="0.25">
      <c r="B69" s="4" t="str">
        <f t="shared" si="17"/>
        <v>Biglietti e depositi</v>
      </c>
      <c r="C69" s="4" t="str">
        <f t="shared" si="17"/>
        <v>Currency and deposits</v>
      </c>
      <c r="D69" s="10">
        <f t="shared" ref="D69:P69" si="20">D22/D$31</f>
        <v>0.15289098255521544</v>
      </c>
      <c r="E69" s="10">
        <f t="shared" si="20"/>
        <v>0.16499753999920141</v>
      </c>
      <c r="F69" s="10">
        <f t="shared" si="20"/>
        <v>0.17496580475614834</v>
      </c>
      <c r="G69" s="10">
        <f t="shared" si="20"/>
        <v>0.18887195304019791</v>
      </c>
      <c r="H69" s="10">
        <f t="shared" si="20"/>
        <v>0.18177189157930668</v>
      </c>
      <c r="I69" s="10">
        <f t="shared" si="20"/>
        <v>0.18150155562432474</v>
      </c>
      <c r="J69" s="10">
        <f t="shared" si="20"/>
        <v>0.20083537605377294</v>
      </c>
      <c r="K69" s="10">
        <f t="shared" si="20"/>
        <v>0.19872296471291034</v>
      </c>
      <c r="L69" s="10">
        <f t="shared" si="20"/>
        <v>0.19571478129599656</v>
      </c>
      <c r="M69" s="10">
        <f t="shared" si="20"/>
        <v>0.19075500361366968</v>
      </c>
      <c r="N69" s="10">
        <f t="shared" si="20"/>
        <v>0.19049931265546977</v>
      </c>
      <c r="O69" s="10">
        <f t="shared" si="20"/>
        <v>0.19603361327638325</v>
      </c>
      <c r="P69" s="10">
        <f t="shared" si="20"/>
        <v>0.21019743003289232</v>
      </c>
      <c r="Q69" s="10">
        <f t="shared" ref="Q69:S78" si="21">Q22/Q$31</f>
        <v>0.20811225851540932</v>
      </c>
      <c r="R69" s="10">
        <f t="shared" si="21"/>
        <v>0.19729030136597769</v>
      </c>
      <c r="S69" s="10">
        <f t="shared" si="21"/>
        <v>0.20874623243073839</v>
      </c>
    </row>
    <row r="70" spans="2:19" x14ac:dyDescent="0.25">
      <c r="B70" s="4" t="str">
        <f t="shared" si="17"/>
        <v>Titoli</v>
      </c>
      <c r="C70" s="4" t="str">
        <f t="shared" si="17"/>
        <v>Debt securities</v>
      </c>
      <c r="D70" s="10">
        <f t="shared" ref="D70:P70" si="22">D23/D$31</f>
        <v>0.22947282617715195</v>
      </c>
      <c r="E70" s="10">
        <f t="shared" si="22"/>
        <v>0.20712316830212019</v>
      </c>
      <c r="F70" s="10">
        <f t="shared" si="22"/>
        <v>0.19743080100902533</v>
      </c>
      <c r="G70" s="10">
        <f t="shared" si="22"/>
        <v>0.21227419011901613</v>
      </c>
      <c r="H70" s="10">
        <f t="shared" si="22"/>
        <v>0.24256587478209551</v>
      </c>
      <c r="I70" s="10">
        <f t="shared" si="22"/>
        <v>0.25312792420975577</v>
      </c>
      <c r="J70" s="10">
        <f t="shared" si="22"/>
        <v>0.25196812479074182</v>
      </c>
      <c r="K70" s="10">
        <f t="shared" si="22"/>
        <v>0.27763040265425043</v>
      </c>
      <c r="L70" s="10">
        <f t="shared" si="22"/>
        <v>0.2923198691317061</v>
      </c>
      <c r="M70" s="10">
        <f t="shared" si="22"/>
        <v>0.29314998136427273</v>
      </c>
      <c r="N70" s="10">
        <f t="shared" si="22"/>
        <v>0.30093461531412175</v>
      </c>
      <c r="O70" s="10">
        <f t="shared" si="22"/>
        <v>0.30746773640129954</v>
      </c>
      <c r="P70" s="10">
        <f t="shared" si="22"/>
        <v>0.29002443621189361</v>
      </c>
      <c r="Q70" s="10">
        <f t="shared" si="21"/>
        <v>0.29128254507285944</v>
      </c>
      <c r="R70" s="10">
        <f t="shared" si="21"/>
        <v>0.30261848663478813</v>
      </c>
      <c r="S70" s="10">
        <f t="shared" si="21"/>
        <v>0.31384513299524158</v>
      </c>
    </row>
    <row r="71" spans="2:19" x14ac:dyDescent="0.25">
      <c r="B71" s="4" t="str">
        <f t="shared" si="17"/>
        <v>Prestiti</v>
      </c>
      <c r="C71" s="4" t="str">
        <f t="shared" si="17"/>
        <v>Loans</v>
      </c>
      <c r="D71" s="10">
        <f t="shared" ref="D71:P78" si="23">D24/D$31</f>
        <v>0.39407036594976302</v>
      </c>
      <c r="E71" s="10">
        <f t="shared" si="23"/>
        <v>0.40069164568660609</v>
      </c>
      <c r="F71" s="10">
        <f t="shared" si="23"/>
        <v>0.41905675897116679</v>
      </c>
      <c r="G71" s="10">
        <f t="shared" si="23"/>
        <v>0.4150796789020248</v>
      </c>
      <c r="H71" s="10">
        <f t="shared" si="23"/>
        <v>0.39422185602578225</v>
      </c>
      <c r="I71" s="10">
        <f t="shared" si="23"/>
        <v>0.38741294899554435</v>
      </c>
      <c r="J71" s="10">
        <f t="shared" si="23"/>
        <v>0.37339260239598188</v>
      </c>
      <c r="K71" s="10">
        <f t="shared" si="23"/>
        <v>0.35454827837188901</v>
      </c>
      <c r="L71" s="10">
        <f t="shared" si="23"/>
        <v>0.3459102008066724</v>
      </c>
      <c r="M71" s="10">
        <f t="shared" si="23"/>
        <v>0.33308662115843274</v>
      </c>
      <c r="N71" s="10">
        <f t="shared" si="23"/>
        <v>0.32521326024243258</v>
      </c>
      <c r="O71" s="10">
        <f t="shared" si="23"/>
        <v>0.312777357018167</v>
      </c>
      <c r="P71" s="10">
        <f t="shared" si="23"/>
        <v>0.31095204965935669</v>
      </c>
      <c r="Q71" s="10">
        <f t="shared" si="21"/>
        <v>0.31035200476964975</v>
      </c>
      <c r="R71" s="10">
        <f t="shared" si="21"/>
        <v>0.29442209503126027</v>
      </c>
      <c r="S71" s="10">
        <f t="shared" si="21"/>
        <v>0.27963635327202091</v>
      </c>
    </row>
    <row r="72" spans="2:19" x14ac:dyDescent="0.25">
      <c r="B72" s="4" t="str">
        <f t="shared" si="17"/>
        <v>Azioni e altre partecipazioni</v>
      </c>
      <c r="C72" s="4" t="str">
        <f t="shared" si="17"/>
        <v>Shares and other equity</v>
      </c>
      <c r="D72" s="10">
        <f t="shared" si="23"/>
        <v>0.12754914646192597</v>
      </c>
      <c r="E72" s="10">
        <f t="shared" si="23"/>
        <v>0.13878960244916191</v>
      </c>
      <c r="F72" s="10">
        <f t="shared" si="23"/>
        <v>0.1174978450243384</v>
      </c>
      <c r="G72" s="10">
        <f t="shared" si="23"/>
        <v>9.17790462944406E-2</v>
      </c>
      <c r="H72" s="10">
        <f t="shared" si="23"/>
        <v>9.2252035000368729E-2</v>
      </c>
      <c r="I72" s="10">
        <f t="shared" si="23"/>
        <v>8.2746223628113999E-2</v>
      </c>
      <c r="J72" s="10">
        <f t="shared" si="23"/>
        <v>7.3182313136958124E-2</v>
      </c>
      <c r="K72" s="10">
        <f t="shared" si="23"/>
        <v>6.8856659846299989E-2</v>
      </c>
      <c r="L72" s="10">
        <f t="shared" si="23"/>
        <v>7.9551278301763548E-2</v>
      </c>
      <c r="M72" s="10">
        <f t="shared" si="23"/>
        <v>7.8975337337051837E-2</v>
      </c>
      <c r="N72" s="10">
        <f t="shared" si="23"/>
        <v>7.9805930573732295E-2</v>
      </c>
      <c r="O72" s="10">
        <f t="shared" si="23"/>
        <v>7.7216752645302714E-2</v>
      </c>
      <c r="P72" s="10">
        <f t="shared" si="23"/>
        <v>7.9971972338929581E-2</v>
      </c>
      <c r="Q72" s="10">
        <f t="shared" si="21"/>
        <v>7.9024127897837818E-2</v>
      </c>
      <c r="R72" s="10">
        <f t="shared" si="21"/>
        <v>8.7928452851509187E-2</v>
      </c>
      <c r="S72" s="10">
        <f t="shared" si="21"/>
        <v>8.0411985929063956E-2</v>
      </c>
    </row>
    <row r="73" spans="2:19" x14ac:dyDescent="0.25">
      <c r="B73" s="4" t="str">
        <f t="shared" si="17"/>
        <v>Derivati</v>
      </c>
      <c r="C73" s="4" t="str">
        <f t="shared" si="17"/>
        <v>Derivatives</v>
      </c>
      <c r="D73" s="10">
        <f t="shared" si="23"/>
        <v>2.8389333502934124E-2</v>
      </c>
      <c r="E73" s="10">
        <f t="shared" si="23"/>
        <v>1.8027487058525585E-2</v>
      </c>
      <c r="F73" s="10">
        <f t="shared" si="23"/>
        <v>2.0291921952538133E-2</v>
      </c>
      <c r="G73" s="10">
        <f t="shared" si="23"/>
        <v>3.2896256737797905E-2</v>
      </c>
      <c r="H73" s="10">
        <f t="shared" si="23"/>
        <v>2.8232343326022678E-2</v>
      </c>
      <c r="I73" s="10">
        <f t="shared" si="23"/>
        <v>2.9891039874187883E-2</v>
      </c>
      <c r="J73" s="10">
        <f t="shared" si="23"/>
        <v>3.9371329395243494E-2</v>
      </c>
      <c r="K73" s="10">
        <f t="shared" si="23"/>
        <v>4.2269173199905079E-2</v>
      </c>
      <c r="L73" s="10">
        <f t="shared" si="23"/>
        <v>2.7662718961986656E-2</v>
      </c>
      <c r="M73" s="10">
        <f t="shared" si="23"/>
        <v>3.6764203390838253E-2</v>
      </c>
      <c r="N73" s="10">
        <f t="shared" si="23"/>
        <v>2.897304540003693E-2</v>
      </c>
      <c r="O73" s="10">
        <f t="shared" si="23"/>
        <v>2.7569249421984892E-2</v>
      </c>
      <c r="P73" s="10">
        <f t="shared" si="23"/>
        <v>2.221193400561592E-2</v>
      </c>
      <c r="Q73" s="10">
        <f t="shared" si="21"/>
        <v>1.9217666319471742E-2</v>
      </c>
      <c r="R73" s="10">
        <f t="shared" si="21"/>
        <v>2.1394146455111254E-2</v>
      </c>
      <c r="S73" s="10">
        <f t="shared" si="21"/>
        <v>2.0435436605247284E-2</v>
      </c>
    </row>
    <row r="74" spans="2:19" x14ac:dyDescent="0.25">
      <c r="B74" s="4" t="str">
        <f t="shared" si="17"/>
        <v>Quote di fondi comuni</v>
      </c>
      <c r="C74" s="4" t="str">
        <f t="shared" si="17"/>
        <v>Mutual fund shares</v>
      </c>
      <c r="D74" s="10">
        <f t="shared" si="23"/>
        <v>4.1830723871362871E-2</v>
      </c>
      <c r="E74" s="10">
        <f t="shared" si="23"/>
        <v>4.4984162942671185E-2</v>
      </c>
      <c r="F74" s="10">
        <f t="shared" si="23"/>
        <v>4.3712664656483824E-2</v>
      </c>
      <c r="G74" s="10">
        <f t="shared" si="23"/>
        <v>3.1607194725469752E-2</v>
      </c>
      <c r="H74" s="10">
        <f t="shared" si="23"/>
        <v>3.1088057672271921E-2</v>
      </c>
      <c r="I74" s="10">
        <f t="shared" si="23"/>
        <v>3.1331576225668685E-2</v>
      </c>
      <c r="J74" s="10">
        <f t="shared" si="23"/>
        <v>2.5937250903486316E-2</v>
      </c>
      <c r="K74" s="10">
        <f t="shared" si="23"/>
        <v>2.3675817054840009E-2</v>
      </c>
      <c r="L74" s="10">
        <f t="shared" si="23"/>
        <v>2.5844020751891635E-2</v>
      </c>
      <c r="M74" s="10">
        <f t="shared" si="23"/>
        <v>3.2685014741523473E-2</v>
      </c>
      <c r="N74" s="10">
        <f t="shared" si="23"/>
        <v>4.0612703773538386E-2</v>
      </c>
      <c r="O74" s="10">
        <f t="shared" si="23"/>
        <v>4.397255174522912E-2</v>
      </c>
      <c r="P74" s="10">
        <f t="shared" si="23"/>
        <v>4.9336439198726247E-2</v>
      </c>
      <c r="Q74" s="10">
        <f t="shared" si="21"/>
        <v>5.4363564772196948E-2</v>
      </c>
      <c r="R74" s="10">
        <f t="shared" si="21"/>
        <v>5.6480335501437336E-2</v>
      </c>
      <c r="S74" s="10">
        <f t="shared" si="21"/>
        <v>5.6972498906213413E-2</v>
      </c>
    </row>
    <row r="75" spans="2:19" x14ac:dyDescent="0.25">
      <c r="B75" s="4" t="str">
        <f t="shared" si="17"/>
        <v>Riserve assicurative e garanzie standard</v>
      </c>
      <c r="C75" s="4" t="str">
        <f t="shared" si="17"/>
        <v>Insurance, pension and standardised guarantee schemes</v>
      </c>
      <c r="D75" s="10">
        <f t="shared" si="23"/>
        <v>3.0450015833994199E-4</v>
      </c>
      <c r="E75" s="10">
        <f t="shared" si="23"/>
        <v>2.9809119441451249E-4</v>
      </c>
      <c r="F75" s="10">
        <f t="shared" si="23"/>
        <v>3.0494168795348962E-4</v>
      </c>
      <c r="G75" s="10">
        <f t="shared" si="23"/>
        <v>7.2333817270357856E-4</v>
      </c>
      <c r="H75" s="10">
        <f t="shared" si="23"/>
        <v>7.169001553258555E-4</v>
      </c>
      <c r="I75" s="10">
        <f t="shared" si="23"/>
        <v>7.6385145139103768E-4</v>
      </c>
      <c r="J75" s="10">
        <f t="shared" si="23"/>
        <v>8.1231364198353204E-4</v>
      </c>
      <c r="K75" s="10">
        <f t="shared" si="23"/>
        <v>8.0272595206931792E-4</v>
      </c>
      <c r="L75" s="10">
        <f t="shared" si="23"/>
        <v>8.8085202710497669E-4</v>
      </c>
      <c r="M75" s="10">
        <f t="shared" si="23"/>
        <v>8.8675810919858807E-4</v>
      </c>
      <c r="N75" s="10">
        <f t="shared" si="23"/>
        <v>1.1557307351176349E-3</v>
      </c>
      <c r="O75" s="10">
        <f t="shared" si="23"/>
        <v>1.1762642847306705E-3</v>
      </c>
      <c r="P75" s="10">
        <f t="shared" si="23"/>
        <v>2.3089529693100332E-3</v>
      </c>
      <c r="Q75" s="10">
        <f t="shared" si="21"/>
        <v>2.5783201431510061E-3</v>
      </c>
      <c r="R75" s="10">
        <f t="shared" si="21"/>
        <v>2.4467776293720361E-3</v>
      </c>
      <c r="S75" s="10">
        <f t="shared" si="21"/>
        <v>3.5987345397450296E-3</v>
      </c>
    </row>
    <row r="76" spans="2:19" x14ac:dyDescent="0.25">
      <c r="B76" s="4" t="str">
        <f t="shared" si="17"/>
        <v>Altri conti attivi</v>
      </c>
      <c r="C76" s="4" t="str">
        <f t="shared" si="17"/>
        <v>Other accounts receivable</v>
      </c>
      <c r="D76" s="10">
        <f t="shared" si="23"/>
        <v>1.7496396928627334E-3</v>
      </c>
      <c r="E76" s="10">
        <f t="shared" si="23"/>
        <v>1.8691446736599266E-3</v>
      </c>
      <c r="F76" s="10">
        <f t="shared" si="23"/>
        <v>1.8706342064539051E-3</v>
      </c>
      <c r="G76" s="10">
        <f t="shared" si="23"/>
        <v>1.1285201697055654E-3</v>
      </c>
      <c r="H76" s="10">
        <f t="shared" si="23"/>
        <v>8.6637092650890604E-4</v>
      </c>
      <c r="I76" s="10">
        <f t="shared" si="23"/>
        <v>8.069523004231525E-4</v>
      </c>
      <c r="J76" s="10">
        <f t="shared" si="23"/>
        <v>7.1692826498413536E-4</v>
      </c>
      <c r="K76" s="10">
        <f t="shared" si="23"/>
        <v>9.2577126353092347E-4</v>
      </c>
      <c r="L76" s="10">
        <f t="shared" si="23"/>
        <v>3.1636995889286926E-3</v>
      </c>
      <c r="M76" s="10">
        <f t="shared" si="23"/>
        <v>4.286066343658238E-3</v>
      </c>
      <c r="N76" s="10">
        <f t="shared" si="23"/>
        <v>3.2703236503418181E-3</v>
      </c>
      <c r="O76" s="10">
        <f t="shared" si="23"/>
        <v>3.6763112899434076E-3</v>
      </c>
      <c r="P76" s="10">
        <f t="shared" si="23"/>
        <v>3.8213010342792214E-3</v>
      </c>
      <c r="Q76" s="10">
        <f t="shared" si="21"/>
        <v>3.5844543171025772E-3</v>
      </c>
      <c r="R76" s="10">
        <f t="shared" si="21"/>
        <v>3.3749576236097984E-3</v>
      </c>
      <c r="S76" s="10">
        <f t="shared" si="21"/>
        <v>2.6233667889361918E-3</v>
      </c>
    </row>
    <row r="77" spans="2:19" x14ac:dyDescent="0.25">
      <c r="B77" s="2" t="str">
        <f t="shared" si="17"/>
        <v>Totale attività finanziarie (b)</v>
      </c>
      <c r="C77" s="2" t="str">
        <f t="shared" si="17"/>
        <v>Financial assets (b)</v>
      </c>
      <c r="D77" s="11">
        <f t="shared" si="23"/>
        <v>0.98432108853765832</v>
      </c>
      <c r="E77" s="11">
        <f t="shared" si="23"/>
        <v>0.98486341715256465</v>
      </c>
      <c r="F77" s="11">
        <f t="shared" si="23"/>
        <v>0.98423542740006653</v>
      </c>
      <c r="G77" s="11">
        <f t="shared" si="23"/>
        <v>0.98385783596544163</v>
      </c>
      <c r="H77" s="11">
        <f t="shared" si="23"/>
        <v>0.98386943332623944</v>
      </c>
      <c r="I77" s="11">
        <f t="shared" si="23"/>
        <v>0.98335263510893089</v>
      </c>
      <c r="J77" s="11">
        <f t="shared" si="23"/>
        <v>0.98334500156807281</v>
      </c>
      <c r="K77" s="11">
        <f t="shared" si="23"/>
        <v>0.98400816840970207</v>
      </c>
      <c r="L77" s="11">
        <f t="shared" si="23"/>
        <v>0.98311104063089416</v>
      </c>
      <c r="M77" s="11">
        <f t="shared" si="23"/>
        <v>0.98391119482776579</v>
      </c>
      <c r="N77" s="11">
        <f t="shared" si="23"/>
        <v>0.98351920306852947</v>
      </c>
      <c r="O77" s="11">
        <f t="shared" si="23"/>
        <v>0.98376230294947675</v>
      </c>
      <c r="P77" s="11">
        <f t="shared" si="23"/>
        <v>0.98241732443651453</v>
      </c>
      <c r="Q77" s="11">
        <f t="shared" si="21"/>
        <v>0.98241638094931483</v>
      </c>
      <c r="R77" s="11">
        <f t="shared" si="21"/>
        <v>0.98192364424055545</v>
      </c>
      <c r="S77" s="11">
        <f t="shared" si="21"/>
        <v>0.98298075135662433</v>
      </c>
    </row>
    <row r="78" spans="2:19" x14ac:dyDescent="0.25">
      <c r="B78" s="2" t="str">
        <f t="shared" si="17"/>
        <v>Ricchezza lorda (a+b)</v>
      </c>
      <c r="C78" s="2" t="str">
        <f t="shared" si="17"/>
        <v>Gross wealth (a+b)</v>
      </c>
      <c r="D78" s="11">
        <f t="shared" si="23"/>
        <v>1</v>
      </c>
      <c r="E78" s="11">
        <f t="shared" si="23"/>
        <v>1</v>
      </c>
      <c r="F78" s="11">
        <f t="shared" si="23"/>
        <v>1</v>
      </c>
      <c r="G78" s="11">
        <f t="shared" si="23"/>
        <v>1</v>
      </c>
      <c r="H78" s="11">
        <f t="shared" si="23"/>
        <v>1</v>
      </c>
      <c r="I78" s="11">
        <f t="shared" si="23"/>
        <v>1</v>
      </c>
      <c r="J78" s="11">
        <f t="shared" si="23"/>
        <v>1</v>
      </c>
      <c r="K78" s="11">
        <f t="shared" si="23"/>
        <v>1</v>
      </c>
      <c r="L78" s="11">
        <f t="shared" si="23"/>
        <v>1</v>
      </c>
      <c r="M78" s="11">
        <f t="shared" si="23"/>
        <v>1</v>
      </c>
      <c r="N78" s="11">
        <f t="shared" si="23"/>
        <v>1</v>
      </c>
      <c r="O78" s="11">
        <f t="shared" si="23"/>
        <v>1</v>
      </c>
      <c r="P78" s="11">
        <f t="shared" si="23"/>
        <v>1</v>
      </c>
      <c r="Q78" s="11">
        <f t="shared" si="21"/>
        <v>1</v>
      </c>
      <c r="R78" s="11">
        <f t="shared" si="21"/>
        <v>1</v>
      </c>
      <c r="S78" s="11">
        <f t="shared" si="21"/>
        <v>1</v>
      </c>
    </row>
    <row r="79" spans="2:19" ht="17.399999999999999" x14ac:dyDescent="0.3">
      <c r="B79" s="19"/>
    </row>
    <row r="80" spans="2:19" x14ac:dyDescent="0.25">
      <c r="B80" s="20" t="s">
        <v>76</v>
      </c>
    </row>
    <row r="81" spans="2:19" x14ac:dyDescent="0.25">
      <c r="B81" s="20" t="s">
        <v>185</v>
      </c>
    </row>
    <row r="85" spans="2:19" ht="15.6" x14ac:dyDescent="0.3">
      <c r="B85" s="24" t="s">
        <v>140</v>
      </c>
    </row>
    <row r="86" spans="2:19" ht="15.6" x14ac:dyDescent="0.3">
      <c r="B86" s="24" t="s">
        <v>141</v>
      </c>
    </row>
    <row r="88" spans="2:19" x14ac:dyDescent="0.25">
      <c r="B88" s="2" t="str">
        <f t="shared" ref="B88:P88" si="24">B5</f>
        <v>Attività/Passività</v>
      </c>
      <c r="C88" s="2" t="str">
        <f t="shared" si="24"/>
        <v>Assets/Liabilities</v>
      </c>
      <c r="D88" s="3" t="str">
        <f t="shared" si="24"/>
        <v>2005</v>
      </c>
      <c r="E88" s="3" t="str">
        <f t="shared" si="24"/>
        <v>2006</v>
      </c>
      <c r="F88" s="3" t="str">
        <f t="shared" si="24"/>
        <v>2007</v>
      </c>
      <c r="G88" s="3" t="str">
        <f t="shared" si="24"/>
        <v>2008</v>
      </c>
      <c r="H88" s="3" t="str">
        <f t="shared" si="24"/>
        <v>2009</v>
      </c>
      <c r="I88" s="3" t="str">
        <f t="shared" si="24"/>
        <v>2010</v>
      </c>
      <c r="J88" s="3" t="str">
        <f t="shared" si="24"/>
        <v>2011</v>
      </c>
      <c r="K88" s="3" t="str">
        <f t="shared" si="24"/>
        <v>2012</v>
      </c>
      <c r="L88" s="3" t="str">
        <f t="shared" si="24"/>
        <v>2013</v>
      </c>
      <c r="M88" s="3" t="str">
        <f t="shared" si="24"/>
        <v>2014</v>
      </c>
      <c r="N88" s="3" t="str">
        <f t="shared" si="24"/>
        <v>2015</v>
      </c>
      <c r="O88" s="3" t="str">
        <f t="shared" si="24"/>
        <v>2016</v>
      </c>
      <c r="P88" s="3" t="str">
        <f t="shared" si="24"/>
        <v>2017</v>
      </c>
      <c r="Q88" s="3" t="str">
        <f t="shared" ref="Q88:S88" si="25">Q5</f>
        <v>2018</v>
      </c>
      <c r="R88" s="3" t="str">
        <f t="shared" si="25"/>
        <v>2019</v>
      </c>
      <c r="S88" s="3" t="str">
        <f t="shared" si="25"/>
        <v>2020</v>
      </c>
    </row>
    <row r="89" spans="2:19" x14ac:dyDescent="0.25">
      <c r="B89" s="4" t="s">
        <v>13</v>
      </c>
      <c r="C89" s="4" t="s">
        <v>53</v>
      </c>
      <c r="D89" s="5"/>
      <c r="E89" s="10">
        <f t="shared" ref="E89:P89" si="26">(E6/D6)-1</f>
        <v>-5.4077736746572791E-3</v>
      </c>
      <c r="F89" s="10">
        <f t="shared" si="26"/>
        <v>-7.7278390998451907E-2</v>
      </c>
      <c r="G89" s="10">
        <f t="shared" si="26"/>
        <v>2.4838705277372197E-2</v>
      </c>
      <c r="H89" s="10">
        <f t="shared" si="26"/>
        <v>-8.3583996592754284E-2</v>
      </c>
      <c r="I89" s="10">
        <f t="shared" si="26"/>
        <v>8.8782060591977352E-2</v>
      </c>
      <c r="J89" s="10">
        <f t="shared" si="26"/>
        <v>0.17601077807568677</v>
      </c>
      <c r="K89" s="10">
        <f t="shared" si="26"/>
        <v>4.6210385426827871E-2</v>
      </c>
      <c r="L89" s="10">
        <f t="shared" si="26"/>
        <v>1.093932954594723E-2</v>
      </c>
      <c r="M89" s="10">
        <f t="shared" si="26"/>
        <v>-4.1020966271649972E-2</v>
      </c>
      <c r="N89" s="10">
        <f t="shared" si="26"/>
        <v>9.8836949228360504E-2</v>
      </c>
      <c r="O89" s="10">
        <f t="shared" si="26"/>
        <v>3.9691424616838944E-4</v>
      </c>
      <c r="P89" s="10">
        <f t="shared" si="26"/>
        <v>-2.6653916192763694E-3</v>
      </c>
      <c r="Q89" s="10">
        <f t="shared" ref="Q89:S104" si="27">(Q6/P6)-1</f>
        <v>-4.650379966338547E-2</v>
      </c>
      <c r="R89" s="10">
        <f t="shared" si="27"/>
        <v>4.1807522786597495E-2</v>
      </c>
      <c r="S89" s="10">
        <f t="shared" si="27"/>
        <v>1.3472439004353909E-2</v>
      </c>
    </row>
    <row r="90" spans="2:19" x14ac:dyDescent="0.25">
      <c r="B90" s="4" t="s">
        <v>39</v>
      </c>
      <c r="C90" s="4" t="s">
        <v>54</v>
      </c>
      <c r="D90" s="5"/>
      <c r="E90" s="10">
        <f t="shared" ref="E90:P90" si="28">(E7/D7)-1</f>
        <v>8.6679868779004687E-2</v>
      </c>
      <c r="F90" s="10">
        <f t="shared" si="28"/>
        <v>0.12853679593117739</v>
      </c>
      <c r="G90" s="10">
        <f t="shared" si="28"/>
        <v>7.864376811546947E-2</v>
      </c>
      <c r="H90" s="10">
        <f t="shared" si="28"/>
        <v>8.9555962836611602E-2</v>
      </c>
      <c r="I90" s="10">
        <f t="shared" si="28"/>
        <v>8.2371179663548011E-2</v>
      </c>
      <c r="J90" s="10">
        <f t="shared" si="28"/>
        <v>5.0434111369986656E-2</v>
      </c>
      <c r="K90" s="10">
        <f t="shared" si="28"/>
        <v>3.0982628195033834E-2</v>
      </c>
      <c r="L90" s="10">
        <f t="shared" si="28"/>
        <v>3.7604400756824141E-2</v>
      </c>
      <c r="M90" s="10">
        <f t="shared" si="28"/>
        <v>-2.7619354087787595E-2</v>
      </c>
      <c r="N90" s="10">
        <f t="shared" si="28"/>
        <v>2.9398994059647521E-2</v>
      </c>
      <c r="O90" s="10">
        <f t="shared" si="28"/>
        <v>2.1458292958196123E-2</v>
      </c>
      <c r="P90" s="10">
        <f t="shared" si="28"/>
        <v>0.10456879531881791</v>
      </c>
      <c r="Q90" s="10">
        <f t="shared" si="27"/>
        <v>2.079401197120756E-2</v>
      </c>
      <c r="R90" s="10">
        <f t="shared" si="27"/>
        <v>7.4830147443105233E-2</v>
      </c>
      <c r="S90" s="10">
        <f t="shared" si="27"/>
        <v>1.5578954735663286E-2</v>
      </c>
    </row>
    <row r="91" spans="2:19" x14ac:dyDescent="0.25">
      <c r="B91" s="4" t="s">
        <v>38</v>
      </c>
      <c r="C91" s="4" t="s">
        <v>55</v>
      </c>
      <c r="D91" s="5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2:19" x14ac:dyDescent="0.25">
      <c r="B92" s="4" t="s">
        <v>118</v>
      </c>
      <c r="C92" s="4" t="s">
        <v>96</v>
      </c>
      <c r="D92" s="5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2:19" x14ac:dyDescent="0.25">
      <c r="B93" s="68" t="s">
        <v>122</v>
      </c>
      <c r="C93" s="4" t="s">
        <v>130</v>
      </c>
      <c r="D93" s="5"/>
      <c r="E93" s="10">
        <f t="shared" ref="E93:P104" si="29">(E10/D10)-1</f>
        <v>1.0513313203403873E-2</v>
      </c>
      <c r="F93" s="10">
        <f t="shared" si="29"/>
        <v>7.2800369434709022E-3</v>
      </c>
      <c r="G93" s="10">
        <f t="shared" si="29"/>
        <v>4.5360157493055775E-2</v>
      </c>
      <c r="H93" s="10">
        <f t="shared" si="29"/>
        <v>3.6503882568428736E-2</v>
      </c>
      <c r="I93" s="10">
        <f t="shared" si="29"/>
        <v>-1.3713972820946885E-2</v>
      </c>
      <c r="J93" s="10">
        <f t="shared" si="29"/>
        <v>-1.7311429076134921E-2</v>
      </c>
      <c r="K93" s="10">
        <f t="shared" si="29"/>
        <v>2.3111887213991267E-3</v>
      </c>
      <c r="L93" s="10">
        <f t="shared" si="29"/>
        <v>-3.2871307422305263E-2</v>
      </c>
      <c r="M93" s="10">
        <f t="shared" si="29"/>
        <v>-2.2862138391438025E-2</v>
      </c>
      <c r="N93" s="10">
        <f t="shared" si="29"/>
        <v>3.8606479598752852E-2</v>
      </c>
      <c r="O93" s="10">
        <f t="shared" si="29"/>
        <v>2.5946905426923239E-2</v>
      </c>
      <c r="P93" s="10">
        <f t="shared" si="29"/>
        <v>2.6333867643691278E-2</v>
      </c>
      <c r="Q93" s="10">
        <f t="shared" si="27"/>
        <v>1.1230105607615615E-2</v>
      </c>
      <c r="R93" s="10">
        <f t="shared" si="27"/>
        <v>6.8691623152165926E-2</v>
      </c>
      <c r="S93" s="10">
        <f t="shared" si="27"/>
        <v>1.3832496042942788E-2</v>
      </c>
    </row>
    <row r="94" spans="2:19" x14ac:dyDescent="0.25">
      <c r="B94" s="68" t="s">
        <v>123</v>
      </c>
      <c r="C94" s="6" t="s">
        <v>57</v>
      </c>
      <c r="D94" s="5"/>
      <c r="E94" s="10">
        <f t="shared" si="29"/>
        <v>2.2670596236681106E-2</v>
      </c>
      <c r="F94" s="10">
        <f t="shared" si="29"/>
        <v>3.2587009532254463E-2</v>
      </c>
      <c r="G94" s="10">
        <f t="shared" si="29"/>
        <v>2.1253756977243299E-2</v>
      </c>
      <c r="H94" s="10">
        <f t="shared" si="29"/>
        <v>4.3094387218835406E-2</v>
      </c>
      <c r="I94" s="10">
        <f t="shared" si="29"/>
        <v>-3.3857315598548987E-2</v>
      </c>
      <c r="J94" s="10">
        <f t="shared" si="29"/>
        <v>-3.2540675844805911E-2</v>
      </c>
      <c r="K94" s="10">
        <f t="shared" si="29"/>
        <v>-3.3850797757654094E-2</v>
      </c>
      <c r="L94" s="10">
        <f t="shared" si="29"/>
        <v>-2.1423789332738252E-2</v>
      </c>
      <c r="M94" s="10">
        <f t="shared" si="29"/>
        <v>-1.6875712656784447E-2</v>
      </c>
      <c r="N94" s="10">
        <f t="shared" si="29"/>
        <v>5.845511482254695E-2</v>
      </c>
      <c r="O94" s="10">
        <f t="shared" si="29"/>
        <v>5.3035283804514499E-2</v>
      </c>
      <c r="P94" s="10">
        <f t="shared" si="29"/>
        <v>7.2840790842872094E-2</v>
      </c>
      <c r="Q94" s="10">
        <f t="shared" si="27"/>
        <v>5.1988360814742895E-2</v>
      </c>
      <c r="R94" s="10">
        <f t="shared" si="27"/>
        <v>7.6894707726350875E-2</v>
      </c>
      <c r="S94" s="10">
        <f t="shared" si="27"/>
        <v>1.4041095890411137E-2</v>
      </c>
    </row>
    <row r="95" spans="2:19" x14ac:dyDescent="0.25">
      <c r="B95" s="68" t="s">
        <v>124</v>
      </c>
      <c r="C95" s="6" t="s">
        <v>58</v>
      </c>
      <c r="D95" s="5"/>
      <c r="E95" s="10">
        <f t="shared" si="29"/>
        <v>-4.9729862475442088E-2</v>
      </c>
      <c r="F95" s="10">
        <f t="shared" si="29"/>
        <v>-1.9705388293061121E-2</v>
      </c>
      <c r="G95" s="10">
        <f t="shared" si="29"/>
        <v>3.9214393989323248E-2</v>
      </c>
      <c r="H95" s="10">
        <f t="shared" si="29"/>
        <v>4.5027904616945724E-2</v>
      </c>
      <c r="I95" s="10">
        <f t="shared" si="29"/>
        <v>-5.2008738924626763E-2</v>
      </c>
      <c r="J95" s="10">
        <f t="shared" si="29"/>
        <v>5.8254913257795859E-3</v>
      </c>
      <c r="K95" s="10">
        <f t="shared" si="29"/>
        <v>3.94602851323822E-3</v>
      </c>
      <c r="L95" s="10">
        <f t="shared" si="29"/>
        <v>-4.0319513122860529E-2</v>
      </c>
      <c r="M95" s="10">
        <f t="shared" si="29"/>
        <v>-5.799973576430173E-2</v>
      </c>
      <c r="N95" s="10">
        <f t="shared" si="29"/>
        <v>3.9130434782608692E-2</v>
      </c>
      <c r="O95" s="10">
        <f t="shared" si="29"/>
        <v>0.10075583749493866</v>
      </c>
      <c r="P95" s="10">
        <f t="shared" si="29"/>
        <v>3.2186867757954651E-2</v>
      </c>
      <c r="Q95" s="10">
        <f t="shared" si="27"/>
        <v>2.0788785934902076E-3</v>
      </c>
      <c r="R95" s="10">
        <f t="shared" si="27"/>
        <v>7.2669077114575487E-2</v>
      </c>
      <c r="S95" s="10">
        <f t="shared" si="27"/>
        <v>3.022600431010658E-2</v>
      </c>
    </row>
    <row r="96" spans="2:19" x14ac:dyDescent="0.25">
      <c r="B96" s="68" t="s">
        <v>120</v>
      </c>
      <c r="C96" s="6" t="s">
        <v>129</v>
      </c>
      <c r="D96" s="5"/>
      <c r="E96" s="10">
        <f t="shared" si="29"/>
        <v>6.9544212065348665E-2</v>
      </c>
      <c r="F96" s="10">
        <f t="shared" si="29"/>
        <v>2.5319465081723669E-2</v>
      </c>
      <c r="G96" s="10">
        <f t="shared" si="29"/>
        <v>5.7272042200452233E-2</v>
      </c>
      <c r="H96" s="10">
        <f t="shared" si="29"/>
        <v>2.7358956083118446E-2</v>
      </c>
      <c r="I96" s="10">
        <f t="shared" si="29"/>
        <v>2.5296189561319293E-2</v>
      </c>
      <c r="J96" s="10">
        <f t="shared" si="29"/>
        <v>-3.2323547782635909E-2</v>
      </c>
      <c r="K96" s="10">
        <f t="shared" si="29"/>
        <v>9.9510515840999236E-3</v>
      </c>
      <c r="L96" s="10">
        <f t="shared" si="29"/>
        <v>-2.9292714103110407E-2</v>
      </c>
      <c r="M96" s="10">
        <f t="shared" si="29"/>
        <v>4.8831339844179755E-3</v>
      </c>
      <c r="N96" s="10">
        <f t="shared" si="29"/>
        <v>3.3469833469833343E-2</v>
      </c>
      <c r="O96" s="10">
        <f t="shared" si="29"/>
        <v>-3.914835164835162E-2</v>
      </c>
      <c r="P96" s="10">
        <f t="shared" si="29"/>
        <v>8.8524770440423506E-3</v>
      </c>
      <c r="Q96" s="10">
        <f t="shared" si="27"/>
        <v>8.1752779594506109E-3</v>
      </c>
      <c r="R96" s="10">
        <f t="shared" si="27"/>
        <v>6.2601362309438802E-2</v>
      </c>
      <c r="S96" s="10">
        <f t="shared" si="27"/>
        <v>-1.322751322751281E-3</v>
      </c>
    </row>
    <row r="97" spans="2:19" x14ac:dyDescent="0.25">
      <c r="B97" s="4" t="s">
        <v>14</v>
      </c>
      <c r="C97" s="4" t="s">
        <v>59</v>
      </c>
      <c r="D97" s="5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2:19" x14ac:dyDescent="0.25">
      <c r="B98" s="4" t="s">
        <v>43</v>
      </c>
      <c r="C98" s="4" t="s">
        <v>60</v>
      </c>
      <c r="D98" s="5"/>
      <c r="E98" s="10">
        <f t="shared" si="29"/>
        <v>5.3478741544400243E-2</v>
      </c>
      <c r="F98" s="10">
        <f t="shared" si="29"/>
        <v>-1.5510218601590298E-2</v>
      </c>
      <c r="G98" s="10">
        <f t="shared" si="29"/>
        <v>8.4409835769390762E-2</v>
      </c>
      <c r="H98" s="10">
        <f t="shared" si="29"/>
        <v>-2.9656286966228462E-2</v>
      </c>
      <c r="I98" s="10">
        <f t="shared" si="29"/>
        <v>1.2929036245943548E-2</v>
      </c>
      <c r="J98" s="10">
        <f t="shared" si="29"/>
        <v>-7.1702207004102125E-2</v>
      </c>
      <c r="K98" s="10">
        <f t="shared" si="29"/>
        <v>-5.3137097363231356E-2</v>
      </c>
      <c r="L98" s="10">
        <f t="shared" si="29"/>
        <v>-4.6823774443630062E-2</v>
      </c>
      <c r="M98" s="10">
        <f t="shared" si="29"/>
        <v>4.7343503419252642E-3</v>
      </c>
      <c r="N98" s="10">
        <f t="shared" si="29"/>
        <v>6.6633105114780378E-2</v>
      </c>
      <c r="O98" s="10">
        <f t="shared" si="29"/>
        <v>4.6555532481262762E-2</v>
      </c>
      <c r="P98" s="10">
        <f t="shared" si="29"/>
        <v>2.310814467394251E-2</v>
      </c>
      <c r="Q98" s="10">
        <f t="shared" si="27"/>
        <v>1.6785386839692551E-2</v>
      </c>
      <c r="R98" s="10">
        <f t="shared" si="27"/>
        <v>5.4328223624887206E-2</v>
      </c>
      <c r="S98" s="10">
        <f t="shared" si="27"/>
        <v>3.56902024637753E-2</v>
      </c>
    </row>
    <row r="99" spans="2:19" x14ac:dyDescent="0.25">
      <c r="B99" s="69" t="s">
        <v>127</v>
      </c>
      <c r="C99" s="7" t="s">
        <v>117</v>
      </c>
      <c r="D99" s="5"/>
      <c r="E99" s="10">
        <f t="shared" si="29"/>
        <v>5.4751884972821463E-2</v>
      </c>
      <c r="F99" s="10">
        <f t="shared" si="29"/>
        <v>4.3015668509205796E-2</v>
      </c>
      <c r="G99" s="10">
        <f t="shared" si="29"/>
        <v>5.3155881415364981E-2</v>
      </c>
      <c r="H99" s="10">
        <f t="shared" si="29"/>
        <v>-1.0329171396140868E-2</v>
      </c>
      <c r="I99" s="10">
        <f t="shared" si="29"/>
        <v>2.9819933478610006E-2</v>
      </c>
      <c r="J99" s="10">
        <f t="shared" si="29"/>
        <v>-0.13056390837880971</v>
      </c>
      <c r="K99" s="10">
        <f t="shared" si="29"/>
        <v>-7.5832621690862467E-2</v>
      </c>
      <c r="L99" s="10">
        <f t="shared" si="29"/>
        <v>-6.4544446497874719E-2</v>
      </c>
      <c r="M99" s="10">
        <f t="shared" si="29"/>
        <v>-3.8573615844322728E-2</v>
      </c>
      <c r="N99" s="10">
        <f t="shared" si="29"/>
        <v>-1.6438919141065211E-3</v>
      </c>
      <c r="O99" s="10">
        <f t="shared" si="29"/>
        <v>-2.428733148090978E-2</v>
      </c>
      <c r="P99" s="10">
        <f t="shared" si="29"/>
        <v>-1.2129522202299348E-2</v>
      </c>
      <c r="Q99" s="10">
        <f t="shared" si="27"/>
        <v>-2.5090753790305342E-2</v>
      </c>
      <c r="R99" s="10">
        <f t="shared" si="27"/>
        <v>-9.0351549665973474E-3</v>
      </c>
      <c r="S99" s="10">
        <f t="shared" si="27"/>
        <v>-1.6190528816930949E-2</v>
      </c>
    </row>
    <row r="100" spans="2:19" x14ac:dyDescent="0.25">
      <c r="B100" s="68" t="s">
        <v>191</v>
      </c>
      <c r="C100" s="7" t="s">
        <v>190</v>
      </c>
      <c r="D100" s="5"/>
      <c r="E100" s="10">
        <f t="shared" si="29"/>
        <v>5.252822778595978E-2</v>
      </c>
      <c r="F100" s="10">
        <f t="shared" si="29"/>
        <v>-5.9297263681591939E-2</v>
      </c>
      <c r="G100" s="10">
        <f t="shared" si="29"/>
        <v>0.11033616500842891</v>
      </c>
      <c r="H100" s="10">
        <f t="shared" si="29"/>
        <v>-4.4863207406745764E-2</v>
      </c>
      <c r="I100" s="10">
        <f t="shared" si="29"/>
        <v>-8.4154095499322512E-4</v>
      </c>
      <c r="J100" s="10">
        <f t="shared" si="29"/>
        <v>-2.2241632092834585E-2</v>
      </c>
      <c r="K100" s="10">
        <f t="shared" si="29"/>
        <v>-3.6179173047473201E-2</v>
      </c>
      <c r="L100" s="10">
        <f t="shared" si="29"/>
        <v>-3.4127772260840739E-2</v>
      </c>
      <c r="M100" s="10">
        <f t="shared" si="29"/>
        <v>3.4785290791322421E-2</v>
      </c>
      <c r="N100" s="10">
        <f t="shared" si="29"/>
        <v>0.11065112273961719</v>
      </c>
      <c r="O100" s="10">
        <f t="shared" si="29"/>
        <v>8.7609959743551569E-2</v>
      </c>
      <c r="P100" s="10">
        <f t="shared" si="29"/>
        <v>4.1427905573986123E-2</v>
      </c>
      <c r="Q100" s="10">
        <f t="shared" si="27"/>
        <v>3.7436815501263654E-2</v>
      </c>
      <c r="R100" s="10">
        <f t="shared" si="27"/>
        <v>8.3692838654012114E-2</v>
      </c>
      <c r="S100" s="10">
        <f t="shared" si="27"/>
        <v>5.7676095916073589E-2</v>
      </c>
    </row>
    <row r="101" spans="2:19" x14ac:dyDescent="0.25">
      <c r="B101" s="4" t="s">
        <v>15</v>
      </c>
      <c r="C101" s="4" t="s">
        <v>61</v>
      </c>
      <c r="D101" s="5"/>
      <c r="E101" s="10">
        <f t="shared" si="29"/>
        <v>3.669724770642202E-2</v>
      </c>
      <c r="F101" s="10">
        <f t="shared" si="29"/>
        <v>3.5398230088495408E-2</v>
      </c>
      <c r="G101" s="10">
        <f t="shared" si="29"/>
        <v>-1.7094017094017033E-2</v>
      </c>
      <c r="H101" s="10">
        <f t="shared" si="29"/>
        <v>-6.0869565217391286E-2</v>
      </c>
      <c r="I101" s="10">
        <f t="shared" si="29"/>
        <v>1.8518518518518379E-2</v>
      </c>
      <c r="J101" s="10">
        <f t="shared" si="29"/>
        <v>-8.1818181818181901E-2</v>
      </c>
      <c r="K101" s="10">
        <f t="shared" si="29"/>
        <v>-0.15841584158415833</v>
      </c>
      <c r="L101" s="10">
        <f t="shared" si="29"/>
        <v>0.61176470588235277</v>
      </c>
      <c r="M101" s="10">
        <f t="shared" si="29"/>
        <v>0.47445255474452552</v>
      </c>
      <c r="N101" s="10">
        <f t="shared" si="29"/>
        <v>0.1732673267326732</v>
      </c>
      <c r="O101" s="10">
        <f t="shared" si="29"/>
        <v>0.18987341772151889</v>
      </c>
      <c r="P101" s="10">
        <f t="shared" si="29"/>
        <v>-4.6099290780141855E-2</v>
      </c>
      <c r="Q101" s="10">
        <f t="shared" si="27"/>
        <v>-5.5762081784386575E-2</v>
      </c>
      <c r="R101" s="10">
        <f t="shared" si="27"/>
        <v>3.5433070866141891E-2</v>
      </c>
      <c r="S101" s="10">
        <f t="shared" si="27"/>
        <v>3.8022813688213031E-2</v>
      </c>
    </row>
    <row r="102" spans="2:19" x14ac:dyDescent="0.25">
      <c r="B102" s="4" t="s">
        <v>16</v>
      </c>
      <c r="C102" s="4" t="s">
        <v>62</v>
      </c>
      <c r="D102" s="5"/>
      <c r="E102" s="10">
        <f t="shared" si="29"/>
        <v>-1.7094017094017033E-3</v>
      </c>
      <c r="F102" s="10">
        <f t="shared" si="29"/>
        <v>1.3698630136986356E-2</v>
      </c>
      <c r="G102" s="10">
        <f t="shared" si="29"/>
        <v>-8.4459459459459429E-3</v>
      </c>
      <c r="H102" s="10">
        <f t="shared" si="29"/>
        <v>-1.3628620102214772E-2</v>
      </c>
      <c r="I102" s="10">
        <f t="shared" si="29"/>
        <v>-2.0725388601036232E-2</v>
      </c>
      <c r="J102" s="10">
        <f t="shared" si="29"/>
        <v>-2.2927689594356315E-2</v>
      </c>
      <c r="K102" s="10">
        <f t="shared" si="29"/>
        <v>-2.8880866425992857E-2</v>
      </c>
      <c r="L102" s="10">
        <f t="shared" si="29"/>
        <v>-0.25836431226765799</v>
      </c>
      <c r="M102" s="10">
        <f t="shared" si="29"/>
        <v>-1.7543859649122751E-2</v>
      </c>
      <c r="N102" s="10">
        <f t="shared" si="29"/>
        <v>-2.2959183673469497E-2</v>
      </c>
      <c r="O102" s="10">
        <f t="shared" si="29"/>
        <v>-1.8276762402088642E-2</v>
      </c>
      <c r="P102" s="10">
        <f t="shared" si="29"/>
        <v>1.0638297872340496E-2</v>
      </c>
      <c r="Q102" s="10">
        <f t="shared" si="27"/>
        <v>2.6315789473685403E-3</v>
      </c>
      <c r="R102" s="10">
        <f t="shared" si="27"/>
        <v>-5.2493438320210251E-3</v>
      </c>
      <c r="S102" s="10">
        <f t="shared" si="27"/>
        <v>-2.6385224274406704E-3</v>
      </c>
    </row>
    <row r="103" spans="2:19" x14ac:dyDescent="0.25">
      <c r="B103" s="2" t="str">
        <f t="shared" ref="B103:C108" si="30">B20</f>
        <v>Totale attività non finanziarie (a)</v>
      </c>
      <c r="C103" s="2" t="str">
        <f t="shared" si="30"/>
        <v>Non-financial assets (a)</v>
      </c>
      <c r="D103" s="8"/>
      <c r="E103" s="11">
        <f t="shared" si="29"/>
        <v>6.8838347294847724E-2</v>
      </c>
      <c r="F103" s="11">
        <f t="shared" si="29"/>
        <v>8.807054912015988E-2</v>
      </c>
      <c r="G103" s="11">
        <f t="shared" si="29"/>
        <v>7.2327826624624558E-2</v>
      </c>
      <c r="H103" s="11">
        <f t="shared" si="29"/>
        <v>6.2878327487450703E-2</v>
      </c>
      <c r="I103" s="11">
        <f t="shared" si="29"/>
        <v>7.3898367656112685E-2</v>
      </c>
      <c r="J103" s="11">
        <f t="shared" si="29"/>
        <v>4.9876642064951238E-2</v>
      </c>
      <c r="K103" s="11">
        <f t="shared" si="29"/>
        <v>2.6556243592290363E-2</v>
      </c>
      <c r="L103" s="11">
        <f t="shared" si="29"/>
        <v>2.8174944691610193E-2</v>
      </c>
      <c r="M103" s="11">
        <f t="shared" si="29"/>
        <v>-2.7050084271416419E-2</v>
      </c>
      <c r="N103" s="11">
        <f t="shared" si="29"/>
        <v>3.7569821269216153E-2</v>
      </c>
      <c r="O103" s="11">
        <f t="shared" si="29"/>
        <v>2.0948221101685816E-2</v>
      </c>
      <c r="P103" s="11">
        <f t="shared" si="29"/>
        <v>8.7859558320829922E-2</v>
      </c>
      <c r="Q103" s="11">
        <f t="shared" si="27"/>
        <v>1.4688142690599149E-2</v>
      </c>
      <c r="R103" s="11">
        <f t="shared" si="27"/>
        <v>7.1037479070680032E-2</v>
      </c>
      <c r="S103" s="11">
        <f t="shared" si="27"/>
        <v>1.630978975491848E-2</v>
      </c>
    </row>
    <row r="104" spans="2:19" x14ac:dyDescent="0.25">
      <c r="B104" s="4" t="str">
        <f t="shared" si="30"/>
        <v>Oro monetario e DSP</v>
      </c>
      <c r="C104" s="4" t="str">
        <f t="shared" si="30"/>
        <v>Monetary gold and SDRs</v>
      </c>
      <c r="D104" s="5"/>
      <c r="E104" s="10">
        <f t="shared" si="29"/>
        <v>0.10974307919732862</v>
      </c>
      <c r="F104" s="10">
        <f t="shared" si="29"/>
        <v>0.17675953914728249</v>
      </c>
      <c r="G104" s="10">
        <f t="shared" si="29"/>
        <v>9.2520662772534346E-2</v>
      </c>
      <c r="H104" s="10">
        <f t="shared" si="29"/>
        <v>0.36113804551832374</v>
      </c>
      <c r="I104" s="10">
        <f t="shared" si="29"/>
        <v>0.35017929584815777</v>
      </c>
      <c r="J104" s="10">
        <f t="shared" si="29"/>
        <v>0.13977223759114166</v>
      </c>
      <c r="K104" s="10">
        <f t="shared" si="29"/>
        <v>3.4648106968438563E-2</v>
      </c>
      <c r="L104" s="10">
        <f t="shared" si="29"/>
        <v>-0.29148260692945871</v>
      </c>
      <c r="M104" s="10">
        <f t="shared" si="29"/>
        <v>0.12789341989907821</v>
      </c>
      <c r="N104" s="10">
        <f t="shared" si="29"/>
        <v>-7.4791739379879152E-3</v>
      </c>
      <c r="O104" s="10">
        <f t="shared" si="29"/>
        <v>0.1011798075427488</v>
      </c>
      <c r="P104" s="10">
        <f t="shared" si="29"/>
        <v>-1.5608683108060517E-2</v>
      </c>
      <c r="Q104" s="10">
        <f t="shared" si="27"/>
        <v>3.7671473906591757E-2</v>
      </c>
      <c r="R104" s="10">
        <f t="shared" si="27"/>
        <v>0.19672767082884723</v>
      </c>
      <c r="S104" s="10">
        <f t="shared" si="27"/>
        <v>0.12965612395101234</v>
      </c>
    </row>
    <row r="105" spans="2:19" x14ac:dyDescent="0.25">
      <c r="B105" s="4" t="str">
        <f t="shared" si="30"/>
        <v>Biglietti e depositi</v>
      </c>
      <c r="C105" s="4" t="str">
        <f t="shared" si="30"/>
        <v>Currency and deposits</v>
      </c>
      <c r="D105" s="5"/>
      <c r="E105" s="10">
        <f t="shared" ref="E105:S116" si="31">(E22/D22)-1</f>
        <v>0.19480130921173378</v>
      </c>
      <c r="F105" s="10">
        <f t="shared" si="31"/>
        <v>0.10784348022234025</v>
      </c>
      <c r="G105" s="10">
        <f t="shared" si="31"/>
        <v>0.13047851569791669</v>
      </c>
      <c r="H105" s="10">
        <f t="shared" si="31"/>
        <v>2.36581271887637E-2</v>
      </c>
      <c r="I105" s="10">
        <f t="shared" si="31"/>
        <v>3.9012884116265134E-2</v>
      </c>
      <c r="J105" s="10">
        <f t="shared" si="31"/>
        <v>0.16117864018127603</v>
      </c>
      <c r="K105" s="10">
        <f t="shared" si="31"/>
        <v>5.7881399761059882E-2</v>
      </c>
      <c r="L105" s="10">
        <f t="shared" si="31"/>
        <v>-4.1178194254059775E-2</v>
      </c>
      <c r="M105" s="10">
        <f t="shared" si="31"/>
        <v>-4.5443984184930786E-3</v>
      </c>
      <c r="N105" s="10">
        <f t="shared" si="31"/>
        <v>1.1533779225703533E-2</v>
      </c>
      <c r="O105" s="10">
        <f t="shared" si="31"/>
        <v>6.6337352813421901E-2</v>
      </c>
      <c r="P105" s="10">
        <f t="shared" si="31"/>
        <v>7.7231788778080235E-2</v>
      </c>
      <c r="Q105" s="10">
        <f t="shared" si="31"/>
        <v>4.5684683129187942E-3</v>
      </c>
      <c r="R105" s="10">
        <f t="shared" si="31"/>
        <v>-1.2333943585584262E-2</v>
      </c>
      <c r="S105" s="10">
        <f t="shared" si="31"/>
        <v>0.14211415880696543</v>
      </c>
    </row>
    <row r="106" spans="2:19" x14ac:dyDescent="0.25">
      <c r="B106" s="4" t="str">
        <f t="shared" si="30"/>
        <v>Titoli</v>
      </c>
      <c r="C106" s="4" t="str">
        <f t="shared" si="30"/>
        <v>Debt securities</v>
      </c>
      <c r="D106" s="5"/>
      <c r="E106" s="10">
        <f t="shared" si="31"/>
        <v>-6.9626973383063451E-4</v>
      </c>
      <c r="F106" s="10">
        <f t="shared" si="31"/>
        <v>-4.1614746583189532E-3</v>
      </c>
      <c r="G106" s="10">
        <f t="shared" si="31"/>
        <v>0.12597903862404758</v>
      </c>
      <c r="H106" s="10">
        <f t="shared" si="31"/>
        <v>0.21542507848845305</v>
      </c>
      <c r="I106" s="10">
        <f t="shared" si="31"/>
        <v>8.5869571188871063E-2</v>
      </c>
      <c r="J106" s="10">
        <f t="shared" si="31"/>
        <v>4.45872543521042E-2</v>
      </c>
      <c r="K106" s="10">
        <f t="shared" si="31"/>
        <v>0.17801428367088978</v>
      </c>
      <c r="L106" s="10">
        <f t="shared" si="31"/>
        <v>2.5070288587873302E-2</v>
      </c>
      <c r="M106" s="10">
        <f t="shared" si="31"/>
        <v>2.4238551729603985E-2</v>
      </c>
      <c r="N106" s="10">
        <f t="shared" si="31"/>
        <v>3.9788932798475507E-2</v>
      </c>
      <c r="O106" s="10">
        <f t="shared" si="31"/>
        <v>5.8729210116711839E-2</v>
      </c>
      <c r="P106" s="10">
        <f t="shared" si="31"/>
        <v>-5.2351358157609718E-2</v>
      </c>
      <c r="Q106" s="10">
        <f t="shared" si="31"/>
        <v>1.903511840295713E-2</v>
      </c>
      <c r="R106" s="10">
        <f t="shared" si="31"/>
        <v>8.2388200188319605E-2</v>
      </c>
      <c r="S106" s="10">
        <f t="shared" si="31"/>
        <v>0.11948054090506499</v>
      </c>
    </row>
    <row r="107" spans="2:19" x14ac:dyDescent="0.25">
      <c r="B107" s="4" t="str">
        <f t="shared" si="30"/>
        <v>Prestiti</v>
      </c>
      <c r="C107" s="4" t="str">
        <f t="shared" si="30"/>
        <v>Loans</v>
      </c>
      <c r="D107" s="5"/>
      <c r="E107" s="10">
        <f t="shared" si="31"/>
        <v>0.12573612445156135</v>
      </c>
      <c r="F107" s="10">
        <f t="shared" si="31"/>
        <v>9.2610221151887995E-2</v>
      </c>
      <c r="G107" s="10">
        <f t="shared" si="31"/>
        <v>3.7305409995563199E-2</v>
      </c>
      <c r="H107" s="10">
        <f t="shared" si="31"/>
        <v>1.0194290346593471E-2</v>
      </c>
      <c r="I107" s="10">
        <f t="shared" si="31"/>
        <v>2.2588118383218836E-2</v>
      </c>
      <c r="J107" s="10">
        <f t="shared" si="31"/>
        <v>1.1418174107979739E-2</v>
      </c>
      <c r="K107" s="10">
        <f t="shared" si="31"/>
        <v>1.5170078319191038E-2</v>
      </c>
      <c r="L107" s="10">
        <f t="shared" si="31"/>
        <v>-5.0160290989154754E-2</v>
      </c>
      <c r="M107" s="10">
        <f t="shared" si="31"/>
        <v>-1.6524823191866322E-2</v>
      </c>
      <c r="N107" s="10">
        <f t="shared" si="31"/>
        <v>-1.1050826387240198E-2</v>
      </c>
      <c r="O107" s="10">
        <f t="shared" si="31"/>
        <v>-3.3915826895107859E-3</v>
      </c>
      <c r="P107" s="10">
        <f t="shared" si="31"/>
        <v>-1.2186548618171589E-3</v>
      </c>
      <c r="Q107" s="10">
        <f t="shared" si="31"/>
        <v>1.2675756405034821E-2</v>
      </c>
      <c r="R107" s="10">
        <f t="shared" si="31"/>
        <v>-1.1633770135145216E-2</v>
      </c>
      <c r="S107" s="10">
        <f t="shared" si="31"/>
        <v>2.5226532548272562E-2</v>
      </c>
    </row>
    <row r="108" spans="2:19" x14ac:dyDescent="0.25">
      <c r="B108" s="4" t="s">
        <v>125</v>
      </c>
      <c r="C108" s="4" t="str">
        <f t="shared" si="30"/>
        <v>Shares and other equity</v>
      </c>
      <c r="D108" s="5"/>
      <c r="E108" s="10">
        <f t="shared" si="31"/>
        <v>0.20470154493171444</v>
      </c>
      <c r="F108" s="10">
        <f t="shared" si="31"/>
        <v>-0.11554515267154941</v>
      </c>
      <c r="G108" s="10">
        <f t="shared" si="31"/>
        <v>-0.18198426127298195</v>
      </c>
      <c r="H108" s="10">
        <f t="shared" si="31"/>
        <v>6.9124047076804418E-2</v>
      </c>
      <c r="I108" s="10">
        <f t="shared" si="31"/>
        <v>-6.6660737706097151E-2</v>
      </c>
      <c r="J108" s="10">
        <f t="shared" si="31"/>
        <v>-7.1894970460521068E-2</v>
      </c>
      <c r="K108" s="10">
        <f t="shared" si="31"/>
        <v>5.9327707315675049E-3</v>
      </c>
      <c r="L108" s="10">
        <f t="shared" si="31"/>
        <v>0.12476953325310358</v>
      </c>
      <c r="M108" s="10">
        <f t="shared" si="31"/>
        <v>1.3943860832066779E-2</v>
      </c>
      <c r="N108" s="10">
        <f t="shared" si="31"/>
        <v>2.3544177570749891E-2</v>
      </c>
      <c r="O108" s="10">
        <f t="shared" si="31"/>
        <v>2.6142154735784295E-3</v>
      </c>
      <c r="P108" s="10">
        <f t="shared" si="31"/>
        <v>4.0491597841189719E-2</v>
      </c>
      <c r="Q108" s="10">
        <f t="shared" si="31"/>
        <v>2.6080478904071391E-3</v>
      </c>
      <c r="R108" s="10">
        <f t="shared" si="31"/>
        <v>0.15923577259293897</v>
      </c>
      <c r="S108" s="10">
        <f t="shared" si="31"/>
        <v>-1.283906126447254E-2</v>
      </c>
    </row>
    <row r="109" spans="2:19" x14ac:dyDescent="0.25">
      <c r="B109" s="4" t="str">
        <f t="shared" ref="B109:C116" si="32">B26</f>
        <v>Derivati</v>
      </c>
      <c r="C109" s="4" t="str">
        <f t="shared" si="32"/>
        <v>Derivatives</v>
      </c>
      <c r="D109" s="5"/>
      <c r="E109" s="10">
        <f t="shared" si="31"/>
        <v>-0.29695991457406923</v>
      </c>
      <c r="F109" s="10">
        <f t="shared" si="31"/>
        <v>0.17595495810342299</v>
      </c>
      <c r="G109" s="10">
        <f t="shared" si="31"/>
        <v>0.69774054232365912</v>
      </c>
      <c r="H109" s="10">
        <f t="shared" si="31"/>
        <v>-8.7156920037064323E-2</v>
      </c>
      <c r="I109" s="10">
        <f t="shared" si="31"/>
        <v>0.10169506784650673</v>
      </c>
      <c r="J109" s="10">
        <f t="shared" si="31"/>
        <v>0.38222337017985475</v>
      </c>
      <c r="K109" s="10">
        <f t="shared" si="31"/>
        <v>0.14781741850681396</v>
      </c>
      <c r="L109" s="10">
        <f t="shared" si="31"/>
        <v>-0.36286209264129454</v>
      </c>
      <c r="M109" s="10">
        <f t="shared" si="31"/>
        <v>0.35737510139212159</v>
      </c>
      <c r="N109" s="10">
        <f t="shared" si="31"/>
        <v>-0.201762911390305</v>
      </c>
      <c r="O109" s="10">
        <f t="shared" si="31"/>
        <v>-1.3974183076619351E-2</v>
      </c>
      <c r="P109" s="10">
        <f t="shared" si="31"/>
        <v>-0.19058036418133839</v>
      </c>
      <c r="Q109" s="10">
        <f t="shared" si="31"/>
        <v>-0.12214344648388542</v>
      </c>
      <c r="R109" s="10">
        <f t="shared" si="31"/>
        <v>0.15983542867296641</v>
      </c>
      <c r="S109" s="10">
        <f t="shared" si="31"/>
        <v>3.1063854597463525E-2</v>
      </c>
    </row>
    <row r="110" spans="2:19" x14ac:dyDescent="0.25">
      <c r="B110" s="4" t="str">
        <f t="shared" si="32"/>
        <v>Quote di fondi comuni</v>
      </c>
      <c r="C110" s="4" t="str">
        <f t="shared" si="32"/>
        <v>Mutual fund shares</v>
      </c>
      <c r="D110" s="5"/>
      <c r="E110" s="10">
        <f t="shared" si="31"/>
        <v>0.19059582650966056</v>
      </c>
      <c r="F110" s="10">
        <f t="shared" si="31"/>
        <v>1.5197020206114464E-2</v>
      </c>
      <c r="G110" s="10">
        <f t="shared" si="31"/>
        <v>-0.24277195297911047</v>
      </c>
      <c r="H110" s="10">
        <f t="shared" si="31"/>
        <v>4.6172549066088697E-2</v>
      </c>
      <c r="I110" s="10">
        <f t="shared" si="31"/>
        <v>4.8711336985177045E-2</v>
      </c>
      <c r="J110" s="10">
        <f t="shared" si="31"/>
        <v>-0.13127788874960955</v>
      </c>
      <c r="K110" s="10">
        <f t="shared" si="31"/>
        <v>-2.4089097970357187E-2</v>
      </c>
      <c r="L110" s="10">
        <f t="shared" si="31"/>
        <v>6.2716537134661188E-2</v>
      </c>
      <c r="M110" s="10">
        <f t="shared" si="31"/>
        <v>0.2916896721568536</v>
      </c>
      <c r="N110" s="10">
        <f t="shared" si="31"/>
        <v>0.25856640234643935</v>
      </c>
      <c r="O110" s="10">
        <f t="shared" si="31"/>
        <v>0.12195969517005323</v>
      </c>
      <c r="P110" s="10">
        <f t="shared" si="31"/>
        <v>0.12719339891020587</v>
      </c>
      <c r="Q110" s="10">
        <f t="shared" si="31"/>
        <v>0.11801957385697048</v>
      </c>
      <c r="R110" s="10">
        <f t="shared" si="31"/>
        <v>8.2409002091185179E-2</v>
      </c>
      <c r="S110" s="10">
        <f t="shared" si="31"/>
        <v>8.8841353671556433E-2</v>
      </c>
    </row>
    <row r="111" spans="2:19" x14ac:dyDescent="0.25">
      <c r="B111" s="4" t="str">
        <f t="shared" si="32"/>
        <v>Riserve assicurative e garanzie standard</v>
      </c>
      <c r="C111" s="4" t="str">
        <f t="shared" si="32"/>
        <v>Insurance, pension and standardised guarantee schemes</v>
      </c>
      <c r="D111" s="5"/>
      <c r="E111" s="10">
        <f t="shared" si="31"/>
        <v>8.3831369355805263E-2</v>
      </c>
      <c r="F111" s="10">
        <f t="shared" si="31"/>
        <v>6.8735780453749618E-2</v>
      </c>
      <c r="G111" s="10">
        <f t="shared" si="31"/>
        <v>1.484120194443892</v>
      </c>
      <c r="H111" s="10">
        <f t="shared" si="31"/>
        <v>5.4175632311561195E-2</v>
      </c>
      <c r="I111" s="10">
        <f t="shared" si="31"/>
        <v>0.10870892012834577</v>
      </c>
      <c r="J111" s="10">
        <f t="shared" si="31"/>
        <v>0.11597384175770942</v>
      </c>
      <c r="K111" s="10">
        <f t="shared" si="31"/>
        <v>5.6507767566571721E-2</v>
      </c>
      <c r="L111" s="10">
        <f t="shared" si="31"/>
        <v>6.8311706426852803E-2</v>
      </c>
      <c r="M111" s="10">
        <f t="shared" si="31"/>
        <v>2.8186254508658193E-2</v>
      </c>
      <c r="N111" s="10">
        <f t="shared" si="31"/>
        <v>0.32012303741564985</v>
      </c>
      <c r="O111" s="10">
        <f t="shared" si="31"/>
        <v>5.4643640629216783E-2</v>
      </c>
      <c r="P111" s="10">
        <f t="shared" si="31"/>
        <v>0.97207069798552292</v>
      </c>
      <c r="Q111" s="10">
        <f t="shared" si="31"/>
        <v>0.13300293886203418</v>
      </c>
      <c r="R111" s="10">
        <f t="shared" si="31"/>
        <v>-1.1310972947781273E-2</v>
      </c>
      <c r="S111" s="10">
        <f t="shared" si="31"/>
        <v>0.5876395783060675</v>
      </c>
    </row>
    <row r="112" spans="2:19" x14ac:dyDescent="0.25">
      <c r="B112" s="4" t="str">
        <f t="shared" si="32"/>
        <v>Altri conti attivi</v>
      </c>
      <c r="C112" s="4" t="str">
        <f t="shared" si="32"/>
        <v>Other accounts receivable</v>
      </c>
      <c r="D112" s="5"/>
      <c r="E112" s="10">
        <f t="shared" si="31"/>
        <v>0.18275389541373954</v>
      </c>
      <c r="F112" s="10">
        <f t="shared" si="31"/>
        <v>4.5559255516596675E-2</v>
      </c>
      <c r="G112" s="10">
        <f t="shared" si="31"/>
        <v>-0.36821621621621625</v>
      </c>
      <c r="H112" s="10">
        <f t="shared" si="31"/>
        <v>-0.18343600273785077</v>
      </c>
      <c r="I112" s="10">
        <f t="shared" si="31"/>
        <v>-3.0804694048616965E-2</v>
      </c>
      <c r="J112" s="10">
        <f t="shared" si="31"/>
        <v>-6.7675675675675673E-2</v>
      </c>
      <c r="K112" s="10">
        <f t="shared" si="31"/>
        <v>0.38056586270871984</v>
      </c>
      <c r="L112" s="10">
        <f t="shared" si="31"/>
        <v>2.327008231143961</v>
      </c>
      <c r="M112" s="10">
        <f t="shared" si="31"/>
        <v>0.38367225967500218</v>
      </c>
      <c r="N112" s="10">
        <f t="shared" si="31"/>
        <v>-0.22715080003079779</v>
      </c>
      <c r="O112" s="10">
        <f t="shared" si="31"/>
        <v>0.16487421858769769</v>
      </c>
      <c r="P112" s="10">
        <f t="shared" si="31"/>
        <v>4.4266335705429372E-2</v>
      </c>
      <c r="Q112" s="10">
        <f t="shared" si="31"/>
        <v>-4.8253957410603676E-2</v>
      </c>
      <c r="R112" s="10">
        <f t="shared" si="31"/>
        <v>-1.9048966802865719E-2</v>
      </c>
      <c r="S112" s="10">
        <f t="shared" si="31"/>
        <v>-0.16095105057912817</v>
      </c>
    </row>
    <row r="113" spans="2:19" x14ac:dyDescent="0.25">
      <c r="B113" s="2" t="str">
        <f t="shared" si="32"/>
        <v>Totale attività finanziarie (b)</v>
      </c>
      <c r="C113" s="2" t="str">
        <f t="shared" si="32"/>
        <v>Financial assets (b)</v>
      </c>
      <c r="D113" s="8"/>
      <c r="E113" s="11">
        <f t="shared" si="31"/>
        <v>0.10774374996116132</v>
      </c>
      <c r="F113" s="11">
        <f t="shared" si="31"/>
        <v>4.4060545362432757E-2</v>
      </c>
      <c r="G113" s="11">
        <f t="shared" si="31"/>
        <v>4.684257296989669E-2</v>
      </c>
      <c r="H113" s="11">
        <f t="shared" si="31"/>
        <v>6.3655040795975282E-2</v>
      </c>
      <c r="I113" s="11">
        <f t="shared" si="31"/>
        <v>4.0013856694373739E-2</v>
      </c>
      <c r="J113" s="11">
        <f t="shared" si="31"/>
        <v>4.9387302393599564E-2</v>
      </c>
      <c r="K113" s="11">
        <f t="shared" si="31"/>
        <v>6.9847623581687834E-2</v>
      </c>
      <c r="L113" s="11">
        <f t="shared" si="31"/>
        <v>-2.7328473033139233E-2</v>
      </c>
      <c r="M113" s="11">
        <f t="shared" si="31"/>
        <v>2.2169484713774557E-2</v>
      </c>
      <c r="N113" s="11">
        <f t="shared" si="31"/>
        <v>1.2487937081680389E-2</v>
      </c>
      <c r="O113" s="11">
        <f t="shared" si="31"/>
        <v>3.6489300692262194E-2</v>
      </c>
      <c r="P113" s="11">
        <f t="shared" si="31"/>
        <v>3.2707242461045283E-3</v>
      </c>
      <c r="Q113" s="11">
        <f t="shared" si="31"/>
        <v>1.4632722971620549E-2</v>
      </c>
      <c r="R113" s="11">
        <f t="shared" si="31"/>
        <v>4.1319921592400277E-2</v>
      </c>
      <c r="S113" s="11">
        <f t="shared" si="31"/>
        <v>8.0597358899067384E-2</v>
      </c>
    </row>
    <row r="114" spans="2:19" x14ac:dyDescent="0.25">
      <c r="B114" s="2" t="str">
        <f t="shared" si="32"/>
        <v>Ricchezza lorda (a+b)</v>
      </c>
      <c r="C114" s="2" t="str">
        <f t="shared" si="32"/>
        <v>Gross wealth (a+b)</v>
      </c>
      <c r="D114" s="8"/>
      <c r="E114" s="11">
        <f t="shared" si="31"/>
        <v>0.1071337555973495</v>
      </c>
      <c r="F114" s="11">
        <f t="shared" si="31"/>
        <v>4.4726706430427532E-2</v>
      </c>
      <c r="G114" s="11">
        <f t="shared" si="31"/>
        <v>4.724433710136422E-2</v>
      </c>
      <c r="H114" s="11">
        <f t="shared" si="31"/>
        <v>6.3642502962341307E-2</v>
      </c>
      <c r="I114" s="11">
        <f t="shared" si="31"/>
        <v>4.0560433057649892E-2</v>
      </c>
      <c r="J114" s="11">
        <f t="shared" si="31"/>
        <v>4.9395448609664161E-2</v>
      </c>
      <c r="K114" s="11">
        <f t="shared" si="31"/>
        <v>6.912660571584861E-2</v>
      </c>
      <c r="L114" s="11">
        <f t="shared" si="31"/>
        <v>-2.6440871724199178E-2</v>
      </c>
      <c r="M114" s="11">
        <f t="shared" si="31"/>
        <v>2.1338217413018779E-2</v>
      </c>
      <c r="N114" s="11">
        <f t="shared" si="31"/>
        <v>1.2891474629726174E-2</v>
      </c>
      <c r="O114" s="11">
        <f t="shared" si="31"/>
        <v>3.6233171315434243E-2</v>
      </c>
      <c r="P114" s="11">
        <f t="shared" si="31"/>
        <v>4.6442521076668353E-3</v>
      </c>
      <c r="Q114" s="11">
        <f t="shared" si="31"/>
        <v>1.4633697398559242E-2</v>
      </c>
      <c r="R114" s="11">
        <f t="shared" si="31"/>
        <v>4.1842463802215235E-2</v>
      </c>
      <c r="S114" s="11">
        <f t="shared" si="31"/>
        <v>7.9435273928307737E-2</v>
      </c>
    </row>
    <row r="115" spans="2:19" x14ac:dyDescent="0.25">
      <c r="B115" s="4" t="str">
        <f t="shared" si="32"/>
        <v>Oro monetario e DSP</v>
      </c>
      <c r="C115" s="4" t="str">
        <f t="shared" si="32"/>
        <v>Monetary gold and SDRs</v>
      </c>
      <c r="D115" s="5"/>
      <c r="E115" s="10"/>
      <c r="F115" s="10"/>
      <c r="G115" s="10"/>
      <c r="H115" s="10"/>
      <c r="I115" s="10"/>
      <c r="J115" s="10"/>
      <c r="K115" s="10"/>
      <c r="L115" s="10"/>
      <c r="M115" s="10">
        <f t="shared" si="31"/>
        <v>7.6707936322151005E-2</v>
      </c>
      <c r="N115" s="10">
        <f t="shared" si="31"/>
        <v>5.80238471135337E-2</v>
      </c>
      <c r="O115" s="10">
        <f t="shared" si="31"/>
        <v>1.9664837573936111E-3</v>
      </c>
      <c r="P115" s="10">
        <f t="shared" si="31"/>
        <v>-6.8894551273261384E-2</v>
      </c>
      <c r="Q115" s="10">
        <f t="shared" si="31"/>
        <v>2.2544702027038177E-2</v>
      </c>
      <c r="R115" s="10">
        <f t="shared" si="31"/>
        <v>1.7820958850241375E-2</v>
      </c>
      <c r="S115" s="10">
        <f t="shared" si="31"/>
        <v>-4.6347609532340406E-2</v>
      </c>
    </row>
    <row r="116" spans="2:19" x14ac:dyDescent="0.25">
      <c r="B116" s="4" t="str">
        <f>B33</f>
        <v>Biglietti e depositi</v>
      </c>
      <c r="C116" s="4" t="str">
        <f t="shared" si="32"/>
        <v>Currency and deposits</v>
      </c>
      <c r="D116" s="5"/>
      <c r="E116" s="10">
        <f t="shared" si="31"/>
        <v>0.1361090683569266</v>
      </c>
      <c r="F116" s="10">
        <f t="shared" si="31"/>
        <v>9.0798836590609833E-2</v>
      </c>
      <c r="G116" s="10">
        <f t="shared" si="31"/>
        <v>6.9713465057194668E-2</v>
      </c>
      <c r="H116" s="10">
        <f t="shared" si="31"/>
        <v>3.5789884570995856E-3</v>
      </c>
      <c r="I116" s="10">
        <f t="shared" si="31"/>
        <v>4.9858665861162388E-2</v>
      </c>
      <c r="J116" s="10">
        <f t="shared" si="31"/>
        <v>0.10580419212227166</v>
      </c>
      <c r="K116" s="10">
        <f t="shared" si="31"/>
        <v>5.8364132717290573E-2</v>
      </c>
      <c r="L116" s="10">
        <f t="shared" si="31"/>
        <v>9.4394022258730281E-3</v>
      </c>
      <c r="M116" s="10">
        <f t="shared" si="31"/>
        <v>-3.8176896400872185E-3</v>
      </c>
      <c r="N116" s="10">
        <f t="shared" si="31"/>
        <v>3.1717595430378553E-2</v>
      </c>
      <c r="O116" s="10">
        <f t="shared" si="31"/>
        <v>8.8481016652984801E-2</v>
      </c>
      <c r="P116" s="10">
        <f t="shared" si="31"/>
        <v>6.8719167500134626E-2</v>
      </c>
      <c r="Q116" s="10">
        <f t="shared" si="31"/>
        <v>2.7733499451836563E-2</v>
      </c>
      <c r="R116" s="10">
        <f t="shared" si="31"/>
        <v>1.1136091296851891E-2</v>
      </c>
      <c r="S116" s="10">
        <f t="shared" si="31"/>
        <v>0.12463665687539027</v>
      </c>
    </row>
    <row r="117" spans="2:19" x14ac:dyDescent="0.25">
      <c r="B117" s="4" t="str">
        <f t="shared" ref="B117:C124" si="33">B34</f>
        <v>Titoli</v>
      </c>
      <c r="C117" s="4" t="str">
        <f t="shared" si="33"/>
        <v>Debt securities</v>
      </c>
      <c r="D117" s="5"/>
      <c r="E117" s="10">
        <f t="shared" ref="E117:P120" si="34">(E34/D34)-1</f>
        <v>0.10713324405767133</v>
      </c>
      <c r="F117" s="10">
        <f t="shared" si="34"/>
        <v>0.11031682251741382</v>
      </c>
      <c r="G117" s="10">
        <f t="shared" si="34"/>
        <v>0.15564507594238397</v>
      </c>
      <c r="H117" s="10">
        <f t="shared" si="34"/>
        <v>0.10090509364567546</v>
      </c>
      <c r="I117" s="10">
        <f t="shared" si="34"/>
        <v>5.0782282506514953E-2</v>
      </c>
      <c r="J117" s="10">
        <f t="shared" si="34"/>
        <v>5.5324925267060676E-2</v>
      </c>
      <c r="K117" s="10">
        <f t="shared" si="34"/>
        <v>9.1629555208389002E-2</v>
      </c>
      <c r="L117" s="10">
        <f t="shared" si="34"/>
        <v>-8.7952169739614061E-2</v>
      </c>
      <c r="M117" s="10">
        <f t="shared" si="34"/>
        <v>-0.15186234469013871</v>
      </c>
      <c r="N117" s="10">
        <f t="shared" si="34"/>
        <v>-0.11804924115376636</v>
      </c>
      <c r="O117" s="10">
        <f t="shared" si="34"/>
        <v>-8.2068730019558167E-2</v>
      </c>
      <c r="P117" s="10">
        <f t="shared" si="34"/>
        <v>-0.26422704324305446</v>
      </c>
      <c r="Q117" s="10">
        <f t="shared" ref="Q117:S120" si="35">(Q34/P34)-1</f>
        <v>-8.6104115205150822E-2</v>
      </c>
      <c r="R117" s="10">
        <f t="shared" si="35"/>
        <v>7.453920019955862E-2</v>
      </c>
      <c r="S117" s="10">
        <f t="shared" si="35"/>
        <v>-5.454151900663895E-2</v>
      </c>
    </row>
    <row r="118" spans="2:19" x14ac:dyDescent="0.25">
      <c r="B118" s="4" t="str">
        <f t="shared" si="33"/>
        <v>Prestiti</v>
      </c>
      <c r="C118" s="4" t="str">
        <f t="shared" si="33"/>
        <v>Loans</v>
      </c>
      <c r="D118" s="5"/>
      <c r="E118" s="10">
        <f t="shared" si="34"/>
        <v>0.12595632515122479</v>
      </c>
      <c r="F118" s="10">
        <f t="shared" si="34"/>
        <v>5.281862835358897E-2</v>
      </c>
      <c r="G118" s="10">
        <f t="shared" si="34"/>
        <v>0.10848067890371627</v>
      </c>
      <c r="H118" s="10">
        <f t="shared" si="34"/>
        <v>0.11871479179223776</v>
      </c>
      <c r="I118" s="10">
        <f t="shared" si="34"/>
        <v>0.19010420113448001</v>
      </c>
      <c r="J118" s="10">
        <f t="shared" si="34"/>
        <v>-6.7446953645444174E-2</v>
      </c>
      <c r="K118" s="10">
        <f t="shared" si="34"/>
        <v>0.10490630515668542</v>
      </c>
      <c r="L118" s="10">
        <f t="shared" si="34"/>
        <v>-0.19530627308246351</v>
      </c>
      <c r="M118" s="10">
        <f t="shared" si="34"/>
        <v>-3.9559494017386565E-2</v>
      </c>
      <c r="N118" s="10">
        <f t="shared" si="34"/>
        <v>4.5442668095820871E-3</v>
      </c>
      <c r="O118" s="10">
        <f t="shared" si="34"/>
        <v>-1.5663914229737674E-2</v>
      </c>
      <c r="P118" s="10">
        <f t="shared" si="34"/>
        <v>-7.2246069948774805E-2</v>
      </c>
      <c r="Q118" s="10">
        <f t="shared" si="35"/>
        <v>0.13377521607599685</v>
      </c>
      <c r="R118" s="10">
        <f t="shared" si="35"/>
        <v>-0.10380385682482685</v>
      </c>
      <c r="S118" s="10">
        <f t="shared" si="35"/>
        <v>-2.0828554076462558E-2</v>
      </c>
    </row>
    <row r="119" spans="2:19" x14ac:dyDescent="0.25">
      <c r="B119" s="4" t="str">
        <f t="shared" si="33"/>
        <v>Azioni e altre partecipazioni</v>
      </c>
      <c r="C119" s="4" t="str">
        <f t="shared" si="33"/>
        <v>Shares and other equity</v>
      </c>
      <c r="D119" s="5"/>
      <c r="E119" s="10">
        <f t="shared" si="34"/>
        <v>0.25728856718249449</v>
      </c>
      <c r="F119" s="10">
        <f t="shared" si="34"/>
        <v>-0.22638953657068939</v>
      </c>
      <c r="G119" s="10">
        <f t="shared" si="34"/>
        <v>-0.55306620111039406</v>
      </c>
      <c r="H119" s="10">
        <f t="shared" si="34"/>
        <v>0.19877032833954611</v>
      </c>
      <c r="I119" s="10">
        <f t="shared" si="34"/>
        <v>-0.18483163080035891</v>
      </c>
      <c r="J119" s="10">
        <f t="shared" si="34"/>
        <v>-0.19978749017232922</v>
      </c>
      <c r="K119" s="10">
        <f t="shared" si="34"/>
        <v>0.12136241428076744</v>
      </c>
      <c r="L119" s="10">
        <f t="shared" si="34"/>
        <v>0.341429559375793</v>
      </c>
      <c r="M119" s="10">
        <f t="shared" si="34"/>
        <v>0.15700324414388067</v>
      </c>
      <c r="N119" s="10">
        <f t="shared" si="34"/>
        <v>0.14381412721865705</v>
      </c>
      <c r="O119" s="10">
        <f t="shared" si="34"/>
        <v>-0.12924580097979799</v>
      </c>
      <c r="P119" s="10">
        <f t="shared" si="34"/>
        <v>0.20189622199975865</v>
      </c>
      <c r="Q119" s="10">
        <f t="shared" si="35"/>
        <v>-0.13868141651892363</v>
      </c>
      <c r="R119" s="10">
        <f t="shared" si="35"/>
        <v>0.24215942719546857</v>
      </c>
      <c r="S119" s="10">
        <f t="shared" si="35"/>
        <v>-8.4733678176988625E-2</v>
      </c>
    </row>
    <row r="120" spans="2:19" x14ac:dyDescent="0.25">
      <c r="B120" s="4" t="str">
        <f t="shared" si="33"/>
        <v>Derivati</v>
      </c>
      <c r="C120" s="4" t="str">
        <f t="shared" si="33"/>
        <v>Derivatives</v>
      </c>
      <c r="D120" s="5"/>
      <c r="E120" s="10">
        <f t="shared" si="34"/>
        <v>-0.28601966851635063</v>
      </c>
      <c r="F120" s="10">
        <f t="shared" si="34"/>
        <v>0.16530097996225268</v>
      </c>
      <c r="G120" s="10">
        <f t="shared" si="34"/>
        <v>0.97076793132304129</v>
      </c>
      <c r="H120" s="10">
        <f t="shared" si="34"/>
        <v>-0.11116910405952829</v>
      </c>
      <c r="I120" s="10">
        <f t="shared" si="34"/>
        <v>0.12870215409792829</v>
      </c>
      <c r="J120" s="10">
        <f t="shared" si="34"/>
        <v>0.39489583311620247</v>
      </c>
      <c r="K120" s="10">
        <f t="shared" si="34"/>
        <v>0.14521766505091005</v>
      </c>
      <c r="L120" s="10">
        <f t="shared" si="34"/>
        <v>-0.37219898816097285</v>
      </c>
      <c r="M120" s="10">
        <f t="shared" si="34"/>
        <v>0.36093262304174223</v>
      </c>
      <c r="N120" s="10">
        <f t="shared" si="34"/>
        <v>-0.21577749205116736</v>
      </c>
      <c r="O120" s="10">
        <f t="shared" si="34"/>
        <v>5.9814457635678497E-3</v>
      </c>
      <c r="P120" s="10">
        <f t="shared" si="34"/>
        <v>-0.19347045137587293</v>
      </c>
      <c r="Q120" s="10">
        <f t="shared" si="35"/>
        <v>-0.10479498175295343</v>
      </c>
      <c r="R120" s="10">
        <f t="shared" si="35"/>
        <v>0.18471845228609496</v>
      </c>
      <c r="S120" s="10">
        <f t="shared" si="35"/>
        <v>4.7212876660070124E-2</v>
      </c>
    </row>
    <row r="121" spans="2:19" x14ac:dyDescent="0.25">
      <c r="B121" s="4" t="str">
        <f t="shared" si="33"/>
        <v>Quote di fondi comuni</v>
      </c>
      <c r="C121" s="4" t="str">
        <f t="shared" si="33"/>
        <v>Mutual fund shares</v>
      </c>
      <c r="D121" s="5"/>
      <c r="E121" s="10">
        <f t="shared" ref="E121:E122" si="36">(E38/D38)-1</f>
        <v>-0.10814220225979299</v>
      </c>
      <c r="F121" s="10">
        <f t="shared" ref="F121:F122" si="37">(F38/E38)-1</f>
        <v>-0.14009187047254235</v>
      </c>
      <c r="G121" s="10">
        <f t="shared" ref="G121:G122" si="38">(G38/F38)-1</f>
        <v>-0.2042481989808137</v>
      </c>
      <c r="H121" s="10">
        <f t="shared" ref="H121:H122" si="39">(H38/G38)-1</f>
        <v>9.5415251344179719E-3</v>
      </c>
      <c r="I121" s="10">
        <f t="shared" ref="I121:I122" si="40">(I38/H38)-1</f>
        <v>-7.462663879822462E-2</v>
      </c>
      <c r="J121" s="10">
        <f t="shared" ref="J121:J122" si="41">(J38/I38)-1</f>
        <v>-0.16822318700025629</v>
      </c>
      <c r="K121" s="10">
        <f t="shared" ref="K121:K122" si="42">(K38/J38)-1</f>
        <v>-1.9705867965766233E-2</v>
      </c>
      <c r="L121" s="10">
        <f t="shared" ref="L121:L122" si="43">(L38/K38)-1</f>
        <v>0.10345924566594511</v>
      </c>
      <c r="M121" s="10">
        <f t="shared" ref="M121:M122" si="44">(M38/L38)-1</f>
        <v>0.25518238749441857</v>
      </c>
      <c r="N121" s="10">
        <f t="shared" ref="N121:N122" si="45">(N38/M38)-1</f>
        <v>0.12831981787238389</v>
      </c>
      <c r="O121" s="10">
        <f t="shared" ref="O121:O122" si="46">(O38/N38)-1</f>
        <v>5.1027831778025057E-2</v>
      </c>
      <c r="P121" s="10">
        <f t="shared" ref="P121:P122" si="47">(P38/O38)-1</f>
        <v>8.9410678234928431E-2</v>
      </c>
      <c r="Q121" s="10">
        <f t="shared" ref="Q121:Q122" si="48">(Q38/P38)-1</f>
        <v>-2.3337949179237594E-2</v>
      </c>
      <c r="R121" s="10">
        <f t="shared" ref="R121:R122" si="49">(R38/Q38)-1</f>
        <v>6.0153657278845918E-2</v>
      </c>
      <c r="S121" s="10">
        <f t="shared" ref="S121:S122" si="50">(S38/R38)-1</f>
        <v>1.8407631061667873E-2</v>
      </c>
    </row>
    <row r="122" spans="2:19" x14ac:dyDescent="0.25">
      <c r="B122" s="4" t="str">
        <f t="shared" si="33"/>
        <v>Riserve assicurative e garanzie standard</v>
      </c>
      <c r="C122" s="4" t="str">
        <f t="shared" si="33"/>
        <v>Insurance, pension and standardised guarantee schemes</v>
      </c>
      <c r="D122" s="5"/>
      <c r="E122" s="10">
        <f t="shared" si="36"/>
        <v>5.5701180640524095E-2</v>
      </c>
      <c r="F122" s="10">
        <f t="shared" si="37"/>
        <v>-8.5224397311327582E-3</v>
      </c>
      <c r="G122" s="10">
        <f t="shared" si="38"/>
        <v>-4.4602975091104446E-2</v>
      </c>
      <c r="H122" s="10">
        <f t="shared" si="39"/>
        <v>0.10300279281993996</v>
      </c>
      <c r="I122" s="10">
        <f t="shared" si="40"/>
        <v>7.3547303800959751E-2</v>
      </c>
      <c r="J122" s="10">
        <f t="shared" si="41"/>
        <v>5.814918995006968E-3</v>
      </c>
      <c r="K122" s="10">
        <f t="shared" si="42"/>
        <v>3.1254609121240895E-2</v>
      </c>
      <c r="L122" s="10">
        <f t="shared" si="43"/>
        <v>5.9697257392777203E-2</v>
      </c>
      <c r="M122" s="10">
        <f t="shared" si="44"/>
        <v>0.1134214824798474</v>
      </c>
      <c r="N122" s="10">
        <f t="shared" si="45"/>
        <v>8.9207376965735552E-2</v>
      </c>
      <c r="O122" s="10">
        <f t="shared" si="46"/>
        <v>7.3421623792422563E-2</v>
      </c>
      <c r="P122" s="10">
        <f t="shared" si="47"/>
        <v>5.7899199006053781E-2</v>
      </c>
      <c r="Q122" s="10">
        <f t="shared" si="48"/>
        <v>9.9114080704731933E-5</v>
      </c>
      <c r="R122" s="10">
        <f t="shared" si="49"/>
        <v>0.11686320745056178</v>
      </c>
      <c r="S122" s="10">
        <f t="shared" si="50"/>
        <v>7.0739789537527686E-2</v>
      </c>
    </row>
    <row r="123" spans="2:19" x14ac:dyDescent="0.25">
      <c r="B123" s="4" t="str">
        <f t="shared" si="33"/>
        <v>Altri conti passivi</v>
      </c>
      <c r="C123" s="4" t="str">
        <f t="shared" si="33"/>
        <v>Other accounts payable</v>
      </c>
      <c r="D123" s="5"/>
      <c r="E123" s="10">
        <f t="shared" ref="E123:S125" si="51">(E40/D40)-1</f>
        <v>7.7787717319435234E-2</v>
      </c>
      <c r="F123" s="10">
        <f t="shared" si="51"/>
        <v>5.4535102386136458E-2</v>
      </c>
      <c r="G123" s="10">
        <f t="shared" si="51"/>
        <v>-0.11787072243346008</v>
      </c>
      <c r="H123" s="10">
        <f t="shared" si="51"/>
        <v>-0.17543103448275865</v>
      </c>
      <c r="I123" s="10">
        <f t="shared" si="51"/>
        <v>2.5091479351803558E-2</v>
      </c>
      <c r="J123" s="10">
        <f t="shared" si="51"/>
        <v>-9.9949005609382913E-2</v>
      </c>
      <c r="K123" s="10">
        <f t="shared" si="51"/>
        <v>7.7053824362606216E-2</v>
      </c>
      <c r="L123" s="10">
        <f t="shared" si="51"/>
        <v>2.6080589163598105</v>
      </c>
      <c r="M123" s="10">
        <f t="shared" si="51"/>
        <v>9.2860100423973524E-2</v>
      </c>
      <c r="N123" s="10">
        <f t="shared" si="51"/>
        <v>-0.22001003223121085</v>
      </c>
      <c r="O123" s="10">
        <f t="shared" si="51"/>
        <v>5.2891555549474223E-2</v>
      </c>
      <c r="P123" s="10">
        <f t="shared" si="51"/>
        <v>0.24321303720646137</v>
      </c>
      <c r="Q123" s="10">
        <f t="shared" si="51"/>
        <v>0.31658199531694264</v>
      </c>
      <c r="R123" s="10">
        <f t="shared" si="51"/>
        <v>-0.28468354380128535</v>
      </c>
      <c r="S123" s="10">
        <f t="shared" si="51"/>
        <v>0.6396198404439819</v>
      </c>
    </row>
    <row r="124" spans="2:19" x14ac:dyDescent="0.25">
      <c r="B124" s="2" t="str">
        <f>B41</f>
        <v>Totale passività finanziarie (c)</v>
      </c>
      <c r="C124" s="2" t="str">
        <f t="shared" si="33"/>
        <v>Financial liabilities (c)</v>
      </c>
      <c r="D124" s="8"/>
      <c r="E124" s="11">
        <f t="shared" si="51"/>
        <v>0.10992086074502305</v>
      </c>
      <c r="F124" s="11">
        <f t="shared" si="51"/>
        <v>4.9588205517154815E-3</v>
      </c>
      <c r="G124" s="11">
        <f t="shared" si="51"/>
        <v>-1.6404953550560708E-2</v>
      </c>
      <c r="H124" s="11">
        <f t="shared" si="51"/>
        <v>4.9635970766256143E-2</v>
      </c>
      <c r="I124" s="11">
        <f t="shared" si="51"/>
        <v>4.2742389116005475E-2</v>
      </c>
      <c r="J124" s="11">
        <f t="shared" si="51"/>
        <v>4.897338039249477E-2</v>
      </c>
      <c r="K124" s="11">
        <f t="shared" si="51"/>
        <v>7.0528383069379919E-2</v>
      </c>
      <c r="L124" s="11">
        <f t="shared" si="51"/>
        <v>-2.1819223879233185E-2</v>
      </c>
      <c r="M124" s="11">
        <f t="shared" si="51"/>
        <v>9.3182997394285483E-3</v>
      </c>
      <c r="N124" s="11">
        <f t="shared" si="51"/>
        <v>1.3921665191205967E-2</v>
      </c>
      <c r="O124" s="11">
        <f t="shared" si="51"/>
        <v>3.2464392871038861E-2</v>
      </c>
      <c r="P124" s="11">
        <f t="shared" si="51"/>
        <v>1.8487966210670947E-2</v>
      </c>
      <c r="Q124" s="11">
        <f t="shared" si="51"/>
        <v>7.7761549448496226E-6</v>
      </c>
      <c r="R124" s="11">
        <f t="shared" si="51"/>
        <v>4.6167015191789007E-2</v>
      </c>
      <c r="S124" s="11">
        <f t="shared" si="51"/>
        <v>6.8120455215052944E-2</v>
      </c>
    </row>
    <row r="125" spans="2:19" x14ac:dyDescent="0.25">
      <c r="B125" s="2" t="str">
        <f t="shared" ref="B125:C125" si="52">B42</f>
        <v>Ricchezza netta (a+b-c)</v>
      </c>
      <c r="C125" s="2" t="str">
        <f t="shared" si="52"/>
        <v>Net wealth (a+b-c)</v>
      </c>
      <c r="D125" s="8"/>
      <c r="E125" s="11">
        <f t="shared" si="51"/>
        <v>0.21934758651091313</v>
      </c>
      <c r="F125" s="11">
        <f t="shared" si="51"/>
        <v>-1.4127110982168589</v>
      </c>
      <c r="G125" s="11">
        <f t="shared" si="51"/>
        <v>5.7273081309226512</v>
      </c>
      <c r="H125" s="11">
        <f t="shared" si="51"/>
        <v>0.24639582579649488</v>
      </c>
      <c r="I125" s="11">
        <f t="shared" si="51"/>
        <v>1.658517016412131E-2</v>
      </c>
      <c r="J125" s="11">
        <f t="shared" si="51"/>
        <v>5.4152450087325832E-2</v>
      </c>
      <c r="K125" s="11">
        <f t="shared" si="51"/>
        <v>5.3405223703462346E-2</v>
      </c>
      <c r="L125" s="11">
        <f t="shared" si="51"/>
        <v>-7.9116685113099661E-2</v>
      </c>
      <c r="M125" s="11">
        <f t="shared" si="51"/>
        <v>0.1668608062941821</v>
      </c>
      <c r="N125" s="11">
        <f t="shared" si="51"/>
        <v>2.1031108902505036E-3</v>
      </c>
      <c r="O125" s="11">
        <f t="shared" si="51"/>
        <v>7.6166049564663441E-2</v>
      </c>
      <c r="P125" s="11">
        <f t="shared" si="51"/>
        <v>-0.13608307026496302</v>
      </c>
      <c r="Q125" s="11">
        <f t="shared" si="51"/>
        <v>0.18991393387034439</v>
      </c>
      <c r="R125" s="11">
        <f t="shared" si="51"/>
        <v>-1.7125954813754785E-3</v>
      </c>
      <c r="S125" s="11">
        <f t="shared" si="51"/>
        <v>0.19885898929435664</v>
      </c>
    </row>
    <row r="126" spans="2:19" ht="17.399999999999999" x14ac:dyDescent="0.3">
      <c r="B126" s="19"/>
    </row>
    <row r="127" spans="2:19" x14ac:dyDescent="0.25">
      <c r="B127" s="20" t="s">
        <v>76</v>
      </c>
    </row>
    <row r="128" spans="2:19" x14ac:dyDescent="0.25">
      <c r="B128" s="20" t="s">
        <v>185</v>
      </c>
    </row>
  </sheetData>
  <pageMargins left="0.7" right="0.7" top="0.75" bottom="0.75" header="0.3" footer="0.3"/>
  <pageSetup paperSize="9" orientation="portrait" horizontalDpi="300" verticalDpi="0" r:id="rId1"/>
  <ignoredErrors>
    <ignoredError sqref="D5:S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130"/>
  <sheetViews>
    <sheetView workbookViewId="0">
      <selection activeCell="B3" sqref="B3"/>
    </sheetView>
  </sheetViews>
  <sheetFormatPr defaultColWidth="9.33203125" defaultRowHeight="13.8" x14ac:dyDescent="0.25"/>
  <cols>
    <col min="1" max="1" width="5.44140625" style="1" customWidth="1"/>
    <col min="2" max="2" width="38.5546875" style="1" customWidth="1"/>
    <col min="3" max="3" width="36.109375" style="1" bestFit="1" customWidth="1"/>
    <col min="4" max="16384" width="9.33203125" style="1"/>
  </cols>
  <sheetData>
    <row r="2" spans="2:19" ht="15.6" x14ac:dyDescent="0.3">
      <c r="B2" s="24" t="s">
        <v>135</v>
      </c>
    </row>
    <row r="3" spans="2:19" ht="15.6" x14ac:dyDescent="0.3">
      <c r="B3" s="24" t="s">
        <v>178</v>
      </c>
    </row>
    <row r="5" spans="2:19" x14ac:dyDescent="0.25">
      <c r="B5" s="2" t="s">
        <v>52</v>
      </c>
      <c r="C5" s="2" t="s">
        <v>51</v>
      </c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12</v>
      </c>
      <c r="Q5" s="3" t="s">
        <v>131</v>
      </c>
      <c r="R5" s="3" t="s">
        <v>132</v>
      </c>
      <c r="S5" s="3" t="s">
        <v>133</v>
      </c>
    </row>
    <row r="6" spans="2:19" x14ac:dyDescent="0.25">
      <c r="B6" s="4" t="s">
        <v>13</v>
      </c>
      <c r="C6" s="4" t="s">
        <v>53</v>
      </c>
      <c r="D6" s="54">
        <v>53868.7</v>
      </c>
      <c r="E6" s="54">
        <v>53762.7</v>
      </c>
      <c r="F6" s="54">
        <v>54504.3</v>
      </c>
      <c r="G6" s="54">
        <v>54820.1</v>
      </c>
      <c r="H6" s="54">
        <v>55547.8</v>
      </c>
      <c r="I6" s="54">
        <v>55054.9</v>
      </c>
      <c r="J6" s="54">
        <v>55024.9</v>
      </c>
      <c r="K6" s="54">
        <v>53558.400000000001</v>
      </c>
      <c r="L6" s="54">
        <v>51460.3</v>
      </c>
      <c r="M6" s="54">
        <v>50225.1</v>
      </c>
      <c r="N6" s="54">
        <v>48950.7</v>
      </c>
      <c r="O6" s="54">
        <v>48031.5</v>
      </c>
      <c r="P6" s="54">
        <v>47936.7</v>
      </c>
      <c r="Q6" s="54">
        <v>46955.7</v>
      </c>
      <c r="R6" s="54">
        <v>46691.8</v>
      </c>
      <c r="S6" s="54">
        <v>46295.3</v>
      </c>
    </row>
    <row r="7" spans="2:19" x14ac:dyDescent="0.25">
      <c r="B7" s="4" t="s">
        <v>39</v>
      </c>
      <c r="C7" s="4" t="s">
        <v>54</v>
      </c>
      <c r="D7" s="54">
        <v>253742.5</v>
      </c>
      <c r="E7" s="54">
        <v>264766.09999999998</v>
      </c>
      <c r="F7" s="54">
        <v>278740.7</v>
      </c>
      <c r="G7" s="54">
        <v>293505.3</v>
      </c>
      <c r="H7" s="54">
        <v>303180.79999999999</v>
      </c>
      <c r="I7" s="54">
        <v>314496.40000000002</v>
      </c>
      <c r="J7" s="54">
        <v>329653.8</v>
      </c>
      <c r="K7" s="54">
        <v>329880</v>
      </c>
      <c r="L7" s="54">
        <v>327928.09999999998</v>
      </c>
      <c r="M7" s="54">
        <v>323388.90000000002</v>
      </c>
      <c r="N7" s="54">
        <v>318576.7</v>
      </c>
      <c r="O7" s="54">
        <v>313640.90000000002</v>
      </c>
      <c r="P7" s="54">
        <v>311674.5</v>
      </c>
      <c r="Q7" s="54">
        <v>307301.40000000002</v>
      </c>
      <c r="R7" s="54">
        <v>306057.40000000002</v>
      </c>
      <c r="S7" s="54">
        <v>304130.90000000002</v>
      </c>
    </row>
    <row r="8" spans="2:19" x14ac:dyDescent="0.25">
      <c r="B8" s="4" t="s">
        <v>38</v>
      </c>
      <c r="C8" s="4" t="s">
        <v>55</v>
      </c>
      <c r="D8" s="54">
        <v>421204</v>
      </c>
      <c r="E8" s="54">
        <v>447859</v>
      </c>
      <c r="F8" s="54">
        <v>470859</v>
      </c>
      <c r="G8" s="54">
        <v>494628</v>
      </c>
      <c r="H8" s="54">
        <v>512546</v>
      </c>
      <c r="I8" s="54">
        <v>541982</v>
      </c>
      <c r="J8" s="54">
        <v>570387</v>
      </c>
      <c r="K8" s="54">
        <v>572075</v>
      </c>
      <c r="L8" s="54">
        <v>568175</v>
      </c>
      <c r="M8" s="54">
        <v>572377</v>
      </c>
      <c r="N8" s="54">
        <v>569083</v>
      </c>
      <c r="O8" s="54">
        <v>562891</v>
      </c>
      <c r="P8" s="54">
        <v>563091</v>
      </c>
      <c r="Q8" s="54">
        <v>564119</v>
      </c>
      <c r="R8" s="54">
        <v>561302</v>
      </c>
      <c r="S8" s="54">
        <v>555352</v>
      </c>
    </row>
    <row r="9" spans="2:19" x14ac:dyDescent="0.25">
      <c r="B9" s="4" t="s">
        <v>118</v>
      </c>
      <c r="C9" s="4" t="s">
        <v>96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</row>
    <row r="10" spans="2:19" x14ac:dyDescent="0.25">
      <c r="B10" s="68" t="s">
        <v>122</v>
      </c>
      <c r="C10" s="4" t="s">
        <v>130</v>
      </c>
      <c r="D10" s="54">
        <v>61241.599999999999</v>
      </c>
      <c r="E10" s="54">
        <v>63016.6</v>
      </c>
      <c r="F10" s="54">
        <v>65051.5</v>
      </c>
      <c r="G10" s="54">
        <v>68471.8</v>
      </c>
      <c r="H10" s="54">
        <v>72154.7</v>
      </c>
      <c r="I10" s="54">
        <v>74324.100000000006</v>
      </c>
      <c r="J10" s="54">
        <v>77493.100000000006</v>
      </c>
      <c r="K10" s="54">
        <v>77974</v>
      </c>
      <c r="L10" s="54">
        <v>75479.899999999994</v>
      </c>
      <c r="M10" s="54">
        <v>73451.3</v>
      </c>
      <c r="N10" s="54">
        <v>71511.100000000006</v>
      </c>
      <c r="O10" s="54">
        <v>71432.5</v>
      </c>
      <c r="P10" s="54">
        <v>72980.5</v>
      </c>
      <c r="Q10" s="54">
        <v>73476.399999999994</v>
      </c>
      <c r="R10" s="54">
        <v>74868.2</v>
      </c>
      <c r="S10" s="54">
        <v>77717.600000000006</v>
      </c>
    </row>
    <row r="11" spans="2:19" x14ac:dyDescent="0.25">
      <c r="B11" s="68" t="s">
        <v>123</v>
      </c>
      <c r="C11" s="6" t="s">
        <v>57</v>
      </c>
      <c r="D11" s="54">
        <v>6164.4</v>
      </c>
      <c r="E11" s="54">
        <v>6393.8</v>
      </c>
      <c r="F11" s="54">
        <v>7120.9</v>
      </c>
      <c r="G11" s="54">
        <v>7781.5</v>
      </c>
      <c r="H11" s="54">
        <v>7926.4</v>
      </c>
      <c r="I11" s="54">
        <v>8399.1</v>
      </c>
      <c r="J11" s="54">
        <v>8723.6</v>
      </c>
      <c r="K11" s="54">
        <v>9272.9</v>
      </c>
      <c r="L11" s="54">
        <v>9035.6</v>
      </c>
      <c r="M11" s="54">
        <v>8704</v>
      </c>
      <c r="N11" s="54">
        <v>8046</v>
      </c>
      <c r="O11" s="54">
        <v>8142.1</v>
      </c>
      <c r="P11" s="54">
        <v>7704.8</v>
      </c>
      <c r="Q11" s="54">
        <v>7069.5</v>
      </c>
      <c r="R11" s="54">
        <v>7000.1</v>
      </c>
      <c r="S11" s="54">
        <v>7315.7</v>
      </c>
    </row>
    <row r="12" spans="2:19" x14ac:dyDescent="0.25">
      <c r="B12" s="68" t="s">
        <v>124</v>
      </c>
      <c r="C12" s="6" t="s">
        <v>58</v>
      </c>
      <c r="D12" s="54">
        <v>3378.9</v>
      </c>
      <c r="E12" s="54">
        <v>3558.1</v>
      </c>
      <c r="F12" s="54">
        <v>3805.3</v>
      </c>
      <c r="G12" s="54">
        <v>4051.2</v>
      </c>
      <c r="H12" s="54">
        <v>4552.6000000000004</v>
      </c>
      <c r="I12" s="54">
        <v>4370.7</v>
      </c>
      <c r="J12" s="54">
        <v>4241.1000000000004</v>
      </c>
      <c r="K12" s="54">
        <v>4123.3999999999996</v>
      </c>
      <c r="L12" s="54">
        <v>3762.2</v>
      </c>
      <c r="M12" s="54">
        <v>3414.3</v>
      </c>
      <c r="N12" s="54">
        <v>3264.5</v>
      </c>
      <c r="O12" s="54">
        <v>3651.1</v>
      </c>
      <c r="P12" s="54">
        <v>3516.6</v>
      </c>
      <c r="Q12" s="54">
        <v>3258.7</v>
      </c>
      <c r="R12" s="54">
        <v>3183.5</v>
      </c>
      <c r="S12" s="54">
        <v>3308</v>
      </c>
    </row>
    <row r="13" spans="2:19" x14ac:dyDescent="0.25">
      <c r="B13" s="68" t="s">
        <v>120</v>
      </c>
      <c r="C13" s="6" t="s">
        <v>129</v>
      </c>
      <c r="D13" s="54">
        <v>51698.3</v>
      </c>
      <c r="E13" s="54">
        <v>53064.7</v>
      </c>
      <c r="F13" s="54">
        <v>54125.3</v>
      </c>
      <c r="G13" s="54">
        <v>56639.1</v>
      </c>
      <c r="H13" s="54">
        <v>59675.7</v>
      </c>
      <c r="I13" s="54">
        <v>61554.3</v>
      </c>
      <c r="J13" s="54">
        <v>64528.4</v>
      </c>
      <c r="K13" s="54">
        <v>64577.7</v>
      </c>
      <c r="L13" s="54">
        <v>62682.1</v>
      </c>
      <c r="M13" s="54">
        <v>61333</v>
      </c>
      <c r="N13" s="54">
        <v>60200.6</v>
      </c>
      <c r="O13" s="54">
        <v>59639.3</v>
      </c>
      <c r="P13" s="54">
        <v>61759.1</v>
      </c>
      <c r="Q13" s="54">
        <v>63148.2</v>
      </c>
      <c r="R13" s="54">
        <v>64684.6</v>
      </c>
      <c r="S13" s="54">
        <v>67093.899999999994</v>
      </c>
    </row>
    <row r="14" spans="2:19" x14ac:dyDescent="0.25">
      <c r="B14" s="4" t="s">
        <v>14</v>
      </c>
      <c r="C14" s="4" t="s">
        <v>59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</row>
    <row r="15" spans="2:19" x14ac:dyDescent="0.25">
      <c r="B15" s="4" t="s">
        <v>43</v>
      </c>
      <c r="C15" s="4" t="s">
        <v>60</v>
      </c>
      <c r="D15" s="54">
        <v>40787.199999999997</v>
      </c>
      <c r="E15" s="54">
        <v>43254.2</v>
      </c>
      <c r="F15" s="54">
        <v>45188.3</v>
      </c>
      <c r="G15" s="54">
        <v>46413.599999999999</v>
      </c>
      <c r="H15" s="54">
        <v>45774.400000000001</v>
      </c>
      <c r="I15" s="54">
        <v>47937.1</v>
      </c>
      <c r="J15" s="54">
        <v>47633.7</v>
      </c>
      <c r="K15" s="54">
        <v>47026.6</v>
      </c>
      <c r="L15" s="54">
        <v>47381.599999999999</v>
      </c>
      <c r="M15" s="54">
        <v>46293.1</v>
      </c>
      <c r="N15" s="54">
        <v>46403.7</v>
      </c>
      <c r="O15" s="54">
        <v>47654</v>
      </c>
      <c r="P15" s="54">
        <v>47485.9</v>
      </c>
      <c r="Q15" s="54">
        <v>48194.6</v>
      </c>
      <c r="R15" s="54">
        <v>48668</v>
      </c>
      <c r="S15" s="54">
        <v>48651.5</v>
      </c>
    </row>
    <row r="16" spans="2:19" x14ac:dyDescent="0.25">
      <c r="B16" s="69" t="s">
        <v>127</v>
      </c>
      <c r="C16" s="7" t="s">
        <v>117</v>
      </c>
      <c r="D16" s="54">
        <v>33993</v>
      </c>
      <c r="E16" s="54">
        <v>36471</v>
      </c>
      <c r="F16" s="54">
        <v>38214</v>
      </c>
      <c r="G16" s="54">
        <v>39436</v>
      </c>
      <c r="H16" s="54">
        <v>38800</v>
      </c>
      <c r="I16" s="54">
        <v>40306</v>
      </c>
      <c r="J16" s="54">
        <v>40055</v>
      </c>
      <c r="K16" s="54">
        <v>39764</v>
      </c>
      <c r="L16" s="54">
        <v>40404</v>
      </c>
      <c r="M16" s="54">
        <v>39402</v>
      </c>
      <c r="N16" s="54">
        <v>39496</v>
      </c>
      <c r="O16" s="54">
        <v>39328</v>
      </c>
      <c r="P16" s="54">
        <v>39169</v>
      </c>
      <c r="Q16" s="54">
        <v>39759</v>
      </c>
      <c r="R16" s="54">
        <v>40118</v>
      </c>
      <c r="S16" s="54">
        <v>39910</v>
      </c>
    </row>
    <row r="17" spans="2:19" x14ac:dyDescent="0.25">
      <c r="B17" s="68" t="s">
        <v>191</v>
      </c>
      <c r="C17" s="7" t="s">
        <v>190</v>
      </c>
      <c r="D17" s="54">
        <v>6794.2</v>
      </c>
      <c r="E17" s="54">
        <v>6783.2</v>
      </c>
      <c r="F17" s="54">
        <v>6974.3</v>
      </c>
      <c r="G17" s="54">
        <v>6977.6</v>
      </c>
      <c r="H17" s="54">
        <v>6974.4</v>
      </c>
      <c r="I17" s="54">
        <v>7631.1</v>
      </c>
      <c r="J17" s="54">
        <v>7578.7</v>
      </c>
      <c r="K17" s="54">
        <v>7262.6</v>
      </c>
      <c r="L17" s="54">
        <v>6977.6</v>
      </c>
      <c r="M17" s="54">
        <v>6891.1</v>
      </c>
      <c r="N17" s="54">
        <v>6907.7</v>
      </c>
      <c r="O17" s="54">
        <v>6966.2</v>
      </c>
      <c r="P17" s="54">
        <v>7040.2</v>
      </c>
      <c r="Q17" s="54">
        <v>7194</v>
      </c>
      <c r="R17" s="54">
        <v>7362.4</v>
      </c>
      <c r="S17" s="54">
        <v>7614.6</v>
      </c>
    </row>
    <row r="18" spans="2:19" x14ac:dyDescent="0.25">
      <c r="B18" s="4" t="s">
        <v>15</v>
      </c>
      <c r="C18" s="4" t="s">
        <v>61</v>
      </c>
      <c r="D18" s="54">
        <v>1396.6</v>
      </c>
      <c r="E18" s="54">
        <v>1513.6</v>
      </c>
      <c r="F18" s="54">
        <v>1527.6</v>
      </c>
      <c r="G18" s="54">
        <v>1618.6</v>
      </c>
      <c r="H18" s="54">
        <v>1684.6</v>
      </c>
      <c r="I18" s="54">
        <v>1813.6</v>
      </c>
      <c r="J18" s="54">
        <v>1891.6</v>
      </c>
      <c r="K18" s="54">
        <v>1845.6</v>
      </c>
      <c r="L18" s="54">
        <v>1894.6</v>
      </c>
      <c r="M18" s="54">
        <v>2019.9</v>
      </c>
      <c r="N18" s="54">
        <v>2291.4</v>
      </c>
      <c r="O18" s="54">
        <v>2539.1999999999998</v>
      </c>
      <c r="P18" s="54">
        <v>2842.2</v>
      </c>
      <c r="Q18" s="54">
        <v>3101.9</v>
      </c>
      <c r="R18" s="54">
        <v>3274.6</v>
      </c>
      <c r="S18" s="54">
        <v>4409.8</v>
      </c>
    </row>
    <row r="19" spans="2:19" x14ac:dyDescent="0.25">
      <c r="B19" s="4" t="s">
        <v>16</v>
      </c>
      <c r="C19" s="4" t="s">
        <v>62</v>
      </c>
      <c r="D19" s="54">
        <v>8337</v>
      </c>
      <c r="E19" s="54">
        <v>8583.7999999999993</v>
      </c>
      <c r="F19" s="54">
        <v>8917</v>
      </c>
      <c r="G19" s="54">
        <v>9227.5</v>
      </c>
      <c r="H19" s="54">
        <v>9457.7000000000007</v>
      </c>
      <c r="I19" s="54">
        <v>9832.7999999999993</v>
      </c>
      <c r="J19" s="54">
        <v>10015.700000000001</v>
      </c>
      <c r="K19" s="54">
        <v>10147.700000000001</v>
      </c>
      <c r="L19" s="54">
        <v>10144</v>
      </c>
      <c r="M19" s="54">
        <v>10278.4</v>
      </c>
      <c r="N19" s="54">
        <v>10377.1</v>
      </c>
      <c r="O19" s="54">
        <v>10528.3</v>
      </c>
      <c r="P19" s="54">
        <v>10653.9</v>
      </c>
      <c r="Q19" s="54">
        <v>10687.2</v>
      </c>
      <c r="R19" s="54">
        <v>10655.4</v>
      </c>
      <c r="S19" s="54">
        <v>10654.6</v>
      </c>
    </row>
    <row r="20" spans="2:19" x14ac:dyDescent="0.25">
      <c r="B20" s="2" t="s">
        <v>42</v>
      </c>
      <c r="C20" s="2" t="s">
        <v>63</v>
      </c>
      <c r="D20" s="58">
        <v>840577.6</v>
      </c>
      <c r="E20" s="58">
        <v>882756.1</v>
      </c>
      <c r="F20" s="58">
        <v>924788.4</v>
      </c>
      <c r="G20" s="58">
        <v>968684.9</v>
      </c>
      <c r="H20" s="58">
        <v>1000346</v>
      </c>
      <c r="I20" s="58">
        <v>1045441</v>
      </c>
      <c r="J20" s="58">
        <v>1092099.8999999999</v>
      </c>
      <c r="K20" s="58">
        <v>1092507.3</v>
      </c>
      <c r="L20" s="58">
        <v>1082463.6000000001</v>
      </c>
      <c r="M20" s="58">
        <v>1078033.7</v>
      </c>
      <c r="N20" s="58">
        <v>1067193.8</v>
      </c>
      <c r="O20" s="58">
        <v>1056717.3999999999</v>
      </c>
      <c r="P20" s="58">
        <v>1056664.6000000001</v>
      </c>
      <c r="Q20" s="58">
        <v>1053836.3</v>
      </c>
      <c r="R20" s="58">
        <v>1051517.3999999999</v>
      </c>
      <c r="S20" s="58">
        <v>1047211.7</v>
      </c>
    </row>
    <row r="21" spans="2:19" x14ac:dyDescent="0.25">
      <c r="B21" s="4" t="s">
        <v>17</v>
      </c>
      <c r="C21" s="4" t="s">
        <v>64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</row>
    <row r="22" spans="2:19" x14ac:dyDescent="0.25">
      <c r="B22" s="4" t="s">
        <v>18</v>
      </c>
      <c r="C22" s="4" t="s">
        <v>65</v>
      </c>
      <c r="D22" s="54">
        <v>76629.259999999995</v>
      </c>
      <c r="E22" s="54">
        <v>88927.01</v>
      </c>
      <c r="F22" s="54">
        <v>79983.02</v>
      </c>
      <c r="G22" s="54">
        <v>88959.15</v>
      </c>
      <c r="H22" s="54">
        <v>92878.76</v>
      </c>
      <c r="I22" s="54">
        <v>103058.69</v>
      </c>
      <c r="J22" s="54">
        <v>85258.69</v>
      </c>
      <c r="K22" s="54">
        <v>87078.75</v>
      </c>
      <c r="L22" s="54">
        <v>86862.24</v>
      </c>
      <c r="M22" s="54">
        <v>96593.76</v>
      </c>
      <c r="N22" s="54">
        <v>88412.31</v>
      </c>
      <c r="O22" s="54">
        <v>95714.14</v>
      </c>
      <c r="P22" s="54">
        <v>84224.4</v>
      </c>
      <c r="Q22" s="54">
        <v>90648.46</v>
      </c>
      <c r="R22" s="54">
        <v>92782.94</v>
      </c>
      <c r="S22" s="54">
        <v>105971.12</v>
      </c>
    </row>
    <row r="23" spans="2:19" x14ac:dyDescent="0.25">
      <c r="B23" s="4" t="s">
        <v>19</v>
      </c>
      <c r="C23" s="4" t="s">
        <v>105</v>
      </c>
      <c r="D23" s="54">
        <v>14146.14</v>
      </c>
      <c r="E23" s="54">
        <v>16068.8</v>
      </c>
      <c r="F23" s="54">
        <v>18190.919999999998</v>
      </c>
      <c r="G23" s="54">
        <v>21119.08</v>
      </c>
      <c r="H23" s="54">
        <v>25334.45</v>
      </c>
      <c r="I23" s="54">
        <v>27966.13</v>
      </c>
      <c r="J23" s="54">
        <v>32976.949999999997</v>
      </c>
      <c r="K23" s="54">
        <v>37099.42</v>
      </c>
      <c r="L23" s="54">
        <v>39817.64</v>
      </c>
      <c r="M23" s="54">
        <v>41569.39</v>
      </c>
      <c r="N23" s="54">
        <v>39776.67</v>
      </c>
      <c r="O23" s="54">
        <v>38987.379999999997</v>
      </c>
      <c r="P23" s="54">
        <v>38997.699999999997</v>
      </c>
      <c r="Q23" s="54">
        <v>39694.76</v>
      </c>
      <c r="R23" s="54">
        <v>42662.28</v>
      </c>
      <c r="S23" s="54">
        <v>44998.79</v>
      </c>
    </row>
    <row r="24" spans="2:19" x14ac:dyDescent="0.25">
      <c r="B24" s="4" t="s">
        <v>20</v>
      </c>
      <c r="C24" s="4" t="s">
        <v>66</v>
      </c>
      <c r="D24" s="54">
        <v>92980.72</v>
      </c>
      <c r="E24" s="54">
        <v>77254.009999999995</v>
      </c>
      <c r="F24" s="54">
        <v>78844.95</v>
      </c>
      <c r="G24" s="54">
        <v>87263.27</v>
      </c>
      <c r="H24" s="54">
        <v>83978.44</v>
      </c>
      <c r="I24" s="54">
        <v>84823.73</v>
      </c>
      <c r="J24" s="54">
        <v>91907.83</v>
      </c>
      <c r="K24" s="54">
        <v>118063.19</v>
      </c>
      <c r="L24" s="54">
        <v>142345.04999999999</v>
      </c>
      <c r="M24" s="54">
        <v>156175.19</v>
      </c>
      <c r="N24" s="54">
        <v>155411.01</v>
      </c>
      <c r="O24" s="54">
        <v>152105.56</v>
      </c>
      <c r="P24" s="54">
        <v>158099.37</v>
      </c>
      <c r="Q24" s="54">
        <v>154672.85999999999</v>
      </c>
      <c r="R24" s="54">
        <v>153409.20000000001</v>
      </c>
      <c r="S24" s="54">
        <v>154903.39000000001</v>
      </c>
    </row>
    <row r="25" spans="2:19" x14ac:dyDescent="0.25">
      <c r="B25" s="4" t="s">
        <v>125</v>
      </c>
      <c r="C25" s="4" t="s">
        <v>67</v>
      </c>
      <c r="D25" s="54">
        <v>139134.44</v>
      </c>
      <c r="E25" s="54">
        <v>145450.63</v>
      </c>
      <c r="F25" s="54">
        <v>143939.16</v>
      </c>
      <c r="G25" s="54">
        <v>130623.58</v>
      </c>
      <c r="H25" s="54">
        <v>130221.51</v>
      </c>
      <c r="I25" s="54">
        <v>122078.33</v>
      </c>
      <c r="J25" s="54">
        <v>119194.11</v>
      </c>
      <c r="K25" s="54">
        <v>119801.54</v>
      </c>
      <c r="L25" s="54">
        <v>128282.91</v>
      </c>
      <c r="M25" s="54">
        <v>132617.54999999999</v>
      </c>
      <c r="N25" s="54">
        <v>137569.5</v>
      </c>
      <c r="O25" s="54">
        <v>148562.88</v>
      </c>
      <c r="P25" s="54">
        <v>160990.89000000001</v>
      </c>
      <c r="Q25" s="54">
        <v>163747.07</v>
      </c>
      <c r="R25" s="54">
        <v>173172.53</v>
      </c>
      <c r="S25" s="54">
        <v>175421.8</v>
      </c>
    </row>
    <row r="26" spans="2:19" x14ac:dyDescent="0.25">
      <c r="B26" s="4" t="s">
        <v>21</v>
      </c>
      <c r="C26" s="4" t="s">
        <v>119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  <c r="R26" s="54">
        <v>0</v>
      </c>
      <c r="S26" s="54">
        <v>0</v>
      </c>
    </row>
    <row r="27" spans="2:19" x14ac:dyDescent="0.25">
      <c r="B27" s="4" t="s">
        <v>22</v>
      </c>
      <c r="C27" s="4" t="s">
        <v>68</v>
      </c>
      <c r="D27" s="54">
        <v>4229.34</v>
      </c>
      <c r="E27" s="54">
        <v>4229.34</v>
      </c>
      <c r="F27" s="54">
        <v>4229.34</v>
      </c>
      <c r="G27" s="54">
        <v>4229.34</v>
      </c>
      <c r="H27" s="54">
        <v>4229.34</v>
      </c>
      <c r="I27" s="54">
        <v>4229.34</v>
      </c>
      <c r="J27" s="54">
        <v>4229.34</v>
      </c>
      <c r="K27" s="54">
        <v>4229.34</v>
      </c>
      <c r="L27" s="54">
        <v>4229.34</v>
      </c>
      <c r="M27" s="54">
        <v>4229.34</v>
      </c>
      <c r="N27" s="54">
        <v>4229.34</v>
      </c>
      <c r="O27" s="54">
        <v>4229.34</v>
      </c>
      <c r="P27" s="54">
        <v>4229.34</v>
      </c>
      <c r="Q27" s="54">
        <v>4229.34</v>
      </c>
      <c r="R27" s="54">
        <v>4229.34</v>
      </c>
      <c r="S27" s="54">
        <v>4229.34</v>
      </c>
    </row>
    <row r="28" spans="2:19" x14ac:dyDescent="0.25">
      <c r="B28" s="4" t="s">
        <v>23</v>
      </c>
      <c r="C28" s="4" t="s">
        <v>106</v>
      </c>
      <c r="D28" s="54">
        <v>1543.43</v>
      </c>
      <c r="E28" s="54">
        <v>1601.12</v>
      </c>
      <c r="F28" s="54">
        <v>1595.88</v>
      </c>
      <c r="G28" s="54">
        <v>1502.27</v>
      </c>
      <c r="H28" s="54">
        <v>1513.49</v>
      </c>
      <c r="I28" s="54">
        <v>1450.13</v>
      </c>
      <c r="J28" s="54">
        <v>1481.88</v>
      </c>
      <c r="K28" s="54">
        <v>1357.21</v>
      </c>
      <c r="L28" s="54">
        <v>1323.25</v>
      </c>
      <c r="M28" s="54">
        <v>1307.6099999999999</v>
      </c>
      <c r="N28" s="54">
        <v>1278.44</v>
      </c>
      <c r="O28" s="54">
        <v>1318.08</v>
      </c>
      <c r="P28" s="54">
        <v>1205.5999999999999</v>
      </c>
      <c r="Q28" s="54">
        <v>1111.06</v>
      </c>
      <c r="R28" s="54">
        <v>1118.93</v>
      </c>
      <c r="S28" s="54">
        <v>1105.69</v>
      </c>
    </row>
    <row r="29" spans="2:19" x14ac:dyDescent="0.25">
      <c r="B29" s="4" t="s">
        <v>24</v>
      </c>
      <c r="C29" s="4" t="s">
        <v>88</v>
      </c>
      <c r="D29" s="54">
        <v>95685</v>
      </c>
      <c r="E29" s="54">
        <v>99621</v>
      </c>
      <c r="F29" s="54">
        <v>106901</v>
      </c>
      <c r="G29" s="54">
        <v>106115</v>
      </c>
      <c r="H29" s="54">
        <v>107365</v>
      </c>
      <c r="I29" s="54">
        <v>110515</v>
      </c>
      <c r="J29" s="54">
        <v>111947</v>
      </c>
      <c r="K29" s="54">
        <v>112227</v>
      </c>
      <c r="L29" s="54">
        <v>112978</v>
      </c>
      <c r="M29" s="54">
        <v>119362</v>
      </c>
      <c r="N29" s="54">
        <v>121114</v>
      </c>
      <c r="O29" s="54">
        <v>119797</v>
      </c>
      <c r="P29" s="54">
        <v>119404.41</v>
      </c>
      <c r="Q29" s="54">
        <v>119812.51</v>
      </c>
      <c r="R29" s="54">
        <v>123310.59</v>
      </c>
      <c r="S29" s="54">
        <v>125550.2</v>
      </c>
    </row>
    <row r="30" spans="2:19" x14ac:dyDescent="0.25">
      <c r="B30" s="2" t="s">
        <v>44</v>
      </c>
      <c r="C30" s="2" t="s">
        <v>69</v>
      </c>
      <c r="D30" s="58">
        <v>424348.33</v>
      </c>
      <c r="E30" s="58">
        <v>433151.92</v>
      </c>
      <c r="F30" s="58">
        <v>433684.26</v>
      </c>
      <c r="G30" s="58">
        <v>439811.69</v>
      </c>
      <c r="H30" s="58">
        <v>445520.98</v>
      </c>
      <c r="I30" s="58">
        <v>454121.35</v>
      </c>
      <c r="J30" s="58">
        <v>446995.81</v>
      </c>
      <c r="K30" s="58">
        <v>479856.44</v>
      </c>
      <c r="L30" s="58">
        <v>515838.43</v>
      </c>
      <c r="M30" s="58">
        <v>551854.84</v>
      </c>
      <c r="N30" s="58">
        <v>547791.28</v>
      </c>
      <c r="O30" s="58">
        <v>560714.38</v>
      </c>
      <c r="P30" s="58">
        <v>567151.71</v>
      </c>
      <c r="Q30" s="58">
        <v>573916.05000000005</v>
      </c>
      <c r="R30" s="58">
        <v>590685.80000000005</v>
      </c>
      <c r="S30" s="58">
        <v>612180.31999999995</v>
      </c>
    </row>
    <row r="31" spans="2:19" x14ac:dyDescent="0.25">
      <c r="B31" s="2" t="s">
        <v>33</v>
      </c>
      <c r="C31" s="2" t="s">
        <v>98</v>
      </c>
      <c r="D31" s="58">
        <v>1264925.93</v>
      </c>
      <c r="E31" s="58">
        <v>1315908.02</v>
      </c>
      <c r="F31" s="58">
        <v>1358472.6600000001</v>
      </c>
      <c r="G31" s="58">
        <v>1408496.59</v>
      </c>
      <c r="H31" s="58">
        <v>1445866.98</v>
      </c>
      <c r="I31" s="58">
        <v>1499562.35</v>
      </c>
      <c r="J31" s="58">
        <v>1539095.71</v>
      </c>
      <c r="K31" s="58">
        <v>1572363.74</v>
      </c>
      <c r="L31" s="58">
        <v>1598302.03</v>
      </c>
      <c r="M31" s="58">
        <v>1629888.54</v>
      </c>
      <c r="N31" s="58">
        <v>1614985.08</v>
      </c>
      <c r="O31" s="58">
        <v>1617431.7799999998</v>
      </c>
      <c r="P31" s="58">
        <v>1623816.31</v>
      </c>
      <c r="Q31" s="58">
        <v>1627752.35</v>
      </c>
      <c r="R31" s="58">
        <v>1642203.2</v>
      </c>
      <c r="S31" s="58">
        <v>1659392.02</v>
      </c>
    </row>
    <row r="32" spans="2:19" x14ac:dyDescent="0.25">
      <c r="B32" s="4" t="s">
        <v>17</v>
      </c>
      <c r="C32" s="4" t="s">
        <v>64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</row>
    <row r="33" spans="2:19" x14ac:dyDescent="0.25">
      <c r="B33" s="4" t="s">
        <v>18</v>
      </c>
      <c r="C33" s="4" t="s">
        <v>65</v>
      </c>
      <c r="D33" s="54">
        <v>236742.52</v>
      </c>
      <c r="E33" s="54">
        <v>241248.56</v>
      </c>
      <c r="F33" s="54">
        <v>231351.23</v>
      </c>
      <c r="G33" s="54">
        <v>229508.88</v>
      </c>
      <c r="H33" s="54">
        <v>230781.49</v>
      </c>
      <c r="I33" s="54">
        <v>231505.43</v>
      </c>
      <c r="J33" s="54">
        <v>225501.96</v>
      </c>
      <c r="K33" s="54">
        <v>230323.88</v>
      </c>
      <c r="L33" s="54">
        <v>227688.51</v>
      </c>
      <c r="M33" s="54">
        <v>241713.13</v>
      </c>
      <c r="N33" s="54">
        <v>248274.42</v>
      </c>
      <c r="O33" s="54">
        <v>239509.92</v>
      </c>
      <c r="P33" s="54">
        <v>238486.39999999999</v>
      </c>
      <c r="Q33" s="54">
        <v>243683.87</v>
      </c>
      <c r="R33" s="54">
        <v>234068.04</v>
      </c>
      <c r="S33" s="54">
        <v>236496.23</v>
      </c>
    </row>
    <row r="34" spans="2:19" x14ac:dyDescent="0.25">
      <c r="B34" s="4" t="s">
        <v>19</v>
      </c>
      <c r="C34" s="4" t="s">
        <v>105</v>
      </c>
      <c r="D34" s="54">
        <v>1331458.97</v>
      </c>
      <c r="E34" s="54">
        <v>1332891.77</v>
      </c>
      <c r="F34" s="54">
        <v>1337389.58</v>
      </c>
      <c r="G34" s="54">
        <v>1409059.89</v>
      </c>
      <c r="H34" s="54">
        <v>1533306.93</v>
      </c>
      <c r="I34" s="54">
        <v>1549715.01</v>
      </c>
      <c r="J34" s="54">
        <v>1476118.26</v>
      </c>
      <c r="K34" s="54">
        <v>1712287.65</v>
      </c>
      <c r="L34" s="54">
        <v>1833582.38</v>
      </c>
      <c r="M34" s="54">
        <v>2051470.24</v>
      </c>
      <c r="N34" s="54">
        <v>2109152.73</v>
      </c>
      <c r="O34" s="54">
        <v>2131684.66</v>
      </c>
      <c r="P34" s="54">
        <v>2136515.34</v>
      </c>
      <c r="Q34" s="54">
        <v>2092544.89</v>
      </c>
      <c r="R34" s="54">
        <v>2270886.61</v>
      </c>
      <c r="S34" s="54">
        <v>2509232.9500000002</v>
      </c>
    </row>
    <row r="35" spans="2:19" x14ac:dyDescent="0.25">
      <c r="B35" s="4" t="s">
        <v>20</v>
      </c>
      <c r="C35" s="4" t="s">
        <v>66</v>
      </c>
      <c r="D35" s="54">
        <v>156496.13</v>
      </c>
      <c r="E35" s="54">
        <v>175523.13</v>
      </c>
      <c r="F35" s="54">
        <v>173128.06</v>
      </c>
      <c r="G35" s="54">
        <v>177126.61</v>
      </c>
      <c r="H35" s="54">
        <v>177583.58</v>
      </c>
      <c r="I35" s="54">
        <v>178128.87</v>
      </c>
      <c r="J35" s="54">
        <v>183159.22</v>
      </c>
      <c r="K35" s="54">
        <v>208975.18</v>
      </c>
      <c r="L35" s="54">
        <v>221966.61</v>
      </c>
      <c r="M35" s="54">
        <v>226539.09</v>
      </c>
      <c r="N35" s="54">
        <v>228026.95</v>
      </c>
      <c r="O35" s="54">
        <v>228130.12</v>
      </c>
      <c r="P35" s="54">
        <v>232185.29</v>
      </c>
      <c r="Q35" s="54">
        <v>226552.84</v>
      </c>
      <c r="R35" s="54">
        <v>216693.84</v>
      </c>
      <c r="S35" s="54">
        <v>234059.02</v>
      </c>
    </row>
    <row r="36" spans="2:19" x14ac:dyDescent="0.25">
      <c r="B36" s="4" t="s">
        <v>125</v>
      </c>
      <c r="C36" s="4" t="s">
        <v>67</v>
      </c>
      <c r="D36" s="54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</row>
    <row r="37" spans="2:19" x14ac:dyDescent="0.25">
      <c r="B37" s="4" t="s">
        <v>21</v>
      </c>
      <c r="C37" s="4" t="s">
        <v>119</v>
      </c>
      <c r="D37" s="54">
        <v>22864.3</v>
      </c>
      <c r="E37" s="54">
        <v>21427.14</v>
      </c>
      <c r="F37" s="54">
        <v>16523.72</v>
      </c>
      <c r="G37" s="54">
        <v>25033.02</v>
      </c>
      <c r="H37" s="54">
        <v>21316.28</v>
      </c>
      <c r="I37" s="54">
        <v>18678.650000000001</v>
      </c>
      <c r="J37" s="54">
        <v>27528.18</v>
      </c>
      <c r="K37" s="54">
        <v>34264.71</v>
      </c>
      <c r="L37" s="54">
        <v>28752.15</v>
      </c>
      <c r="M37" s="54">
        <v>40522.26</v>
      </c>
      <c r="N37" s="54">
        <v>31899.42</v>
      </c>
      <c r="O37" s="54">
        <v>29333.64</v>
      </c>
      <c r="P37" s="54">
        <v>23598.98</v>
      </c>
      <c r="Q37" s="54">
        <v>21245.69</v>
      </c>
      <c r="R37" s="54">
        <v>26995.39</v>
      </c>
      <c r="S37" s="54">
        <v>29725.85</v>
      </c>
    </row>
    <row r="38" spans="2:19" x14ac:dyDescent="0.25">
      <c r="B38" s="4" t="s">
        <v>22</v>
      </c>
      <c r="C38" s="4" t="s">
        <v>68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  <c r="K38" s="54">
        <v>0</v>
      </c>
      <c r="L38" s="54">
        <v>0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</row>
    <row r="39" spans="2:19" x14ac:dyDescent="0.25">
      <c r="B39" s="4" t="s">
        <v>23</v>
      </c>
      <c r="C39" s="4" t="s">
        <v>106</v>
      </c>
      <c r="D39" s="54">
        <v>210</v>
      </c>
      <c r="E39" s="54">
        <v>278</v>
      </c>
      <c r="F39" s="54">
        <v>381</v>
      </c>
      <c r="G39" s="54">
        <v>485</v>
      </c>
      <c r="H39" s="54">
        <v>732</v>
      </c>
      <c r="I39" s="54">
        <v>1201</v>
      </c>
      <c r="J39" s="54">
        <v>1530</v>
      </c>
      <c r="K39" s="54">
        <v>1844</v>
      </c>
      <c r="L39" s="54">
        <v>2376</v>
      </c>
      <c r="M39" s="54">
        <v>2985</v>
      </c>
      <c r="N39" s="54">
        <v>3803</v>
      </c>
      <c r="O39" s="54">
        <v>4965</v>
      </c>
      <c r="P39" s="54">
        <v>7890</v>
      </c>
      <c r="Q39" s="54">
        <v>9184</v>
      </c>
      <c r="R39" s="54">
        <v>10023</v>
      </c>
      <c r="S39" s="54">
        <v>20075</v>
      </c>
    </row>
    <row r="40" spans="2:19" x14ac:dyDescent="0.25">
      <c r="B40" s="4" t="s">
        <v>71</v>
      </c>
      <c r="C40" s="4" t="s">
        <v>70</v>
      </c>
      <c r="D40" s="54">
        <v>74513</v>
      </c>
      <c r="E40" s="54">
        <v>74807</v>
      </c>
      <c r="F40" s="54">
        <v>82281</v>
      </c>
      <c r="G40" s="54">
        <v>77786</v>
      </c>
      <c r="H40" s="54">
        <v>78600</v>
      </c>
      <c r="I40" s="54">
        <v>82071</v>
      </c>
      <c r="J40" s="54">
        <v>87972</v>
      </c>
      <c r="K40" s="54">
        <v>86235</v>
      </c>
      <c r="L40" s="54">
        <v>79285</v>
      </c>
      <c r="M40" s="54">
        <v>78255</v>
      </c>
      <c r="N40" s="54">
        <v>75573</v>
      </c>
      <c r="O40" s="54">
        <v>80559</v>
      </c>
      <c r="P40" s="54">
        <v>85373.05</v>
      </c>
      <c r="Q40" s="54">
        <v>89132.17</v>
      </c>
      <c r="R40" s="54">
        <v>97129.15</v>
      </c>
      <c r="S40" s="54">
        <v>103062.67</v>
      </c>
    </row>
    <row r="41" spans="2:19" x14ac:dyDescent="0.25">
      <c r="B41" s="2" t="s">
        <v>45</v>
      </c>
      <c r="C41" s="2" t="s">
        <v>72</v>
      </c>
      <c r="D41" s="58">
        <v>1822284.91</v>
      </c>
      <c r="E41" s="58">
        <v>1846175.6</v>
      </c>
      <c r="F41" s="58">
        <v>1841054.59</v>
      </c>
      <c r="G41" s="58">
        <v>1918999.4</v>
      </c>
      <c r="H41" s="58">
        <v>2042320.28</v>
      </c>
      <c r="I41" s="58">
        <v>2061299.97</v>
      </c>
      <c r="J41" s="58">
        <v>2001809.63</v>
      </c>
      <c r="K41" s="58">
        <v>2273930.42</v>
      </c>
      <c r="L41" s="58">
        <v>2393650.65</v>
      </c>
      <c r="M41" s="58">
        <v>2641484.7200000002</v>
      </c>
      <c r="N41" s="58">
        <v>2696729.52</v>
      </c>
      <c r="O41" s="58">
        <v>2714182.34</v>
      </c>
      <c r="P41" s="58">
        <v>2724049.06</v>
      </c>
      <c r="Q41" s="58">
        <v>2682343.46</v>
      </c>
      <c r="R41" s="58">
        <v>2855796.02</v>
      </c>
      <c r="S41" s="58">
        <v>3132651.72</v>
      </c>
    </row>
    <row r="42" spans="2:19" x14ac:dyDescent="0.25">
      <c r="B42" s="2" t="s">
        <v>34</v>
      </c>
      <c r="C42" s="2" t="s">
        <v>73</v>
      </c>
      <c r="D42" s="58">
        <v>-557358.98</v>
      </c>
      <c r="E42" s="58">
        <v>-530267.58000000007</v>
      </c>
      <c r="F42" s="58">
        <v>-482581.92999999993</v>
      </c>
      <c r="G42" s="58">
        <v>-510502.80999999982</v>
      </c>
      <c r="H42" s="58">
        <v>-596453.30000000005</v>
      </c>
      <c r="I42" s="58">
        <v>-561737.61999999988</v>
      </c>
      <c r="J42" s="58">
        <v>-462713.91999999993</v>
      </c>
      <c r="K42" s="58">
        <v>-701566.67999999993</v>
      </c>
      <c r="L42" s="58">
        <v>-795348.61999999988</v>
      </c>
      <c r="M42" s="58">
        <v>-1011596.1800000002</v>
      </c>
      <c r="N42" s="58">
        <v>-1081744.44</v>
      </c>
      <c r="O42" s="58">
        <v>-1096750.56</v>
      </c>
      <c r="P42" s="58">
        <v>-1100232.75</v>
      </c>
      <c r="Q42" s="58">
        <v>-1054591.1099999999</v>
      </c>
      <c r="R42" s="58">
        <v>-1213592.82</v>
      </c>
      <c r="S42" s="58">
        <v>-1473259.7000000002</v>
      </c>
    </row>
    <row r="43" spans="2:19" x14ac:dyDescent="0.25">
      <c r="B43" s="15" t="s">
        <v>74</v>
      </c>
      <c r="C43" s="15" t="s">
        <v>97</v>
      </c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</row>
    <row r="44" spans="2:19" x14ac:dyDescent="0.25">
      <c r="B44" s="17" t="s">
        <v>180</v>
      </c>
      <c r="C44" s="17" t="s">
        <v>181</v>
      </c>
      <c r="D44" s="57">
        <v>1493635.3</v>
      </c>
      <c r="E44" s="57">
        <v>1552686.8</v>
      </c>
      <c r="F44" s="57">
        <v>1614839.8</v>
      </c>
      <c r="G44" s="57">
        <v>1637699.4</v>
      </c>
      <c r="H44" s="57">
        <v>1577255.9</v>
      </c>
      <c r="I44" s="57">
        <v>1611279.4</v>
      </c>
      <c r="J44" s="57">
        <v>1648755.8</v>
      </c>
      <c r="K44" s="57">
        <v>1624358.7</v>
      </c>
      <c r="L44" s="57">
        <v>1612751.3</v>
      </c>
      <c r="M44" s="57">
        <v>1627405.6</v>
      </c>
      <c r="N44" s="57">
        <v>1655355</v>
      </c>
      <c r="O44" s="57">
        <v>1695786.8</v>
      </c>
      <c r="P44" s="57">
        <v>1736592.8</v>
      </c>
      <c r="Q44" s="57">
        <v>1771391.2</v>
      </c>
      <c r="R44" s="57">
        <v>1794934.9</v>
      </c>
      <c r="S44" s="57">
        <v>1653577.2</v>
      </c>
    </row>
    <row r="45" spans="2:19" ht="17.399999999999999" x14ac:dyDescent="0.3">
      <c r="B45" s="19"/>
    </row>
    <row r="46" spans="2:19" x14ac:dyDescent="0.25">
      <c r="B46" s="20" t="s">
        <v>76</v>
      </c>
    </row>
    <row r="47" spans="2:19" x14ac:dyDescent="0.25">
      <c r="B47" s="20" t="s">
        <v>185</v>
      </c>
    </row>
    <row r="51" spans="2:19" ht="15.6" x14ac:dyDescent="0.3">
      <c r="B51" s="24" t="s">
        <v>136</v>
      </c>
    </row>
    <row r="52" spans="2:19" ht="15.6" x14ac:dyDescent="0.3">
      <c r="B52" s="24" t="s">
        <v>138</v>
      </c>
    </row>
    <row r="54" spans="2:19" x14ac:dyDescent="0.25">
      <c r="B54" s="2" t="str">
        <f t="shared" ref="B54:P54" si="0">B5</f>
        <v>Attività/Passività</v>
      </c>
      <c r="C54" s="2" t="str">
        <f t="shared" si="0"/>
        <v>Assets/Liabilities</v>
      </c>
      <c r="D54" s="3" t="str">
        <f t="shared" si="0"/>
        <v>2005</v>
      </c>
      <c r="E54" s="3" t="str">
        <f t="shared" si="0"/>
        <v>2006</v>
      </c>
      <c r="F54" s="3" t="str">
        <f t="shared" si="0"/>
        <v>2007</v>
      </c>
      <c r="G54" s="3" t="str">
        <f t="shared" si="0"/>
        <v>2008</v>
      </c>
      <c r="H54" s="3" t="str">
        <f t="shared" si="0"/>
        <v>2009</v>
      </c>
      <c r="I54" s="3" t="str">
        <f t="shared" si="0"/>
        <v>2010</v>
      </c>
      <c r="J54" s="3" t="str">
        <f t="shared" si="0"/>
        <v>2011</v>
      </c>
      <c r="K54" s="3" t="str">
        <f t="shared" si="0"/>
        <v>2012</v>
      </c>
      <c r="L54" s="3" t="str">
        <f t="shared" si="0"/>
        <v>2013</v>
      </c>
      <c r="M54" s="3" t="str">
        <f t="shared" si="0"/>
        <v>2014</v>
      </c>
      <c r="N54" s="3" t="str">
        <f t="shared" si="0"/>
        <v>2015</v>
      </c>
      <c r="O54" s="3" t="str">
        <f t="shared" si="0"/>
        <v>2016</v>
      </c>
      <c r="P54" s="3" t="str">
        <f t="shared" si="0"/>
        <v>2017</v>
      </c>
      <c r="Q54" s="3" t="str">
        <f t="shared" ref="Q54:S54" si="1">Q5</f>
        <v>2018</v>
      </c>
      <c r="R54" s="3" t="str">
        <f t="shared" si="1"/>
        <v>2019</v>
      </c>
      <c r="S54" s="3" t="str">
        <f t="shared" si="1"/>
        <v>2020</v>
      </c>
    </row>
    <row r="55" spans="2:19" x14ac:dyDescent="0.25">
      <c r="B55" s="4" t="s">
        <v>13</v>
      </c>
      <c r="C55" s="4" t="s">
        <v>53</v>
      </c>
      <c r="D55" s="10">
        <f t="shared" ref="D55:P55" si="2">D6/D$31</f>
        <v>4.2586446148668959E-2</v>
      </c>
      <c r="E55" s="10">
        <f t="shared" si="2"/>
        <v>4.085597107311497E-2</v>
      </c>
      <c r="F55" s="10">
        <f t="shared" si="2"/>
        <v>4.0121749671428793E-2</v>
      </c>
      <c r="G55" s="10">
        <f t="shared" si="2"/>
        <v>3.8921002996535475E-2</v>
      </c>
      <c r="H55" s="10">
        <f t="shared" si="2"/>
        <v>3.8418333614617856E-2</v>
      </c>
      <c r="I55" s="10">
        <f t="shared" si="2"/>
        <v>3.6713978581817554E-2</v>
      </c>
      <c r="J55" s="10">
        <f t="shared" si="2"/>
        <v>3.5751447842057853E-2</v>
      </c>
      <c r="K55" s="10">
        <f t="shared" si="2"/>
        <v>3.4062347431135752E-2</v>
      </c>
      <c r="L55" s="10">
        <f t="shared" si="2"/>
        <v>3.2196855809536823E-2</v>
      </c>
      <c r="M55" s="10">
        <f t="shared" si="2"/>
        <v>3.081505192987E-2</v>
      </c>
      <c r="N55" s="10">
        <f t="shared" si="2"/>
        <v>3.0310310978228974E-2</v>
      </c>
      <c r="O55" s="10">
        <f t="shared" si="2"/>
        <v>2.9696152007103512E-2</v>
      </c>
      <c r="P55" s="10">
        <f t="shared" si="2"/>
        <v>2.9521011523772657E-2</v>
      </c>
      <c r="Q55" s="10">
        <f t="shared" ref="Q55:S70" si="3">Q6/Q$31</f>
        <v>2.88469557423769E-2</v>
      </c>
      <c r="R55" s="10">
        <f t="shared" si="3"/>
        <v>2.8432413236072127E-2</v>
      </c>
      <c r="S55" s="10">
        <f t="shared" si="3"/>
        <v>2.7898953015333895E-2</v>
      </c>
    </row>
    <row r="56" spans="2:19" x14ac:dyDescent="0.25">
      <c r="B56" s="4" t="s">
        <v>39</v>
      </c>
      <c r="C56" s="4" t="s">
        <v>54</v>
      </c>
      <c r="D56" s="10">
        <f t="shared" ref="D56:P56" si="4">D7/D$31</f>
        <v>0.20059870224970408</v>
      </c>
      <c r="E56" s="10">
        <f t="shared" si="4"/>
        <v>0.20120410847560605</v>
      </c>
      <c r="F56" s="10">
        <f t="shared" si="4"/>
        <v>0.20518683092230947</v>
      </c>
      <c r="G56" s="10">
        <f t="shared" si="4"/>
        <v>0.20838197414450252</v>
      </c>
      <c r="H56" s="10">
        <f t="shared" si="4"/>
        <v>0.2096878925888466</v>
      </c>
      <c r="I56" s="10">
        <f t="shared" si="4"/>
        <v>0.20972545756433536</v>
      </c>
      <c r="J56" s="10">
        <f t="shared" si="4"/>
        <v>0.21418667978744479</v>
      </c>
      <c r="K56" s="10">
        <f t="shared" si="4"/>
        <v>0.20979878358171755</v>
      </c>
      <c r="L56" s="10">
        <f t="shared" si="4"/>
        <v>0.20517279828519017</v>
      </c>
      <c r="M56" s="10">
        <f t="shared" si="4"/>
        <v>0.19841166562223944</v>
      </c>
      <c r="N56" s="10">
        <f t="shared" si="4"/>
        <v>0.19726293694304595</v>
      </c>
      <c r="O56" s="10">
        <f t="shared" si="4"/>
        <v>0.19391290803003763</v>
      </c>
      <c r="P56" s="10">
        <f t="shared" si="4"/>
        <v>0.19193950576835872</v>
      </c>
      <c r="Q56" s="10">
        <f t="shared" si="3"/>
        <v>0.18878879210341795</v>
      </c>
      <c r="R56" s="10">
        <f t="shared" si="3"/>
        <v>0.18636999367678739</v>
      </c>
      <c r="S56" s="10">
        <f t="shared" si="3"/>
        <v>0.18327851184917715</v>
      </c>
    </row>
    <row r="57" spans="2:19" x14ac:dyDescent="0.25">
      <c r="B57" s="4" t="s">
        <v>38</v>
      </c>
      <c r="C57" s="4" t="s">
        <v>55</v>
      </c>
      <c r="D57" s="10">
        <f t="shared" ref="D57:P57" si="5">D8/D$31</f>
        <v>0.33298708644544905</v>
      </c>
      <c r="E57" s="10">
        <f t="shared" si="5"/>
        <v>0.34034217680351248</v>
      </c>
      <c r="F57" s="10">
        <f t="shared" si="5"/>
        <v>0.34660911026358082</v>
      </c>
      <c r="G57" s="10">
        <f t="shared" si="5"/>
        <v>0.35117443912306523</v>
      </c>
      <c r="H57" s="10">
        <f t="shared" si="5"/>
        <v>0.35449042483839005</v>
      </c>
      <c r="I57" s="10">
        <f t="shared" si="5"/>
        <v>0.36142678562181824</v>
      </c>
      <c r="J57" s="10">
        <f t="shared" si="5"/>
        <v>0.37059878491897036</v>
      </c>
      <c r="K57" s="10">
        <f t="shared" si="5"/>
        <v>0.3638312086744</v>
      </c>
      <c r="L57" s="10">
        <f t="shared" si="5"/>
        <v>0.35548662851914165</v>
      </c>
      <c r="M57" s="10">
        <f t="shared" si="5"/>
        <v>0.35117554725551969</v>
      </c>
      <c r="N57" s="10">
        <f t="shared" si="5"/>
        <v>0.35237663000577069</v>
      </c>
      <c r="O57" s="10">
        <f t="shared" si="5"/>
        <v>0.34801529620000421</v>
      </c>
      <c r="P57" s="10">
        <f t="shared" si="5"/>
        <v>0.34677013436328891</v>
      </c>
      <c r="Q57" s="10">
        <f t="shared" si="3"/>
        <v>0.34656316115900554</v>
      </c>
      <c r="R57" s="10">
        <f t="shared" si="3"/>
        <v>0.34179814044936707</v>
      </c>
      <c r="S57" s="10">
        <f t="shared" si="3"/>
        <v>0.33467197220823081</v>
      </c>
    </row>
    <row r="58" spans="2:19" x14ac:dyDescent="0.25">
      <c r="B58" s="4" t="s">
        <v>118</v>
      </c>
      <c r="C58" s="4" t="s">
        <v>96</v>
      </c>
      <c r="D58" s="10">
        <f t="shared" ref="D58:P58" si="6">D9/D$31</f>
        <v>0</v>
      </c>
      <c r="E58" s="10">
        <f t="shared" si="6"/>
        <v>0</v>
      </c>
      <c r="F58" s="10">
        <f t="shared" si="6"/>
        <v>0</v>
      </c>
      <c r="G58" s="10">
        <f t="shared" si="6"/>
        <v>0</v>
      </c>
      <c r="H58" s="10">
        <f t="shared" si="6"/>
        <v>0</v>
      </c>
      <c r="I58" s="10">
        <f t="shared" si="6"/>
        <v>0</v>
      </c>
      <c r="J58" s="10">
        <f t="shared" si="6"/>
        <v>0</v>
      </c>
      <c r="K58" s="10">
        <f t="shared" si="6"/>
        <v>0</v>
      </c>
      <c r="L58" s="10">
        <f t="shared" si="6"/>
        <v>0</v>
      </c>
      <c r="M58" s="10">
        <f t="shared" si="6"/>
        <v>0</v>
      </c>
      <c r="N58" s="10">
        <f t="shared" si="6"/>
        <v>0</v>
      </c>
      <c r="O58" s="10">
        <f t="shared" si="6"/>
        <v>0</v>
      </c>
      <c r="P58" s="10">
        <f t="shared" si="6"/>
        <v>0</v>
      </c>
      <c r="Q58" s="10">
        <f t="shared" si="3"/>
        <v>0</v>
      </c>
      <c r="R58" s="10">
        <f t="shared" si="3"/>
        <v>0</v>
      </c>
      <c r="S58" s="10">
        <f t="shared" si="3"/>
        <v>0</v>
      </c>
    </row>
    <row r="59" spans="2:19" x14ac:dyDescent="0.25">
      <c r="B59" s="68" t="s">
        <v>122</v>
      </c>
      <c r="C59" s="4" t="s">
        <v>130</v>
      </c>
      <c r="D59" s="10">
        <f t="shared" ref="D59:P59" si="7">D10/D$31</f>
        <v>4.8415166886491133E-2</v>
      </c>
      <c r="E59" s="10">
        <f t="shared" si="7"/>
        <v>4.7888301493899242E-2</v>
      </c>
      <c r="F59" s="10">
        <f t="shared" si="7"/>
        <v>4.7885763118707146E-2</v>
      </c>
      <c r="G59" s="10">
        <f t="shared" si="7"/>
        <v>4.8613394229090751E-2</v>
      </c>
      <c r="H59" s="10">
        <f t="shared" si="7"/>
        <v>4.9904106669619079E-2</v>
      </c>
      <c r="I59" s="10">
        <f t="shared" si="7"/>
        <v>4.9563861082535181E-2</v>
      </c>
      <c r="J59" s="10">
        <f t="shared" si="7"/>
        <v>5.0349760249802797E-2</v>
      </c>
      <c r="K59" s="10">
        <f t="shared" si="7"/>
        <v>4.9590306629686082E-2</v>
      </c>
      <c r="L59" s="10">
        <f t="shared" si="7"/>
        <v>4.7225054203303488E-2</v>
      </c>
      <c r="M59" s="10">
        <f t="shared" si="7"/>
        <v>4.5065228816198684E-2</v>
      </c>
      <c r="N59" s="10">
        <f t="shared" si="7"/>
        <v>4.4279727958849005E-2</v>
      </c>
      <c r="O59" s="10">
        <f t="shared" si="7"/>
        <v>4.4164150156614339E-2</v>
      </c>
      <c r="P59" s="10">
        <f t="shared" si="7"/>
        <v>4.4943815104308192E-2</v>
      </c>
      <c r="Q59" s="10">
        <f t="shared" si="3"/>
        <v>4.513979046013971E-2</v>
      </c>
      <c r="R59" s="10">
        <f t="shared" si="3"/>
        <v>4.5590095062535502E-2</v>
      </c>
      <c r="S59" s="10">
        <f t="shared" si="3"/>
        <v>4.6834984779545945E-2</v>
      </c>
    </row>
    <row r="60" spans="2:19" x14ac:dyDescent="0.25">
      <c r="B60" s="68" t="s">
        <v>123</v>
      </c>
      <c r="C60" s="6" t="s">
        <v>57</v>
      </c>
      <c r="D60" s="10">
        <f t="shared" ref="D60:P60" si="8">D11/D$31</f>
        <v>4.8733288280365947E-3</v>
      </c>
      <c r="E60" s="10">
        <f t="shared" si="8"/>
        <v>4.8588502409157748E-3</v>
      </c>
      <c r="F60" s="10">
        <f t="shared" si="8"/>
        <v>5.2418427029661376E-3</v>
      </c>
      <c r="G60" s="10">
        <f t="shared" si="8"/>
        <v>5.5246850118394674E-3</v>
      </c>
      <c r="H60" s="10">
        <f t="shared" si="8"/>
        <v>5.4821087345116627E-3</v>
      </c>
      <c r="I60" s="10">
        <f t="shared" si="8"/>
        <v>5.6010341950769836E-3</v>
      </c>
      <c r="J60" s="10">
        <f t="shared" si="8"/>
        <v>5.6680035837407411E-3</v>
      </c>
      <c r="K60" s="10">
        <f t="shared" si="8"/>
        <v>5.897426762079873E-3</v>
      </c>
      <c r="L60" s="10">
        <f t="shared" si="8"/>
        <v>5.6532494049325588E-3</v>
      </c>
      <c r="M60" s="10">
        <f t="shared" si="8"/>
        <v>5.3402424683592162E-3</v>
      </c>
      <c r="N60" s="10">
        <f t="shared" si="8"/>
        <v>4.9820893701383291E-3</v>
      </c>
      <c r="O60" s="10">
        <f t="shared" si="8"/>
        <v>5.0339681096163462E-3</v>
      </c>
      <c r="P60" s="10">
        <f t="shared" si="8"/>
        <v>4.7448716659336913E-3</v>
      </c>
      <c r="Q60" s="10">
        <f t="shared" si="3"/>
        <v>4.3431053870080418E-3</v>
      </c>
      <c r="R60" s="10">
        <f t="shared" si="3"/>
        <v>4.2626271827993032E-3</v>
      </c>
      <c r="S60" s="10">
        <f t="shared" si="3"/>
        <v>4.4086628788295602E-3</v>
      </c>
    </row>
    <row r="61" spans="2:19" x14ac:dyDescent="0.25">
      <c r="B61" s="68" t="s">
        <v>124</v>
      </c>
      <c r="C61" s="6" t="s">
        <v>58</v>
      </c>
      <c r="D61" s="10">
        <f t="shared" ref="D61:P61" si="9">D12/D$31</f>
        <v>2.6712236027922995E-3</v>
      </c>
      <c r="E61" s="10">
        <f t="shared" si="9"/>
        <v>2.7039123904723976E-3</v>
      </c>
      <c r="F61" s="10">
        <f t="shared" si="9"/>
        <v>2.8011605327412331E-3</v>
      </c>
      <c r="G61" s="10">
        <f t="shared" si="9"/>
        <v>2.8762582946686437E-3</v>
      </c>
      <c r="H61" s="10">
        <f t="shared" si="9"/>
        <v>3.1486990594390644E-3</v>
      </c>
      <c r="I61" s="10">
        <f t="shared" si="9"/>
        <v>2.9146503978310736E-3</v>
      </c>
      <c r="J61" s="10">
        <f t="shared" si="9"/>
        <v>2.7555791185981545E-3</v>
      </c>
      <c r="K61" s="10">
        <f t="shared" si="9"/>
        <v>2.6224211962557718E-3</v>
      </c>
      <c r="L61" s="10">
        <f t="shared" si="9"/>
        <v>2.3538730035899407E-3</v>
      </c>
      <c r="M61" s="10">
        <f t="shared" si="9"/>
        <v>2.0948058202802018E-3</v>
      </c>
      <c r="N61" s="10">
        <f t="shared" si="9"/>
        <v>2.0213809034074792E-3</v>
      </c>
      <c r="O61" s="10">
        <f t="shared" si="9"/>
        <v>2.2573440469928199E-3</v>
      </c>
      <c r="P61" s="10">
        <f t="shared" si="9"/>
        <v>2.1656390432486785E-3</v>
      </c>
      <c r="Q61" s="10">
        <f t="shared" si="3"/>
        <v>2.0019630135997037E-3</v>
      </c>
      <c r="R61" s="10">
        <f t="shared" si="3"/>
        <v>1.9385542544308769E-3</v>
      </c>
      <c r="S61" s="10">
        <f t="shared" si="3"/>
        <v>1.9935012101600924E-3</v>
      </c>
    </row>
    <row r="62" spans="2:19" x14ac:dyDescent="0.25">
      <c r="B62" s="68" t="s">
        <v>120</v>
      </c>
      <c r="C62" s="6" t="s">
        <v>129</v>
      </c>
      <c r="D62" s="10">
        <f t="shared" ref="D62:P62" si="10">D13/D$31</f>
        <v>4.0870614455662244E-2</v>
      </c>
      <c r="E62" s="10">
        <f t="shared" si="10"/>
        <v>4.0325538862511071E-2</v>
      </c>
      <c r="F62" s="10">
        <f t="shared" si="10"/>
        <v>3.9842759882999776E-2</v>
      </c>
      <c r="G62" s="10">
        <f t="shared" si="10"/>
        <v>4.0212450922582632E-2</v>
      </c>
      <c r="H62" s="10">
        <f t="shared" si="10"/>
        <v>4.127329887566835E-2</v>
      </c>
      <c r="I62" s="10">
        <f t="shared" si="10"/>
        <v>4.1048176489627122E-2</v>
      </c>
      <c r="J62" s="10">
        <f t="shared" si="10"/>
        <v>4.1926177547463896E-2</v>
      </c>
      <c r="K62" s="10">
        <f t="shared" si="10"/>
        <v>4.1070458671350431E-2</v>
      </c>
      <c r="L62" s="10">
        <f t="shared" si="10"/>
        <v>3.9217931794780989E-2</v>
      </c>
      <c r="M62" s="10">
        <f t="shared" si="10"/>
        <v>3.7630180527559266E-2</v>
      </c>
      <c r="N62" s="10">
        <f t="shared" si="10"/>
        <v>3.7276257685303196E-2</v>
      </c>
      <c r="O62" s="10">
        <f t="shared" si="10"/>
        <v>3.6872838000005174E-2</v>
      </c>
      <c r="P62" s="10">
        <f t="shared" si="10"/>
        <v>3.8033304395125825E-2</v>
      </c>
      <c r="Q62" s="10">
        <f t="shared" si="3"/>
        <v>3.8794722059531966E-2</v>
      </c>
      <c r="R62" s="10">
        <f t="shared" si="3"/>
        <v>3.9388913625305319E-2</v>
      </c>
      <c r="S62" s="10">
        <f t="shared" si="3"/>
        <v>4.0432820690556287E-2</v>
      </c>
    </row>
    <row r="63" spans="2:19" x14ac:dyDescent="0.25">
      <c r="B63" s="4" t="s">
        <v>14</v>
      </c>
      <c r="C63" s="4" t="s">
        <v>59</v>
      </c>
      <c r="D63" s="10">
        <f t="shared" ref="D63:P63" si="11">D14/D$31</f>
        <v>0</v>
      </c>
      <c r="E63" s="10">
        <f t="shared" si="11"/>
        <v>0</v>
      </c>
      <c r="F63" s="10">
        <f t="shared" si="11"/>
        <v>0</v>
      </c>
      <c r="G63" s="10">
        <f t="shared" si="11"/>
        <v>0</v>
      </c>
      <c r="H63" s="10">
        <f t="shared" si="11"/>
        <v>0</v>
      </c>
      <c r="I63" s="10">
        <f t="shared" si="11"/>
        <v>0</v>
      </c>
      <c r="J63" s="10">
        <f t="shared" si="11"/>
        <v>0</v>
      </c>
      <c r="K63" s="10">
        <f t="shared" si="11"/>
        <v>0</v>
      </c>
      <c r="L63" s="10">
        <f t="shared" si="11"/>
        <v>0</v>
      </c>
      <c r="M63" s="10">
        <f t="shared" si="11"/>
        <v>0</v>
      </c>
      <c r="N63" s="10">
        <f t="shared" si="11"/>
        <v>0</v>
      </c>
      <c r="O63" s="10">
        <f t="shared" si="11"/>
        <v>0</v>
      </c>
      <c r="P63" s="10">
        <f t="shared" si="11"/>
        <v>0</v>
      </c>
      <c r="Q63" s="10">
        <f t="shared" si="3"/>
        <v>0</v>
      </c>
      <c r="R63" s="10">
        <f t="shared" si="3"/>
        <v>0</v>
      </c>
      <c r="S63" s="10">
        <f t="shared" si="3"/>
        <v>0</v>
      </c>
    </row>
    <row r="64" spans="2:19" x14ac:dyDescent="0.25">
      <c r="B64" s="4" t="s">
        <v>43</v>
      </c>
      <c r="C64" s="4" t="s">
        <v>60</v>
      </c>
      <c r="D64" s="10">
        <f t="shared" ref="D64:P64" si="12">D15/D$31</f>
        <v>3.2244733887303582E-2</v>
      </c>
      <c r="E64" s="10">
        <f t="shared" si="12"/>
        <v>3.2870230550004549E-2</v>
      </c>
      <c r="F64" s="10">
        <f t="shared" si="12"/>
        <v>3.3264048170097142E-2</v>
      </c>
      <c r="G64" s="10">
        <f t="shared" si="12"/>
        <v>3.2952582441111905E-2</v>
      </c>
      <c r="H64" s="10">
        <f t="shared" si="12"/>
        <v>3.1658790630933423E-2</v>
      </c>
      <c r="I64" s="10">
        <f t="shared" si="12"/>
        <v>3.1967393686564614E-2</v>
      </c>
      <c r="J64" s="10">
        <f t="shared" si="12"/>
        <v>3.0949147405524246E-2</v>
      </c>
      <c r="K64" s="10">
        <f t="shared" si="12"/>
        <v>2.9908219582830114E-2</v>
      </c>
      <c r="L64" s="10">
        <f t="shared" si="12"/>
        <v>2.9644960158124806E-2</v>
      </c>
      <c r="M64" s="10">
        <f t="shared" si="12"/>
        <v>2.8402617028033095E-2</v>
      </c>
      <c r="N64" s="10">
        <f t="shared" si="12"/>
        <v>2.8733206625042005E-2</v>
      </c>
      <c r="O64" s="10">
        <f t="shared" si="12"/>
        <v>2.9462757310234133E-2</v>
      </c>
      <c r="P64" s="10">
        <f t="shared" si="12"/>
        <v>2.9243393915657862E-2</v>
      </c>
      <c r="Q64" s="10">
        <f t="shared" si="3"/>
        <v>2.9608066607921035E-2</v>
      </c>
      <c r="R64" s="10">
        <f t="shared" si="3"/>
        <v>2.9635796593259593E-2</v>
      </c>
      <c r="S64" s="10">
        <f t="shared" si="3"/>
        <v>2.9318870654807656E-2</v>
      </c>
    </row>
    <row r="65" spans="2:19" x14ac:dyDescent="0.25">
      <c r="B65" s="69" t="s">
        <v>127</v>
      </c>
      <c r="C65" s="7" t="s">
        <v>117</v>
      </c>
      <c r="D65" s="10">
        <f t="shared" ref="D65:P65" si="13">D16/D$31</f>
        <v>2.6873510293207448E-2</v>
      </c>
      <c r="E65" s="10">
        <f t="shared" si="13"/>
        <v>2.771546296982064E-2</v>
      </c>
      <c r="F65" s="10">
        <f t="shared" si="13"/>
        <v>2.8130120778433625E-2</v>
      </c>
      <c r="G65" s="10">
        <f t="shared" si="13"/>
        <v>2.799864783485205E-2</v>
      </c>
      <c r="H65" s="10">
        <f t="shared" si="13"/>
        <v>2.6835110377857858E-2</v>
      </c>
      <c r="I65" s="10">
        <f t="shared" si="13"/>
        <v>2.6878508919619112E-2</v>
      </c>
      <c r="J65" s="10">
        <f t="shared" si="13"/>
        <v>2.6025022186566944E-2</v>
      </c>
      <c r="K65" s="10">
        <f t="shared" si="13"/>
        <v>2.5289313781809798E-2</v>
      </c>
      <c r="L65" s="10">
        <f t="shared" si="13"/>
        <v>2.5279327212016367E-2</v>
      </c>
      <c r="M65" s="10">
        <f t="shared" si="13"/>
        <v>2.4174659207064551E-2</v>
      </c>
      <c r="N65" s="10">
        <f t="shared" si="13"/>
        <v>2.4455953487817979E-2</v>
      </c>
      <c r="O65" s="10">
        <f t="shared" si="13"/>
        <v>2.4315090433056782E-2</v>
      </c>
      <c r="P65" s="10">
        <f t="shared" si="13"/>
        <v>2.4121570745893051E-2</v>
      </c>
      <c r="Q65" s="10">
        <f t="shared" si="3"/>
        <v>2.442570578995017E-2</v>
      </c>
      <c r="R65" s="10">
        <f t="shared" si="3"/>
        <v>2.4429376340272629E-2</v>
      </c>
      <c r="S65" s="10">
        <f t="shared" si="3"/>
        <v>2.4050977417620703E-2</v>
      </c>
    </row>
    <row r="66" spans="2:19" x14ac:dyDescent="0.25">
      <c r="B66" s="68" t="s">
        <v>191</v>
      </c>
      <c r="C66" s="7" t="s">
        <v>190</v>
      </c>
      <c r="D66" s="10">
        <f t="shared" ref="D66:P66" si="14">D17/D$31</f>
        <v>5.3712235940961382E-3</v>
      </c>
      <c r="E66" s="10">
        <f t="shared" si="14"/>
        <v>5.1547675801839098E-3</v>
      </c>
      <c r="F66" s="10">
        <f t="shared" si="14"/>
        <v>5.1339273916635167E-3</v>
      </c>
      <c r="G66" s="10">
        <f t="shared" si="14"/>
        <v>4.9539346062598558E-3</v>
      </c>
      <c r="H66" s="10">
        <f t="shared" si="14"/>
        <v>4.8236802530755626E-3</v>
      </c>
      <c r="I66" s="10">
        <f t="shared" si="14"/>
        <v>5.088884766945502E-3</v>
      </c>
      <c r="J66" s="10">
        <f t="shared" si="14"/>
        <v>4.924125218957306E-3</v>
      </c>
      <c r="K66" s="10">
        <f t="shared" si="14"/>
        <v>4.6189058010203165E-3</v>
      </c>
      <c r="L66" s="10">
        <f t="shared" si="14"/>
        <v>4.3656329461084402E-3</v>
      </c>
      <c r="M66" s="10">
        <f t="shared" si="14"/>
        <v>4.2279578209685432E-3</v>
      </c>
      <c r="N66" s="10">
        <f t="shared" si="14"/>
        <v>4.277253137224029E-3</v>
      </c>
      <c r="O66" s="10">
        <f t="shared" si="14"/>
        <v>4.306951357169451E-3</v>
      </c>
      <c r="P66" s="10">
        <f t="shared" si="14"/>
        <v>4.3355889189215001E-3</v>
      </c>
      <c r="Q66" s="10">
        <f t="shared" si="3"/>
        <v>4.4195912234437874E-3</v>
      </c>
      <c r="R66" s="10">
        <f t="shared" si="3"/>
        <v>4.4832454351568674E-3</v>
      </c>
      <c r="S66" s="10">
        <f t="shared" si="3"/>
        <v>4.5887890915613785E-3</v>
      </c>
    </row>
    <row r="67" spans="2:19" x14ac:dyDescent="0.25">
      <c r="B67" s="4" t="s">
        <v>15</v>
      </c>
      <c r="C67" s="4" t="s">
        <v>61</v>
      </c>
      <c r="D67" s="10">
        <f t="shared" ref="D67:P67" si="15">D18/D$31</f>
        <v>1.1040962690993298E-3</v>
      </c>
      <c r="E67" s="10">
        <f t="shared" si="15"/>
        <v>1.1502323695846157E-3</v>
      </c>
      <c r="F67" s="10">
        <f t="shared" si="15"/>
        <v>1.1244981551560998E-3</v>
      </c>
      <c r="G67" s="10">
        <f t="shared" si="15"/>
        <v>1.1491685613523564E-3</v>
      </c>
      <c r="H67" s="10">
        <f t="shared" si="15"/>
        <v>1.1651140964571997E-3</v>
      </c>
      <c r="I67" s="10">
        <f t="shared" si="15"/>
        <v>1.2094195349729871E-3</v>
      </c>
      <c r="J67" s="10">
        <f t="shared" si="15"/>
        <v>1.2290333783075778E-3</v>
      </c>
      <c r="K67" s="10">
        <f t="shared" si="15"/>
        <v>1.1737742057063717E-3</v>
      </c>
      <c r="L67" s="10">
        <f t="shared" si="15"/>
        <v>1.185382965446149E-3</v>
      </c>
      <c r="M67" s="10">
        <f t="shared" si="15"/>
        <v>1.2392871969024335E-3</v>
      </c>
      <c r="N67" s="10">
        <f t="shared" si="15"/>
        <v>1.4188366371780971E-3</v>
      </c>
      <c r="O67" s="10">
        <f t="shared" si="15"/>
        <v>1.5698961967966279E-3</v>
      </c>
      <c r="P67" s="10">
        <f t="shared" si="15"/>
        <v>1.7503211308426874E-3</v>
      </c>
      <c r="Q67" s="10">
        <f t="shared" si="3"/>
        <v>1.9056338637754079E-3</v>
      </c>
      <c r="R67" s="10">
        <f t="shared" si="3"/>
        <v>1.9940285099919425E-3</v>
      </c>
      <c r="S67" s="10">
        <f t="shared" si="3"/>
        <v>2.6574793339068847E-3</v>
      </c>
    </row>
    <row r="68" spans="2:19" x14ac:dyDescent="0.25">
      <c r="B68" s="4" t="s">
        <v>16</v>
      </c>
      <c r="C68" s="4" t="s">
        <v>62</v>
      </c>
      <c r="D68" s="10">
        <f t="shared" ref="D68:P68" si="16">D19/D$31</f>
        <v>6.5908997533159911E-3</v>
      </c>
      <c r="E68" s="10">
        <f t="shared" si="16"/>
        <v>6.5231002999738535E-3</v>
      </c>
      <c r="F68" s="10">
        <f t="shared" si="16"/>
        <v>6.5639892966266973E-3</v>
      </c>
      <c r="G68" s="10">
        <f t="shared" si="16"/>
        <v>6.5513115654756392E-3</v>
      </c>
      <c r="H68" s="10">
        <f t="shared" si="16"/>
        <v>6.5411964799140798E-3</v>
      </c>
      <c r="I68" s="10">
        <f t="shared" si="16"/>
        <v>6.5571131470458692E-3</v>
      </c>
      <c r="J68" s="10">
        <f t="shared" si="16"/>
        <v>6.507522524378943E-3</v>
      </c>
      <c r="K68" s="10">
        <f t="shared" si="16"/>
        <v>6.4537865773984342E-3</v>
      </c>
      <c r="L68" s="10">
        <f t="shared" si="16"/>
        <v>6.3467353538930312E-3</v>
      </c>
      <c r="M68" s="10">
        <f t="shared" si="16"/>
        <v>6.3061980913124279E-3</v>
      </c>
      <c r="N68" s="10">
        <f t="shared" si="16"/>
        <v>6.4255082777606833E-3</v>
      </c>
      <c r="O68" s="10">
        <f t="shared" si="16"/>
        <v>6.5092698994698873E-3</v>
      </c>
      <c r="P68" s="10">
        <f t="shared" si="16"/>
        <v>6.5610253662250744E-3</v>
      </c>
      <c r="Q68" s="10">
        <f t="shared" si="3"/>
        <v>6.5656179209325058E-3</v>
      </c>
      <c r="R68" s="10">
        <f t="shared" si="3"/>
        <v>6.4884784051084544E-3</v>
      </c>
      <c r="S68" s="10">
        <f t="shared" si="3"/>
        <v>6.4207853669201089E-3</v>
      </c>
    </row>
    <row r="69" spans="2:19" x14ac:dyDescent="0.25">
      <c r="B69" s="2" t="str">
        <f t="shared" ref="B69:C80" si="17">B20</f>
        <v>Totale attività non finanziarie (a)</v>
      </c>
      <c r="C69" s="2" t="str">
        <f t="shared" si="17"/>
        <v>Non-financial assets (a)</v>
      </c>
      <c r="D69" s="11">
        <f t="shared" ref="D69:P69" si="18">D20/D$31</f>
        <v>0.66452713164003208</v>
      </c>
      <c r="E69" s="11">
        <f t="shared" si="18"/>
        <v>0.67083419705884917</v>
      </c>
      <c r="F69" s="11">
        <f t="shared" si="18"/>
        <v>0.68075598959790617</v>
      </c>
      <c r="G69" s="11">
        <f t="shared" si="18"/>
        <v>0.68774387306113394</v>
      </c>
      <c r="H69" s="11">
        <f t="shared" si="18"/>
        <v>0.69186585891877828</v>
      </c>
      <c r="I69" s="11">
        <f t="shared" si="18"/>
        <v>0.69716407590521323</v>
      </c>
      <c r="J69" s="11">
        <f t="shared" si="18"/>
        <v>0.70957244107970385</v>
      </c>
      <c r="K69" s="11">
        <f t="shared" si="18"/>
        <v>0.6948184266828743</v>
      </c>
      <c r="L69" s="11">
        <f t="shared" si="18"/>
        <v>0.67725847786103366</v>
      </c>
      <c r="M69" s="11">
        <f t="shared" si="18"/>
        <v>0.66141559594007571</v>
      </c>
      <c r="N69" s="11">
        <f t="shared" si="18"/>
        <v>0.6608072193459521</v>
      </c>
      <c r="O69" s="11">
        <f t="shared" si="18"/>
        <v>0.65333042980026024</v>
      </c>
      <c r="P69" s="11">
        <f t="shared" si="18"/>
        <v>0.65072914558913386</v>
      </c>
      <c r="Q69" s="11">
        <f t="shared" si="3"/>
        <v>0.64741807929197581</v>
      </c>
      <c r="R69" s="11">
        <f t="shared" si="3"/>
        <v>0.64030894593312204</v>
      </c>
      <c r="S69" s="11">
        <f t="shared" si="3"/>
        <v>0.63108155720792247</v>
      </c>
    </row>
    <row r="70" spans="2:19" x14ac:dyDescent="0.25">
      <c r="B70" s="4" t="str">
        <f t="shared" si="17"/>
        <v>Oro monetario e DSP</v>
      </c>
      <c r="C70" s="4" t="str">
        <f t="shared" si="17"/>
        <v>Monetary gold and SDRs</v>
      </c>
      <c r="D70" s="10">
        <f t="shared" ref="D70:P70" si="19">D21/D$31</f>
        <v>0</v>
      </c>
      <c r="E70" s="10">
        <f t="shared" si="19"/>
        <v>0</v>
      </c>
      <c r="F70" s="10">
        <f t="shared" si="19"/>
        <v>0</v>
      </c>
      <c r="G70" s="10">
        <f t="shared" si="19"/>
        <v>0</v>
      </c>
      <c r="H70" s="10">
        <f t="shared" si="19"/>
        <v>0</v>
      </c>
      <c r="I70" s="10">
        <f t="shared" si="19"/>
        <v>0</v>
      </c>
      <c r="J70" s="10">
        <f t="shared" si="19"/>
        <v>0</v>
      </c>
      <c r="K70" s="10">
        <f t="shared" si="19"/>
        <v>0</v>
      </c>
      <c r="L70" s="10">
        <f t="shared" si="19"/>
        <v>0</v>
      </c>
      <c r="M70" s="10">
        <f t="shared" si="19"/>
        <v>0</v>
      </c>
      <c r="N70" s="10">
        <f t="shared" si="19"/>
        <v>0</v>
      </c>
      <c r="O70" s="10">
        <f t="shared" si="19"/>
        <v>0</v>
      </c>
      <c r="P70" s="10">
        <f t="shared" si="19"/>
        <v>0</v>
      </c>
      <c r="Q70" s="10">
        <f t="shared" si="3"/>
        <v>0</v>
      </c>
      <c r="R70" s="10">
        <f t="shared" si="3"/>
        <v>0</v>
      </c>
      <c r="S70" s="10">
        <f t="shared" si="3"/>
        <v>0</v>
      </c>
    </row>
    <row r="71" spans="2:19" x14ac:dyDescent="0.25">
      <c r="B71" s="4" t="str">
        <f t="shared" si="17"/>
        <v>Biglietti e depositi</v>
      </c>
      <c r="C71" s="4" t="str">
        <f t="shared" si="17"/>
        <v>Currency and deposits</v>
      </c>
      <c r="D71" s="10">
        <f t="shared" ref="D71:P71" si="20">D22/D$31</f>
        <v>6.0580037283289777E-2</v>
      </c>
      <c r="E71" s="10">
        <f t="shared" si="20"/>
        <v>6.7578439107012958E-2</v>
      </c>
      <c r="F71" s="10">
        <f t="shared" si="20"/>
        <v>5.8877165772331402E-2</v>
      </c>
      <c r="G71" s="10">
        <f t="shared" si="20"/>
        <v>6.3158938851247057E-2</v>
      </c>
      <c r="H71" s="10">
        <f t="shared" si="20"/>
        <v>6.4237416916457971E-2</v>
      </c>
      <c r="I71" s="10">
        <f t="shared" si="20"/>
        <v>6.8725845244114056E-2</v>
      </c>
      <c r="J71" s="10">
        <f t="shared" si="20"/>
        <v>5.5395313914558313E-2</v>
      </c>
      <c r="K71" s="10">
        <f t="shared" si="20"/>
        <v>5.5380792487621219E-2</v>
      </c>
      <c r="L71" s="10">
        <f t="shared" si="20"/>
        <v>5.4346574282959526E-2</v>
      </c>
      <c r="M71" s="10">
        <f t="shared" si="20"/>
        <v>5.9264027956169314E-2</v>
      </c>
      <c r="N71" s="10">
        <f t="shared" si="20"/>
        <v>5.4744970151674711E-2</v>
      </c>
      <c r="O71" s="10">
        <f t="shared" si="20"/>
        <v>5.9176616401094832E-2</v>
      </c>
      <c r="P71" s="10">
        <f t="shared" si="20"/>
        <v>5.186818206056816E-2</v>
      </c>
      <c r="Q71" s="10">
        <f t="shared" ref="Q71:S80" si="21">Q22/Q$31</f>
        <v>5.5689343652306815E-2</v>
      </c>
      <c r="R71" s="10">
        <f t="shared" si="21"/>
        <v>5.6499061748265994E-2</v>
      </c>
      <c r="S71" s="10">
        <f t="shared" si="21"/>
        <v>6.3861413531445088E-2</v>
      </c>
    </row>
    <row r="72" spans="2:19" x14ac:dyDescent="0.25">
      <c r="B72" s="4" t="str">
        <f t="shared" si="17"/>
        <v>Titoli</v>
      </c>
      <c r="C72" s="4" t="str">
        <f t="shared" si="17"/>
        <v>Debt securities</v>
      </c>
      <c r="D72" s="10">
        <f t="shared" ref="D72:P72" si="22">D23/D$31</f>
        <v>1.1183374191720458E-2</v>
      </c>
      <c r="E72" s="10">
        <f t="shared" si="22"/>
        <v>1.2211187830590164E-2</v>
      </c>
      <c r="F72" s="10">
        <f t="shared" si="22"/>
        <v>1.3390714834113773E-2</v>
      </c>
      <c r="G72" s="10">
        <f t="shared" si="22"/>
        <v>1.4994058310073723E-2</v>
      </c>
      <c r="H72" s="10">
        <f t="shared" si="22"/>
        <v>1.7521978404956728E-2</v>
      </c>
      <c r="I72" s="10">
        <f t="shared" si="22"/>
        <v>1.8649527977279503E-2</v>
      </c>
      <c r="J72" s="10">
        <f t="shared" si="22"/>
        <v>2.1426185379985238E-2</v>
      </c>
      <c r="K72" s="10">
        <f t="shared" si="22"/>
        <v>2.359468045224701E-2</v>
      </c>
      <c r="L72" s="10">
        <f t="shared" si="22"/>
        <v>2.4912462884127101E-2</v>
      </c>
      <c r="M72" s="10">
        <f t="shared" si="22"/>
        <v>2.5504437254341331E-2</v>
      </c>
      <c r="N72" s="10">
        <f t="shared" si="22"/>
        <v>2.4629744567051973E-2</v>
      </c>
      <c r="O72" s="10">
        <f t="shared" si="22"/>
        <v>2.410449731610937E-2</v>
      </c>
      <c r="P72" s="10">
        <f t="shared" si="22"/>
        <v>2.4016078518142237E-2</v>
      </c>
      <c r="Q72" s="10">
        <f t="shared" si="21"/>
        <v>2.4386240327037463E-2</v>
      </c>
      <c r="R72" s="10">
        <f t="shared" si="21"/>
        <v>2.5978685219953293E-2</v>
      </c>
      <c r="S72" s="10">
        <f t="shared" si="21"/>
        <v>2.7117636735411083E-2</v>
      </c>
    </row>
    <row r="73" spans="2:19" x14ac:dyDescent="0.25">
      <c r="B73" s="4" t="str">
        <f t="shared" si="17"/>
        <v>Prestiti</v>
      </c>
      <c r="C73" s="4" t="str">
        <f t="shared" si="17"/>
        <v>Loans</v>
      </c>
      <c r="D73" s="10">
        <f t="shared" ref="D73:P80" si="23">D24/D$31</f>
        <v>7.3506849527545062E-2</v>
      </c>
      <c r="E73" s="10">
        <f t="shared" si="23"/>
        <v>5.8707758312773257E-2</v>
      </c>
      <c r="F73" s="10">
        <f t="shared" si="23"/>
        <v>5.8039408757773595E-2</v>
      </c>
      <c r="G73" s="10">
        <f t="shared" si="23"/>
        <v>6.1954903277401614E-2</v>
      </c>
      <c r="H73" s="10">
        <f t="shared" si="23"/>
        <v>5.8081719246399835E-2</v>
      </c>
      <c r="I73" s="10">
        <f t="shared" si="23"/>
        <v>5.656565730661349E-2</v>
      </c>
      <c r="J73" s="10">
        <f t="shared" si="23"/>
        <v>5.9715474094850153E-2</v>
      </c>
      <c r="K73" s="10">
        <f t="shared" si="23"/>
        <v>7.50864364246914E-2</v>
      </c>
      <c r="L73" s="10">
        <f t="shared" si="23"/>
        <v>8.9060169685200224E-2</v>
      </c>
      <c r="M73" s="10">
        <f t="shared" si="23"/>
        <v>9.5819552176248809E-2</v>
      </c>
      <c r="N73" s="10">
        <f t="shared" si="23"/>
        <v>9.6230616570154318E-2</v>
      </c>
      <c r="O73" s="10">
        <f t="shared" si="23"/>
        <v>9.4041406803568567E-2</v>
      </c>
      <c r="P73" s="10">
        <f t="shared" si="23"/>
        <v>9.7362841490365365E-2</v>
      </c>
      <c r="Q73" s="10">
        <f t="shared" si="21"/>
        <v>9.5022353984007449E-2</v>
      </c>
      <c r="R73" s="10">
        <f t="shared" si="21"/>
        <v>9.3416697763102657E-2</v>
      </c>
      <c r="S73" s="10">
        <f t="shared" si="21"/>
        <v>9.3349484710671324E-2</v>
      </c>
    </row>
    <row r="74" spans="2:19" x14ac:dyDescent="0.25">
      <c r="B74" s="4" t="str">
        <f t="shared" si="17"/>
        <v>Azioni e altre partecipazioni</v>
      </c>
      <c r="C74" s="4" t="str">
        <f t="shared" si="17"/>
        <v>Shares and other equity</v>
      </c>
      <c r="D74" s="10">
        <f t="shared" si="23"/>
        <v>0.1099941401311933</v>
      </c>
      <c r="E74" s="10">
        <f t="shared" si="23"/>
        <v>0.11053252035047252</v>
      </c>
      <c r="F74" s="10">
        <f t="shared" si="23"/>
        <v>0.105956611596438</v>
      </c>
      <c r="G74" s="10">
        <f t="shared" si="23"/>
        <v>9.2739720441921691E-2</v>
      </c>
      <c r="H74" s="10">
        <f t="shared" si="23"/>
        <v>9.0064654495394858E-2</v>
      </c>
      <c r="I74" s="10">
        <f t="shared" si="23"/>
        <v>8.1409305855138336E-2</v>
      </c>
      <c r="J74" s="10">
        <f t="shared" si="23"/>
        <v>7.7444248090328321E-2</v>
      </c>
      <c r="K74" s="10">
        <f t="shared" si="23"/>
        <v>7.6192001222312594E-2</v>
      </c>
      <c r="L74" s="10">
        <f t="shared" si="23"/>
        <v>8.0261995287586541E-2</v>
      </c>
      <c r="M74" s="10">
        <f t="shared" si="23"/>
        <v>8.1366023961368536E-2</v>
      </c>
      <c r="N74" s="10">
        <f t="shared" si="23"/>
        <v>8.5183139896252161E-2</v>
      </c>
      <c r="O74" s="10">
        <f t="shared" si="23"/>
        <v>9.1851094950044829E-2</v>
      </c>
      <c r="P74" s="10">
        <f t="shared" si="23"/>
        <v>9.9143535514802164E-2</v>
      </c>
      <c r="Q74" s="10">
        <f t="shared" si="21"/>
        <v>0.10059704106708861</v>
      </c>
      <c r="R74" s="10">
        <f t="shared" si="21"/>
        <v>0.10545134122257221</v>
      </c>
      <c r="S74" s="10">
        <f t="shared" si="21"/>
        <v>0.1057145013870803</v>
      </c>
    </row>
    <row r="75" spans="2:19" x14ac:dyDescent="0.25">
      <c r="B75" s="4" t="str">
        <f t="shared" si="17"/>
        <v>Derivati</v>
      </c>
      <c r="C75" s="4" t="str">
        <f t="shared" si="17"/>
        <v>Derivatives</v>
      </c>
      <c r="D75" s="10">
        <f t="shared" si="23"/>
        <v>0</v>
      </c>
      <c r="E75" s="10">
        <f t="shared" si="23"/>
        <v>0</v>
      </c>
      <c r="F75" s="10">
        <f t="shared" si="23"/>
        <v>0</v>
      </c>
      <c r="G75" s="10">
        <f t="shared" si="23"/>
        <v>0</v>
      </c>
      <c r="H75" s="10">
        <f t="shared" si="23"/>
        <v>0</v>
      </c>
      <c r="I75" s="10">
        <f t="shared" si="23"/>
        <v>0</v>
      </c>
      <c r="J75" s="10">
        <f t="shared" si="23"/>
        <v>0</v>
      </c>
      <c r="K75" s="10">
        <f t="shared" si="23"/>
        <v>0</v>
      </c>
      <c r="L75" s="10">
        <f t="shared" si="23"/>
        <v>0</v>
      </c>
      <c r="M75" s="10">
        <f t="shared" si="23"/>
        <v>0</v>
      </c>
      <c r="N75" s="10">
        <f t="shared" si="23"/>
        <v>0</v>
      </c>
      <c r="O75" s="10">
        <f t="shared" si="23"/>
        <v>0</v>
      </c>
      <c r="P75" s="10">
        <f t="shared" si="23"/>
        <v>0</v>
      </c>
      <c r="Q75" s="10">
        <f t="shared" si="21"/>
        <v>0</v>
      </c>
      <c r="R75" s="10">
        <f t="shared" si="21"/>
        <v>0</v>
      </c>
      <c r="S75" s="10">
        <f t="shared" si="21"/>
        <v>0</v>
      </c>
    </row>
    <row r="76" spans="2:19" x14ac:dyDescent="0.25">
      <c r="B76" s="4" t="str">
        <f t="shared" si="17"/>
        <v>Quote di fondi comuni</v>
      </c>
      <c r="C76" s="4" t="str">
        <f t="shared" si="17"/>
        <v>Mutual fund shares</v>
      </c>
      <c r="D76" s="10">
        <f t="shared" si="23"/>
        <v>3.3435475545987112E-3</v>
      </c>
      <c r="E76" s="10">
        <f t="shared" si="23"/>
        <v>3.2140088332313684E-3</v>
      </c>
      <c r="F76" s="10">
        <f t="shared" si="23"/>
        <v>3.1133052026236581E-3</v>
      </c>
      <c r="G76" s="10">
        <f t="shared" si="23"/>
        <v>3.0027335742431579E-3</v>
      </c>
      <c r="H76" s="10">
        <f t="shared" si="23"/>
        <v>2.9251238589043651E-3</v>
      </c>
      <c r="I76" s="10">
        <f t="shared" si="23"/>
        <v>2.820382893715623E-3</v>
      </c>
      <c r="J76" s="10">
        <f t="shared" si="23"/>
        <v>2.7479382682445395E-3</v>
      </c>
      <c r="K76" s="10">
        <f t="shared" si="23"/>
        <v>2.6897974637853199E-3</v>
      </c>
      <c r="L76" s="10">
        <f t="shared" si="23"/>
        <v>2.6461456724796877E-3</v>
      </c>
      <c r="M76" s="10">
        <f t="shared" si="23"/>
        <v>2.5948645543578089E-3</v>
      </c>
      <c r="N76" s="10">
        <f t="shared" si="23"/>
        <v>2.6188105713026155E-3</v>
      </c>
      <c r="O76" s="10">
        <f t="shared" si="23"/>
        <v>2.6148490788279184E-3</v>
      </c>
      <c r="P76" s="10">
        <f t="shared" si="23"/>
        <v>2.604568000674904E-3</v>
      </c>
      <c r="Q76" s="10">
        <f t="shared" si="21"/>
        <v>2.598269939527349E-3</v>
      </c>
      <c r="R76" s="10">
        <f t="shared" si="21"/>
        <v>2.5754060155284073E-3</v>
      </c>
      <c r="S76" s="10">
        <f t="shared" si="21"/>
        <v>2.5487286602716096E-3</v>
      </c>
    </row>
    <row r="77" spans="2:19" x14ac:dyDescent="0.25">
      <c r="B77" s="4" t="str">
        <f t="shared" si="17"/>
        <v>Riserve assicurative e garanzie standard</v>
      </c>
      <c r="C77" s="4" t="str">
        <f t="shared" si="17"/>
        <v>Insurance, pension and standardised guarantee schemes</v>
      </c>
      <c r="D77" s="10">
        <f t="shared" si="23"/>
        <v>1.220174212097937E-3</v>
      </c>
      <c r="E77" s="10">
        <f t="shared" si="23"/>
        <v>1.2167415774242336E-3</v>
      </c>
      <c r="F77" s="10">
        <f t="shared" si="23"/>
        <v>1.1747604843221505E-3</v>
      </c>
      <c r="G77" s="10">
        <f t="shared" si="23"/>
        <v>1.0665769520961353E-3</v>
      </c>
      <c r="H77" s="10">
        <f t="shared" si="23"/>
        <v>1.0467698764377344E-3</v>
      </c>
      <c r="I77" s="10">
        <f t="shared" si="23"/>
        <v>9.6703548205248017E-4</v>
      </c>
      <c r="J77" s="10">
        <f t="shared" si="23"/>
        <v>9.6282511241617332E-4</v>
      </c>
      <c r="K77" s="10">
        <f t="shared" si="23"/>
        <v>8.6316541489312143E-4</v>
      </c>
      <c r="L77" s="10">
        <f t="shared" si="23"/>
        <v>8.279098538090451E-4</v>
      </c>
      <c r="M77" s="10">
        <f t="shared" si="23"/>
        <v>8.0226958341580827E-4</v>
      </c>
      <c r="N77" s="10">
        <f t="shared" si="23"/>
        <v>7.916110283817606E-4</v>
      </c>
      <c r="O77" s="10">
        <f t="shared" si="23"/>
        <v>8.1492154185322117E-4</v>
      </c>
      <c r="P77" s="10">
        <f t="shared" si="23"/>
        <v>7.4244851007808875E-4</v>
      </c>
      <c r="Q77" s="10">
        <f t="shared" si="21"/>
        <v>6.8257311992208139E-4</v>
      </c>
      <c r="R77" s="10">
        <f t="shared" si="21"/>
        <v>6.8135904253505293E-4</v>
      </c>
      <c r="S77" s="10">
        <f t="shared" si="21"/>
        <v>6.6632235582282727E-4</v>
      </c>
    </row>
    <row r="78" spans="2:19" x14ac:dyDescent="0.25">
      <c r="B78" s="4" t="str">
        <f t="shared" si="17"/>
        <v>Altri conti attivi</v>
      </c>
      <c r="C78" s="4" t="str">
        <f t="shared" si="17"/>
        <v>Other accounts receivable</v>
      </c>
      <c r="D78" s="10">
        <f t="shared" si="23"/>
        <v>7.5644745459522683E-2</v>
      </c>
      <c r="E78" s="10">
        <f t="shared" si="23"/>
        <v>7.5705139330331003E-2</v>
      </c>
      <c r="F78" s="10">
        <f t="shared" si="23"/>
        <v>7.8692051115699296E-2</v>
      </c>
      <c r="G78" s="10">
        <f t="shared" si="23"/>
        <v>7.5339195531882688E-2</v>
      </c>
      <c r="H78" s="10">
        <f t="shared" si="23"/>
        <v>7.4256485198935795E-2</v>
      </c>
      <c r="I78" s="10">
        <f t="shared" si="23"/>
        <v>7.3698169335873226E-2</v>
      </c>
      <c r="J78" s="10">
        <f t="shared" si="23"/>
        <v>7.2735567562591669E-2</v>
      </c>
      <c r="K78" s="10">
        <f t="shared" si="23"/>
        <v>7.1374706211426622E-2</v>
      </c>
      <c r="L78" s="10">
        <f t="shared" si="23"/>
        <v>7.0686264472804308E-2</v>
      </c>
      <c r="M78" s="10">
        <f t="shared" si="23"/>
        <v>7.3233228574022619E-2</v>
      </c>
      <c r="N78" s="10">
        <f t="shared" si="23"/>
        <v>7.4993881677222679E-2</v>
      </c>
      <c r="O78" s="10">
        <f t="shared" si="23"/>
        <v>7.4066184108241034E-2</v>
      </c>
      <c r="P78" s="10">
        <f t="shared" si="23"/>
        <v>7.3533200316235281E-2</v>
      </c>
      <c r="Q78" s="10">
        <f t="shared" si="21"/>
        <v>7.3606104761575059E-2</v>
      </c>
      <c r="R78" s="10">
        <f t="shared" si="21"/>
        <v>7.5088509144300777E-2</v>
      </c>
      <c r="S78" s="10">
        <f t="shared" si="21"/>
        <v>7.5660361437678847E-2</v>
      </c>
    </row>
    <row r="79" spans="2:19" x14ac:dyDescent="0.25">
      <c r="B79" s="2" t="str">
        <f t="shared" si="17"/>
        <v>Totale attività finanziarie (b)</v>
      </c>
      <c r="C79" s="2" t="str">
        <f t="shared" si="17"/>
        <v>Financial assets (b)</v>
      </c>
      <c r="D79" s="11">
        <f t="shared" si="23"/>
        <v>0.33547286835996798</v>
      </c>
      <c r="E79" s="11">
        <f t="shared" si="23"/>
        <v>0.32916580294115083</v>
      </c>
      <c r="F79" s="11">
        <f t="shared" si="23"/>
        <v>0.31924401040209377</v>
      </c>
      <c r="G79" s="11">
        <f t="shared" si="23"/>
        <v>0.31225612693886606</v>
      </c>
      <c r="H79" s="11">
        <f t="shared" si="23"/>
        <v>0.30813414108122172</v>
      </c>
      <c r="I79" s="11">
        <f t="shared" si="23"/>
        <v>0.30283592409478671</v>
      </c>
      <c r="J79" s="11">
        <f t="shared" si="23"/>
        <v>0.29042755892029615</v>
      </c>
      <c r="K79" s="11">
        <f t="shared" si="23"/>
        <v>0.3051815733171257</v>
      </c>
      <c r="L79" s="11">
        <f t="shared" si="23"/>
        <v>0.32274152213896645</v>
      </c>
      <c r="M79" s="11">
        <f t="shared" si="23"/>
        <v>0.33858440405992424</v>
      </c>
      <c r="N79" s="11">
        <f t="shared" si="23"/>
        <v>0.3391927806540479</v>
      </c>
      <c r="O79" s="11">
        <f t="shared" si="23"/>
        <v>0.34666957019973976</v>
      </c>
      <c r="P79" s="11">
        <f t="shared" si="23"/>
        <v>0.34927085441086619</v>
      </c>
      <c r="Q79" s="11">
        <f t="shared" si="21"/>
        <v>0.35258192070802419</v>
      </c>
      <c r="R79" s="11">
        <f t="shared" si="21"/>
        <v>0.35969105406687801</v>
      </c>
      <c r="S79" s="11">
        <f t="shared" si="21"/>
        <v>0.36891844279207753</v>
      </c>
    </row>
    <row r="80" spans="2:19" x14ac:dyDescent="0.25">
      <c r="B80" s="2" t="str">
        <f t="shared" si="17"/>
        <v>Ricchezza lorda (a+b)</v>
      </c>
      <c r="C80" s="2" t="str">
        <f t="shared" si="17"/>
        <v>Gross wealth (a+b)</v>
      </c>
      <c r="D80" s="11">
        <f t="shared" si="23"/>
        <v>1</v>
      </c>
      <c r="E80" s="11">
        <f t="shared" si="23"/>
        <v>1</v>
      </c>
      <c r="F80" s="11">
        <f t="shared" si="23"/>
        <v>1</v>
      </c>
      <c r="G80" s="11">
        <f t="shared" si="23"/>
        <v>1</v>
      </c>
      <c r="H80" s="11">
        <f t="shared" si="23"/>
        <v>1</v>
      </c>
      <c r="I80" s="11">
        <f t="shared" si="23"/>
        <v>1</v>
      </c>
      <c r="J80" s="11">
        <f t="shared" si="23"/>
        <v>1</v>
      </c>
      <c r="K80" s="11">
        <f t="shared" si="23"/>
        <v>1</v>
      </c>
      <c r="L80" s="11">
        <f t="shared" si="23"/>
        <v>1</v>
      </c>
      <c r="M80" s="11">
        <f t="shared" si="23"/>
        <v>1</v>
      </c>
      <c r="N80" s="11">
        <f t="shared" si="23"/>
        <v>1</v>
      </c>
      <c r="O80" s="11">
        <f t="shared" si="23"/>
        <v>1</v>
      </c>
      <c r="P80" s="11">
        <f t="shared" si="23"/>
        <v>1</v>
      </c>
      <c r="Q80" s="11">
        <f t="shared" si="21"/>
        <v>1</v>
      </c>
      <c r="R80" s="11">
        <f t="shared" si="21"/>
        <v>1</v>
      </c>
      <c r="S80" s="11">
        <f t="shared" si="21"/>
        <v>1</v>
      </c>
    </row>
    <row r="81" spans="2:19" ht="17.399999999999999" x14ac:dyDescent="0.3">
      <c r="B81" s="19"/>
    </row>
    <row r="82" spans="2:19" x14ac:dyDescent="0.25">
      <c r="B82" s="20" t="s">
        <v>76</v>
      </c>
    </row>
    <row r="83" spans="2:19" x14ac:dyDescent="0.25">
      <c r="B83" s="20" t="s">
        <v>185</v>
      </c>
    </row>
    <row r="87" spans="2:19" ht="15.6" x14ac:dyDescent="0.3">
      <c r="B87" s="24" t="s">
        <v>137</v>
      </c>
    </row>
    <row r="88" spans="2:19" ht="15.6" x14ac:dyDescent="0.3">
      <c r="B88" s="24" t="s">
        <v>139</v>
      </c>
    </row>
    <row r="90" spans="2:19" x14ac:dyDescent="0.25">
      <c r="B90" s="2" t="str">
        <f t="shared" ref="B90:P90" si="24">B5</f>
        <v>Attività/Passività</v>
      </c>
      <c r="C90" s="2" t="str">
        <f t="shared" si="24"/>
        <v>Assets/Liabilities</v>
      </c>
      <c r="D90" s="3" t="str">
        <f t="shared" si="24"/>
        <v>2005</v>
      </c>
      <c r="E90" s="3" t="str">
        <f t="shared" si="24"/>
        <v>2006</v>
      </c>
      <c r="F90" s="3" t="str">
        <f t="shared" si="24"/>
        <v>2007</v>
      </c>
      <c r="G90" s="3" t="str">
        <f t="shared" si="24"/>
        <v>2008</v>
      </c>
      <c r="H90" s="3" t="str">
        <f t="shared" si="24"/>
        <v>2009</v>
      </c>
      <c r="I90" s="3" t="str">
        <f t="shared" si="24"/>
        <v>2010</v>
      </c>
      <c r="J90" s="3" t="str">
        <f t="shared" si="24"/>
        <v>2011</v>
      </c>
      <c r="K90" s="3" t="str">
        <f t="shared" si="24"/>
        <v>2012</v>
      </c>
      <c r="L90" s="3" t="str">
        <f t="shared" si="24"/>
        <v>2013</v>
      </c>
      <c r="M90" s="3" t="str">
        <f t="shared" si="24"/>
        <v>2014</v>
      </c>
      <c r="N90" s="3" t="str">
        <f t="shared" si="24"/>
        <v>2015</v>
      </c>
      <c r="O90" s="3" t="str">
        <f t="shared" si="24"/>
        <v>2016</v>
      </c>
      <c r="P90" s="3" t="str">
        <f t="shared" si="24"/>
        <v>2017</v>
      </c>
      <c r="Q90" s="3" t="str">
        <f t="shared" ref="Q90:S90" si="25">Q5</f>
        <v>2018</v>
      </c>
      <c r="R90" s="3" t="str">
        <f t="shared" si="25"/>
        <v>2019</v>
      </c>
      <c r="S90" s="3" t="str">
        <f t="shared" si="25"/>
        <v>2020</v>
      </c>
    </row>
    <row r="91" spans="2:19" x14ac:dyDescent="0.25">
      <c r="B91" s="4" t="s">
        <v>13</v>
      </c>
      <c r="C91" s="4" t="s">
        <v>53</v>
      </c>
      <c r="D91" s="5"/>
      <c r="E91" s="10">
        <f t="shared" ref="E91:P91" si="26">(E6/D6)-1</f>
        <v>-1.9677475045806192E-3</v>
      </c>
      <c r="F91" s="10">
        <f t="shared" si="26"/>
        <v>1.3793950080632111E-2</v>
      </c>
      <c r="G91" s="10">
        <f t="shared" si="26"/>
        <v>5.7940382685401914E-3</v>
      </c>
      <c r="H91" s="10">
        <f t="shared" si="26"/>
        <v>1.3274328211732689E-2</v>
      </c>
      <c r="I91" s="10">
        <f t="shared" si="26"/>
        <v>-8.8734387320470454E-3</v>
      </c>
      <c r="J91" s="10">
        <f t="shared" si="26"/>
        <v>-5.4491062557560088E-4</v>
      </c>
      <c r="K91" s="10">
        <f t="shared" si="26"/>
        <v>-2.6651570470823227E-2</v>
      </c>
      <c r="L91" s="10">
        <f t="shared" si="26"/>
        <v>-3.9174060464838401E-2</v>
      </c>
      <c r="M91" s="10">
        <f t="shared" si="26"/>
        <v>-2.4002969279230846E-2</v>
      </c>
      <c r="N91" s="10">
        <f t="shared" si="26"/>
        <v>-2.5373767299617156E-2</v>
      </c>
      <c r="O91" s="10">
        <f t="shared" si="26"/>
        <v>-1.8778076718004022E-2</v>
      </c>
      <c r="P91" s="10">
        <f t="shared" si="26"/>
        <v>-1.9737047562538024E-3</v>
      </c>
      <c r="Q91" s="10">
        <f t="shared" ref="Q91:S105" si="27">(Q6/P6)-1</f>
        <v>-2.0464487542947274E-2</v>
      </c>
      <c r="R91" s="10">
        <f t="shared" si="27"/>
        <v>-5.6201909459340227E-3</v>
      </c>
      <c r="S91" s="10">
        <f t="shared" si="27"/>
        <v>-8.4918551008956733E-3</v>
      </c>
    </row>
    <row r="92" spans="2:19" x14ac:dyDescent="0.25">
      <c r="B92" s="4" t="s">
        <v>39</v>
      </c>
      <c r="C92" s="4" t="s">
        <v>54</v>
      </c>
      <c r="D92" s="5"/>
      <c r="E92" s="10">
        <f t="shared" ref="E92:P92" si="28">(E7/D7)-1</f>
        <v>4.3444042681064277E-2</v>
      </c>
      <c r="F92" s="10">
        <f t="shared" si="28"/>
        <v>5.2780926259064165E-2</v>
      </c>
      <c r="G92" s="10">
        <f t="shared" si="28"/>
        <v>5.2968942102821659E-2</v>
      </c>
      <c r="H92" s="10">
        <f t="shared" si="28"/>
        <v>3.2965333164341581E-2</v>
      </c>
      <c r="I92" s="10">
        <f t="shared" si="28"/>
        <v>3.7322943933125075E-2</v>
      </c>
      <c r="J92" s="10">
        <f t="shared" si="28"/>
        <v>4.8195782209271565E-2</v>
      </c>
      <c r="K92" s="10">
        <f t="shared" si="28"/>
        <v>6.8617440478480063E-4</v>
      </c>
      <c r="L92" s="10">
        <f t="shared" si="28"/>
        <v>-5.9170001212562884E-3</v>
      </c>
      <c r="M92" s="10">
        <f t="shared" si="28"/>
        <v>-1.3842058670787805E-2</v>
      </c>
      <c r="N92" s="10">
        <f t="shared" si="28"/>
        <v>-1.4880535479108947E-2</v>
      </c>
      <c r="O92" s="10">
        <f t="shared" si="28"/>
        <v>-1.5493286232169501E-2</v>
      </c>
      <c r="P92" s="10">
        <f t="shared" si="28"/>
        <v>-6.2695904775175171E-3</v>
      </c>
      <c r="Q92" s="10">
        <f t="shared" si="27"/>
        <v>-1.4030984247989431E-2</v>
      </c>
      <c r="R92" s="10">
        <f t="shared" si="27"/>
        <v>-4.0481429632276411E-3</v>
      </c>
      <c r="S92" s="10">
        <f t="shared" si="27"/>
        <v>-6.2945708876831485E-3</v>
      </c>
    </row>
    <row r="93" spans="2:19" x14ac:dyDescent="0.25">
      <c r="B93" s="4" t="s">
        <v>38</v>
      </c>
      <c r="C93" s="4" t="s">
        <v>55</v>
      </c>
      <c r="D93" s="5"/>
      <c r="E93" s="10">
        <f t="shared" ref="E93:P93" si="29">(E8/D8)-1</f>
        <v>6.3282874806507072E-2</v>
      </c>
      <c r="F93" s="10">
        <f t="shared" si="29"/>
        <v>5.1355448924773173E-2</v>
      </c>
      <c r="G93" s="10">
        <f t="shared" si="29"/>
        <v>5.0480080023956209E-2</v>
      </c>
      <c r="H93" s="10">
        <f t="shared" si="29"/>
        <v>3.6225203587342492E-2</v>
      </c>
      <c r="I93" s="10">
        <f t="shared" si="29"/>
        <v>5.7430942783672112E-2</v>
      </c>
      <c r="J93" s="10">
        <f t="shared" si="29"/>
        <v>5.2409489614046123E-2</v>
      </c>
      <c r="K93" s="10">
        <f t="shared" si="29"/>
        <v>2.95939423584346E-3</v>
      </c>
      <c r="L93" s="10">
        <f t="shared" si="29"/>
        <v>-6.817287943014505E-3</v>
      </c>
      <c r="M93" s="10">
        <f t="shared" si="29"/>
        <v>7.3956087473050491E-3</v>
      </c>
      <c r="N93" s="10">
        <f t="shared" si="29"/>
        <v>-5.7549482246840311E-3</v>
      </c>
      <c r="O93" s="10">
        <f t="shared" si="29"/>
        <v>-1.0880662398982222E-2</v>
      </c>
      <c r="P93" s="10">
        <f t="shared" si="29"/>
        <v>3.5530857661614235E-4</v>
      </c>
      <c r="Q93" s="10">
        <f t="shared" si="27"/>
        <v>1.8256374191738534E-3</v>
      </c>
      <c r="R93" s="10">
        <f t="shared" si="27"/>
        <v>-4.9936272311338348E-3</v>
      </c>
      <c r="S93" s="10">
        <f t="shared" si="27"/>
        <v>-1.0600354176539595E-2</v>
      </c>
    </row>
    <row r="94" spans="2:19" x14ac:dyDescent="0.25">
      <c r="B94" s="4" t="s">
        <v>118</v>
      </c>
      <c r="C94" s="4" t="s">
        <v>96</v>
      </c>
      <c r="D94" s="5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2:19" x14ac:dyDescent="0.25">
      <c r="B95" s="68" t="s">
        <v>122</v>
      </c>
      <c r="C95" s="4" t="s">
        <v>130</v>
      </c>
      <c r="D95" s="5"/>
      <c r="E95" s="10">
        <f t="shared" ref="E95:S110" si="30">(E10/D10)-1</f>
        <v>2.8983566725885757E-2</v>
      </c>
      <c r="F95" s="10">
        <f t="shared" si="30"/>
        <v>3.2291491448285026E-2</v>
      </c>
      <c r="G95" s="10">
        <f t="shared" si="30"/>
        <v>5.2578341775362691E-2</v>
      </c>
      <c r="H95" s="10">
        <f t="shared" si="30"/>
        <v>5.3787106516843375E-2</v>
      </c>
      <c r="I95" s="10">
        <f t="shared" si="30"/>
        <v>3.0065955509481768E-2</v>
      </c>
      <c r="J95" s="10">
        <f t="shared" si="30"/>
        <v>4.2637583233432919E-2</v>
      </c>
      <c r="K95" s="10">
        <f t="shared" si="30"/>
        <v>6.2057137990350064E-3</v>
      </c>
      <c r="L95" s="10">
        <f t="shared" si="30"/>
        <v>-3.198630312668338E-2</v>
      </c>
      <c r="M95" s="10">
        <f t="shared" si="30"/>
        <v>-2.6876029247521416E-2</v>
      </c>
      <c r="N95" s="10">
        <f t="shared" si="30"/>
        <v>-2.641478095009886E-2</v>
      </c>
      <c r="O95" s="10">
        <f t="shared" si="30"/>
        <v>-1.0991300651228553E-3</v>
      </c>
      <c r="P95" s="10">
        <f t="shared" si="30"/>
        <v>2.1670808105554107E-2</v>
      </c>
      <c r="Q95" s="10">
        <f t="shared" si="27"/>
        <v>6.7949657785297823E-3</v>
      </c>
      <c r="R95" s="10">
        <f t="shared" si="27"/>
        <v>1.8942136522747566E-2</v>
      </c>
      <c r="S95" s="10">
        <f t="shared" si="27"/>
        <v>3.8058882142218087E-2</v>
      </c>
    </row>
    <row r="96" spans="2:19" x14ac:dyDescent="0.25">
      <c r="B96" s="68" t="s">
        <v>123</v>
      </c>
      <c r="C96" s="6" t="s">
        <v>57</v>
      </c>
      <c r="D96" s="5"/>
      <c r="E96" s="10">
        <f t="shared" si="30"/>
        <v>3.7213678541301753E-2</v>
      </c>
      <c r="F96" s="10">
        <f t="shared" si="30"/>
        <v>0.11371954080515501</v>
      </c>
      <c r="G96" s="10">
        <f t="shared" si="30"/>
        <v>9.2769172436068637E-2</v>
      </c>
      <c r="H96" s="10">
        <f t="shared" si="30"/>
        <v>1.8621088479084946E-2</v>
      </c>
      <c r="I96" s="10">
        <f t="shared" si="30"/>
        <v>5.9636152603956383E-2</v>
      </c>
      <c r="J96" s="10">
        <f t="shared" si="30"/>
        <v>3.863509185507974E-2</v>
      </c>
      <c r="K96" s="10">
        <f t="shared" si="30"/>
        <v>6.2967123664542157E-2</v>
      </c>
      <c r="L96" s="10">
        <f t="shared" si="30"/>
        <v>-2.5590699781082415E-2</v>
      </c>
      <c r="M96" s="10">
        <f t="shared" si="30"/>
        <v>-3.6699278409845548E-2</v>
      </c>
      <c r="N96" s="10">
        <f t="shared" si="30"/>
        <v>-7.5597426470588203E-2</v>
      </c>
      <c r="O96" s="10">
        <f t="shared" si="30"/>
        <v>1.1943823017648514E-2</v>
      </c>
      <c r="P96" s="10">
        <f t="shared" si="30"/>
        <v>-5.3708502720428375E-2</v>
      </c>
      <c r="Q96" s="10">
        <f t="shared" si="27"/>
        <v>-8.2455092929083151E-2</v>
      </c>
      <c r="R96" s="10">
        <f t="shared" si="27"/>
        <v>-9.8168187283399488E-3</v>
      </c>
      <c r="S96" s="10">
        <f t="shared" si="27"/>
        <v>4.5085070213282563E-2</v>
      </c>
    </row>
    <row r="97" spans="2:19" x14ac:dyDescent="0.25">
      <c r="B97" s="68" t="s">
        <v>124</v>
      </c>
      <c r="C97" s="6" t="s">
        <v>58</v>
      </c>
      <c r="D97" s="5"/>
      <c r="E97" s="10">
        <f t="shared" si="30"/>
        <v>5.3035011394240605E-2</v>
      </c>
      <c r="F97" s="10">
        <f t="shared" si="30"/>
        <v>6.9475281751496754E-2</v>
      </c>
      <c r="G97" s="10">
        <f t="shared" si="30"/>
        <v>6.4620397866133938E-2</v>
      </c>
      <c r="H97" s="10">
        <f t="shared" si="30"/>
        <v>0.12376579778830976</v>
      </c>
      <c r="I97" s="10">
        <f t="shared" si="30"/>
        <v>-3.9955190440627453E-2</v>
      </c>
      <c r="J97" s="10">
        <f t="shared" si="30"/>
        <v>-2.9652000823666591E-2</v>
      </c>
      <c r="K97" s="10">
        <f t="shared" si="30"/>
        <v>-2.7752234090212657E-2</v>
      </c>
      <c r="L97" s="10">
        <f t="shared" si="30"/>
        <v>-8.7597613619828207E-2</v>
      </c>
      <c r="M97" s="10">
        <f t="shared" si="30"/>
        <v>-9.2472489500823873E-2</v>
      </c>
      <c r="N97" s="10">
        <f t="shared" si="30"/>
        <v>-4.3874293412998311E-2</v>
      </c>
      <c r="O97" s="10">
        <f t="shared" si="30"/>
        <v>0.11842548629192828</v>
      </c>
      <c r="P97" s="10">
        <f t="shared" si="30"/>
        <v>-3.6838213141245135E-2</v>
      </c>
      <c r="Q97" s="10">
        <f t="shared" si="27"/>
        <v>-7.3337883182619579E-2</v>
      </c>
      <c r="R97" s="10">
        <f t="shared" si="27"/>
        <v>-2.3076687022432152E-2</v>
      </c>
      <c r="S97" s="10">
        <f t="shared" si="27"/>
        <v>3.9107900109941918E-2</v>
      </c>
    </row>
    <row r="98" spans="2:19" x14ac:dyDescent="0.25">
      <c r="B98" s="68" t="s">
        <v>120</v>
      </c>
      <c r="C98" s="6" t="s">
        <v>129</v>
      </c>
      <c r="D98" s="5"/>
      <c r="E98" s="10">
        <f t="shared" si="30"/>
        <v>2.6430269467274448E-2</v>
      </c>
      <c r="F98" s="10">
        <f t="shared" si="30"/>
        <v>1.9986921625864351E-2</v>
      </c>
      <c r="G98" s="10">
        <f t="shared" si="30"/>
        <v>4.6444084374589911E-2</v>
      </c>
      <c r="H98" s="10">
        <f t="shared" si="30"/>
        <v>5.3613140039301399E-2</v>
      </c>
      <c r="I98" s="10">
        <f t="shared" si="30"/>
        <v>3.1480150211895319E-2</v>
      </c>
      <c r="J98" s="10">
        <f t="shared" si="30"/>
        <v>4.8316689492041931E-2</v>
      </c>
      <c r="K98" s="10">
        <f t="shared" si="30"/>
        <v>7.6400468630866136E-4</v>
      </c>
      <c r="L98" s="10">
        <f t="shared" si="30"/>
        <v>-2.9353786214126543E-2</v>
      </c>
      <c r="M98" s="10">
        <f t="shared" si="30"/>
        <v>-2.1522890905058989E-2</v>
      </c>
      <c r="N98" s="10">
        <f t="shared" si="30"/>
        <v>-1.8463143821433881E-2</v>
      </c>
      <c r="O98" s="10">
        <f t="shared" si="30"/>
        <v>-9.3238273372689973E-3</v>
      </c>
      <c r="P98" s="10">
        <f t="shared" si="30"/>
        <v>3.5543676736648377E-2</v>
      </c>
      <c r="Q98" s="10">
        <f t="shared" si="27"/>
        <v>2.2492231914001293E-2</v>
      </c>
      <c r="R98" s="10">
        <f t="shared" si="27"/>
        <v>2.4330067998771243E-2</v>
      </c>
      <c r="S98" s="10">
        <f t="shared" si="27"/>
        <v>3.7246887203445489E-2</v>
      </c>
    </row>
    <row r="99" spans="2:19" x14ac:dyDescent="0.25">
      <c r="B99" s="4" t="s">
        <v>14</v>
      </c>
      <c r="C99" s="4" t="s">
        <v>59</v>
      </c>
      <c r="D99" s="5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2:19" x14ac:dyDescent="0.25">
      <c r="B100" s="4" t="s">
        <v>43</v>
      </c>
      <c r="C100" s="4" t="s">
        <v>60</v>
      </c>
      <c r="D100" s="5"/>
      <c r="E100" s="10">
        <f t="shared" si="30"/>
        <v>6.0484661854699473E-2</v>
      </c>
      <c r="F100" s="10">
        <f t="shared" si="30"/>
        <v>4.4714732904550525E-2</v>
      </c>
      <c r="G100" s="10">
        <f t="shared" si="30"/>
        <v>2.7115425895640977E-2</v>
      </c>
      <c r="H100" s="10">
        <f t="shared" si="30"/>
        <v>-1.3771825499422574E-2</v>
      </c>
      <c r="I100" s="10">
        <f t="shared" si="30"/>
        <v>4.7246932783389761E-2</v>
      </c>
      <c r="J100" s="10">
        <f t="shared" si="30"/>
        <v>-6.3291271270060623E-3</v>
      </c>
      <c r="K100" s="10">
        <f t="shared" si="30"/>
        <v>-1.2745178308634419E-2</v>
      </c>
      <c r="L100" s="10">
        <f t="shared" si="30"/>
        <v>7.5489191223689911E-3</v>
      </c>
      <c r="M100" s="10">
        <f t="shared" si="30"/>
        <v>-2.2973052830634666E-2</v>
      </c>
      <c r="N100" s="10">
        <f t="shared" si="30"/>
        <v>2.3891249451861718E-3</v>
      </c>
      <c r="O100" s="10">
        <f t="shared" si="30"/>
        <v>2.6943972140152761E-2</v>
      </c>
      <c r="P100" s="10">
        <f t="shared" si="30"/>
        <v>-3.5275108070675909E-3</v>
      </c>
      <c r="Q100" s="10">
        <f t="shared" si="27"/>
        <v>1.4924430199280136E-2</v>
      </c>
      <c r="R100" s="10">
        <f t="shared" si="27"/>
        <v>9.8226772293992237E-3</v>
      </c>
      <c r="S100" s="10">
        <f t="shared" si="27"/>
        <v>-3.3903180734773386E-4</v>
      </c>
    </row>
    <row r="101" spans="2:19" x14ac:dyDescent="0.25">
      <c r="B101" s="69" t="s">
        <v>127</v>
      </c>
      <c r="C101" s="7" t="s">
        <v>117</v>
      </c>
      <c r="D101" s="5"/>
      <c r="E101" s="10">
        <f t="shared" si="30"/>
        <v>7.289736122142787E-2</v>
      </c>
      <c r="F101" s="10">
        <f t="shared" si="30"/>
        <v>4.7791395903594713E-2</v>
      </c>
      <c r="G101" s="10">
        <f t="shared" si="30"/>
        <v>3.1977809179881689E-2</v>
      </c>
      <c r="H101" s="10">
        <f t="shared" si="30"/>
        <v>-1.6127396287655915E-2</v>
      </c>
      <c r="I101" s="10">
        <f t="shared" si="30"/>
        <v>3.8814432989690673E-2</v>
      </c>
      <c r="J101" s="10">
        <f t="shared" si="30"/>
        <v>-6.227360690716055E-3</v>
      </c>
      <c r="K101" s="10">
        <f t="shared" si="30"/>
        <v>-7.2650106104107381E-3</v>
      </c>
      <c r="L101" s="10">
        <f t="shared" si="30"/>
        <v>1.6094960265566893E-2</v>
      </c>
      <c r="M101" s="10">
        <f t="shared" si="30"/>
        <v>-2.4799524799524852E-2</v>
      </c>
      <c r="N101" s="10">
        <f t="shared" si="30"/>
        <v>2.3856657022485184E-3</v>
      </c>
      <c r="O101" s="10">
        <f t="shared" si="30"/>
        <v>-4.2535953007899474E-3</v>
      </c>
      <c r="P101" s="10">
        <f t="shared" si="30"/>
        <v>-4.0429210740439148E-3</v>
      </c>
      <c r="Q101" s="10">
        <f t="shared" si="27"/>
        <v>1.506293242104717E-2</v>
      </c>
      <c r="R101" s="10">
        <f t="shared" si="27"/>
        <v>9.0294021479413455E-3</v>
      </c>
      <c r="S101" s="10">
        <f t="shared" si="27"/>
        <v>-5.1847051198963268E-3</v>
      </c>
    </row>
    <row r="102" spans="2:19" x14ac:dyDescent="0.25">
      <c r="B102" s="68" t="s">
        <v>191</v>
      </c>
      <c r="C102" s="7" t="s">
        <v>190</v>
      </c>
      <c r="D102" s="5"/>
      <c r="E102" s="10">
        <f t="shared" si="30"/>
        <v>-1.6190279944658936E-3</v>
      </c>
      <c r="F102" s="10">
        <f t="shared" si="30"/>
        <v>2.8172543932067473E-2</v>
      </c>
      <c r="G102" s="10">
        <f t="shared" si="30"/>
        <v>4.7316576573996905E-4</v>
      </c>
      <c r="H102" s="10">
        <f t="shared" si="30"/>
        <v>-4.5861041045647255E-4</v>
      </c>
      <c r="I102" s="10">
        <f t="shared" si="30"/>
        <v>9.4158637302133696E-2</v>
      </c>
      <c r="J102" s="10">
        <f t="shared" si="30"/>
        <v>-6.8666378372712611E-3</v>
      </c>
      <c r="K102" s="10">
        <f t="shared" si="30"/>
        <v>-4.1709000224312787E-2</v>
      </c>
      <c r="L102" s="10">
        <f t="shared" si="30"/>
        <v>-3.924214468647591E-2</v>
      </c>
      <c r="M102" s="10">
        <f t="shared" si="30"/>
        <v>-1.239681265764736E-2</v>
      </c>
      <c r="N102" s="10">
        <f t="shared" si="30"/>
        <v>2.4089042388006909E-3</v>
      </c>
      <c r="O102" s="10">
        <f t="shared" si="30"/>
        <v>8.4688101683627615E-3</v>
      </c>
      <c r="P102" s="10">
        <f t="shared" si="30"/>
        <v>1.0622721139215141E-2</v>
      </c>
      <c r="Q102" s="10">
        <f t="shared" si="27"/>
        <v>2.1845970284935179E-2</v>
      </c>
      <c r="R102" s="10">
        <f t="shared" si="27"/>
        <v>2.3408395885460065E-2</v>
      </c>
      <c r="S102" s="10">
        <f t="shared" si="27"/>
        <v>3.4255134195371184E-2</v>
      </c>
    </row>
    <row r="103" spans="2:19" x14ac:dyDescent="0.25">
      <c r="B103" s="4" t="s">
        <v>15</v>
      </c>
      <c r="C103" s="4" t="s">
        <v>61</v>
      </c>
      <c r="D103" s="5"/>
      <c r="E103" s="10">
        <f t="shared" si="30"/>
        <v>8.3774881855935845E-2</v>
      </c>
      <c r="F103" s="10">
        <f t="shared" si="30"/>
        <v>9.2494714587738613E-3</v>
      </c>
      <c r="G103" s="10">
        <f t="shared" si="30"/>
        <v>5.9570568211573693E-2</v>
      </c>
      <c r="H103" s="10">
        <f t="shared" si="30"/>
        <v>4.0775979241319593E-2</v>
      </c>
      <c r="I103" s="10">
        <f t="shared" si="30"/>
        <v>7.6576041790336058E-2</v>
      </c>
      <c r="J103" s="10">
        <f t="shared" si="30"/>
        <v>4.3008381120423378E-2</v>
      </c>
      <c r="K103" s="10">
        <f t="shared" si="30"/>
        <v>-2.4318037640092993E-2</v>
      </c>
      <c r="L103" s="10">
        <f t="shared" si="30"/>
        <v>2.6549631556133546E-2</v>
      </c>
      <c r="M103" s="10">
        <f t="shared" si="30"/>
        <v>6.613533199619992E-2</v>
      </c>
      <c r="N103" s="10">
        <f t="shared" si="30"/>
        <v>0.13441259468290512</v>
      </c>
      <c r="O103" s="10">
        <f t="shared" si="30"/>
        <v>0.10814349306101056</v>
      </c>
      <c r="P103" s="10">
        <f t="shared" si="30"/>
        <v>0.11932892249527405</v>
      </c>
      <c r="Q103" s="10">
        <f t="shared" si="27"/>
        <v>9.1372880163253845E-2</v>
      </c>
      <c r="R103" s="10">
        <f t="shared" si="27"/>
        <v>5.5675553692897894E-2</v>
      </c>
      <c r="S103" s="10">
        <f t="shared" si="27"/>
        <v>0.34666829536431942</v>
      </c>
    </row>
    <row r="104" spans="2:19" x14ac:dyDescent="0.25">
      <c r="B104" s="4" t="s">
        <v>16</v>
      </c>
      <c r="C104" s="4" t="s">
        <v>62</v>
      </c>
      <c r="D104" s="5"/>
      <c r="E104" s="10">
        <f t="shared" si="30"/>
        <v>2.9602974691135708E-2</v>
      </c>
      <c r="F104" s="10">
        <f t="shared" si="30"/>
        <v>3.881730702020092E-2</v>
      </c>
      <c r="G104" s="10">
        <f t="shared" si="30"/>
        <v>3.4821128182124017E-2</v>
      </c>
      <c r="H104" s="10">
        <f t="shared" si="30"/>
        <v>2.4947168788946206E-2</v>
      </c>
      <c r="I104" s="10">
        <f t="shared" si="30"/>
        <v>3.9660805481247952E-2</v>
      </c>
      <c r="J104" s="10">
        <f t="shared" si="30"/>
        <v>1.8601008868277757E-2</v>
      </c>
      <c r="K104" s="10">
        <f t="shared" si="30"/>
        <v>1.3179308485677499E-2</v>
      </c>
      <c r="L104" s="10">
        <f t="shared" si="30"/>
        <v>-3.6461464174153413E-4</v>
      </c>
      <c r="M104" s="10">
        <f t="shared" si="30"/>
        <v>1.3249211356466839E-2</v>
      </c>
      <c r="N104" s="10">
        <f t="shared" si="30"/>
        <v>9.6026618929017094E-3</v>
      </c>
      <c r="O104" s="10">
        <f t="shared" si="30"/>
        <v>1.4570544757205761E-2</v>
      </c>
      <c r="P104" s="10">
        <f t="shared" si="30"/>
        <v>1.1929751241890996E-2</v>
      </c>
      <c r="Q104" s="10">
        <f t="shared" si="27"/>
        <v>3.1256159716162024E-3</v>
      </c>
      <c r="R104" s="10">
        <f t="shared" si="27"/>
        <v>-2.9755221199192494E-3</v>
      </c>
      <c r="S104" s="10">
        <f t="shared" si="27"/>
        <v>-7.5079302513159085E-5</v>
      </c>
    </row>
    <row r="105" spans="2:19" x14ac:dyDescent="0.25">
      <c r="B105" s="2" t="str">
        <f t="shared" ref="B105:C110" si="31">B20</f>
        <v>Totale attività non finanziarie (a)</v>
      </c>
      <c r="C105" s="2" t="str">
        <f t="shared" si="31"/>
        <v>Non-financial assets (a)</v>
      </c>
      <c r="D105" s="8"/>
      <c r="E105" s="11">
        <f t="shared" si="30"/>
        <v>5.0177996653729462E-2</v>
      </c>
      <c r="F105" s="11">
        <f t="shared" si="30"/>
        <v>4.7614850806468656E-2</v>
      </c>
      <c r="G105" s="11">
        <f t="shared" si="30"/>
        <v>4.7466533966040281E-2</v>
      </c>
      <c r="H105" s="11">
        <f t="shared" si="30"/>
        <v>3.268462221306434E-2</v>
      </c>
      <c r="I105" s="11">
        <f t="shared" si="30"/>
        <v>4.507940252672582E-2</v>
      </c>
      <c r="J105" s="11">
        <f t="shared" si="30"/>
        <v>4.4630830434237767E-2</v>
      </c>
      <c r="K105" s="11">
        <f t="shared" si="30"/>
        <v>3.7304279581018562E-4</v>
      </c>
      <c r="L105" s="11">
        <f t="shared" si="30"/>
        <v>-9.1932566491774725E-3</v>
      </c>
      <c r="M105" s="11">
        <f t="shared" si="30"/>
        <v>-4.0924239854348565E-3</v>
      </c>
      <c r="N105" s="11">
        <f t="shared" si="30"/>
        <v>-1.0055251519502484E-2</v>
      </c>
      <c r="O105" s="11">
        <f t="shared" si="30"/>
        <v>-9.8167736731604727E-3</v>
      </c>
      <c r="P105" s="11">
        <f t="shared" si="30"/>
        <v>-4.9966055257311126E-5</v>
      </c>
      <c r="Q105" s="11">
        <f t="shared" si="27"/>
        <v>-2.6766298407271405E-3</v>
      </c>
      <c r="R105" s="11">
        <f t="shared" si="27"/>
        <v>-2.2004366332798453E-3</v>
      </c>
      <c r="S105" s="11">
        <f t="shared" si="27"/>
        <v>-4.094749169152978E-3</v>
      </c>
    </row>
    <row r="106" spans="2:19" x14ac:dyDescent="0.25">
      <c r="B106" s="4" t="str">
        <f t="shared" si="31"/>
        <v>Oro monetario e DSP</v>
      </c>
      <c r="C106" s="4" t="str">
        <f t="shared" si="31"/>
        <v>Monetary gold and SDRs</v>
      </c>
      <c r="D106" s="5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2:19" x14ac:dyDescent="0.25">
      <c r="B107" s="4" t="str">
        <f t="shared" si="31"/>
        <v>Biglietti e depositi</v>
      </c>
      <c r="C107" s="4" t="str">
        <f t="shared" si="31"/>
        <v>Currency and deposits</v>
      </c>
      <c r="D107" s="5"/>
      <c r="E107" s="10">
        <f t="shared" si="30"/>
        <v>0.16048373689110407</v>
      </c>
      <c r="F107" s="10">
        <f t="shared" si="30"/>
        <v>-0.1005767539018797</v>
      </c>
      <c r="G107" s="10">
        <f t="shared" si="30"/>
        <v>0.11222544485066943</v>
      </c>
      <c r="H107" s="10">
        <f t="shared" si="30"/>
        <v>4.4060785203096087E-2</v>
      </c>
      <c r="I107" s="10">
        <f t="shared" si="30"/>
        <v>0.1096044994571419</v>
      </c>
      <c r="J107" s="10">
        <f t="shared" si="30"/>
        <v>-0.1727171187601938</v>
      </c>
      <c r="K107" s="10">
        <f t="shared" si="30"/>
        <v>2.1347501351475007E-2</v>
      </c>
      <c r="L107" s="10">
        <f t="shared" si="30"/>
        <v>-2.4863700960336965E-3</v>
      </c>
      <c r="M107" s="10">
        <f t="shared" si="30"/>
        <v>0.1120339516917821</v>
      </c>
      <c r="N107" s="10">
        <f t="shared" si="30"/>
        <v>-8.4699570655495715E-2</v>
      </c>
      <c r="O107" s="10">
        <f t="shared" si="30"/>
        <v>8.2588386164777372E-2</v>
      </c>
      <c r="P107" s="10">
        <f t="shared" si="30"/>
        <v>-0.12004224245236916</v>
      </c>
      <c r="Q107" s="10">
        <f t="shared" si="30"/>
        <v>7.627314649911443E-2</v>
      </c>
      <c r="R107" s="10">
        <f t="shared" si="30"/>
        <v>2.3546787226170096E-2</v>
      </c>
      <c r="S107" s="10">
        <f t="shared" si="30"/>
        <v>0.1421401391247139</v>
      </c>
    </row>
    <row r="108" spans="2:19" x14ac:dyDescent="0.25">
      <c r="B108" s="4" t="str">
        <f t="shared" si="31"/>
        <v>Titoli</v>
      </c>
      <c r="C108" s="4" t="str">
        <f t="shared" si="31"/>
        <v>Debt securities</v>
      </c>
      <c r="D108" s="5"/>
      <c r="E108" s="10">
        <f t="shared" si="30"/>
        <v>0.13591410801815895</v>
      </c>
      <c r="F108" s="10">
        <f t="shared" si="30"/>
        <v>0.13206462212486314</v>
      </c>
      <c r="G108" s="10">
        <f t="shared" si="30"/>
        <v>0.16096821930941396</v>
      </c>
      <c r="H108" s="10">
        <f t="shared" si="30"/>
        <v>0.1996000772760933</v>
      </c>
      <c r="I108" s="10">
        <f t="shared" si="30"/>
        <v>0.10387752645113668</v>
      </c>
      <c r="J108" s="10">
        <f t="shared" si="30"/>
        <v>0.17917459441116801</v>
      </c>
      <c r="K108" s="10">
        <f t="shared" si="30"/>
        <v>0.12501065137922107</v>
      </c>
      <c r="L108" s="10">
        <f t="shared" si="30"/>
        <v>7.3268530882693028E-2</v>
      </c>
      <c r="M108" s="10">
        <f t="shared" si="30"/>
        <v>4.3994320105360307E-2</v>
      </c>
      <c r="N108" s="10">
        <f t="shared" si="30"/>
        <v>-4.3125963599658368E-2</v>
      </c>
      <c r="O108" s="10">
        <f t="shared" si="30"/>
        <v>-1.9843038645517619E-2</v>
      </c>
      <c r="P108" s="10">
        <f t="shared" si="30"/>
        <v>2.6470103915676724E-4</v>
      </c>
      <c r="Q108" s="10">
        <f t="shared" si="30"/>
        <v>1.7874387463876262E-2</v>
      </c>
      <c r="R108" s="10">
        <f t="shared" si="30"/>
        <v>7.4758481975958357E-2</v>
      </c>
      <c r="S108" s="10">
        <f t="shared" si="30"/>
        <v>5.4767583917221474E-2</v>
      </c>
    </row>
    <row r="109" spans="2:19" x14ac:dyDescent="0.25">
      <c r="B109" s="4" t="str">
        <f t="shared" si="31"/>
        <v>Prestiti</v>
      </c>
      <c r="C109" s="4" t="str">
        <f t="shared" si="31"/>
        <v>Loans</v>
      </c>
      <c r="D109" s="5"/>
      <c r="E109" s="10">
        <f t="shared" si="30"/>
        <v>-0.16913947321552258</v>
      </c>
      <c r="F109" s="10">
        <f t="shared" si="30"/>
        <v>2.0593623554298279E-2</v>
      </c>
      <c r="G109" s="10">
        <f t="shared" si="30"/>
        <v>0.10677056678962971</v>
      </c>
      <c r="H109" s="10">
        <f t="shared" si="30"/>
        <v>-3.7642756224927187E-2</v>
      </c>
      <c r="I109" s="10">
        <f t="shared" si="30"/>
        <v>1.0065559684128367E-2</v>
      </c>
      <c r="J109" s="10">
        <f t="shared" si="30"/>
        <v>8.3515544529815022E-2</v>
      </c>
      <c r="K109" s="10">
        <f t="shared" si="30"/>
        <v>0.28458249966297755</v>
      </c>
      <c r="L109" s="10">
        <f t="shared" si="30"/>
        <v>0.20566833743862056</v>
      </c>
      <c r="M109" s="10">
        <f t="shared" si="30"/>
        <v>9.7159261948343234E-2</v>
      </c>
      <c r="N109" s="10">
        <f t="shared" si="30"/>
        <v>-4.8930947354697274E-3</v>
      </c>
      <c r="O109" s="10">
        <f t="shared" si="30"/>
        <v>-2.1269085118229447E-2</v>
      </c>
      <c r="P109" s="10">
        <f t="shared" si="30"/>
        <v>3.9405594378009612E-2</v>
      </c>
      <c r="Q109" s="10">
        <f t="shared" si="30"/>
        <v>-2.1673141392024586E-2</v>
      </c>
      <c r="R109" s="10">
        <f t="shared" si="30"/>
        <v>-8.169888369556122E-3</v>
      </c>
      <c r="S109" s="10">
        <f t="shared" si="30"/>
        <v>9.7398982590353178E-3</v>
      </c>
    </row>
    <row r="110" spans="2:19" x14ac:dyDescent="0.25">
      <c r="B110" s="4" t="s">
        <v>125</v>
      </c>
      <c r="C110" s="4" t="str">
        <f t="shared" si="31"/>
        <v>Shares and other equity</v>
      </c>
      <c r="D110" s="5"/>
      <c r="E110" s="10">
        <f t="shared" si="30"/>
        <v>4.5396308778760996E-2</v>
      </c>
      <c r="F110" s="10">
        <f t="shared" si="30"/>
        <v>-1.0391635979851044E-2</v>
      </c>
      <c r="G110" s="10">
        <f t="shared" si="30"/>
        <v>-9.2508390350478642E-2</v>
      </c>
      <c r="H110" s="10">
        <f t="shared" si="30"/>
        <v>-3.0780813081375813E-3</v>
      </c>
      <c r="I110" s="10">
        <f t="shared" si="30"/>
        <v>-6.2533294230730285E-2</v>
      </c>
      <c r="J110" s="10">
        <f t="shared" si="30"/>
        <v>-2.3625978500852685E-2</v>
      </c>
      <c r="K110" s="10">
        <f t="shared" si="30"/>
        <v>5.0961410760983483E-3</v>
      </c>
      <c r="L110" s="10">
        <f t="shared" si="30"/>
        <v>7.0795166739926696E-2</v>
      </c>
      <c r="M110" s="10">
        <f t="shared" si="30"/>
        <v>3.3789691861526805E-2</v>
      </c>
      <c r="N110" s="10">
        <f t="shared" si="30"/>
        <v>3.7340080554949306E-2</v>
      </c>
      <c r="O110" s="10">
        <f t="shared" si="30"/>
        <v>7.9911462933281108E-2</v>
      </c>
      <c r="P110" s="10">
        <f t="shared" si="30"/>
        <v>8.3654880680826826E-2</v>
      </c>
      <c r="Q110" s="10">
        <f t="shared" si="30"/>
        <v>1.7120099155921054E-2</v>
      </c>
      <c r="R110" s="10">
        <f t="shared" si="30"/>
        <v>5.7561091016773647E-2</v>
      </c>
      <c r="S110" s="10">
        <f t="shared" si="30"/>
        <v>1.2988607373236372E-2</v>
      </c>
    </row>
    <row r="111" spans="2:19" x14ac:dyDescent="0.25">
      <c r="B111" s="4" t="str">
        <f t="shared" ref="B111:C118" si="32">B26</f>
        <v>Derivati</v>
      </c>
      <c r="C111" s="4" t="str">
        <f t="shared" si="32"/>
        <v>Derivatives</v>
      </c>
      <c r="D111" s="5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2:19" x14ac:dyDescent="0.25">
      <c r="B112" s="4" t="str">
        <f t="shared" si="32"/>
        <v>Quote di fondi comuni</v>
      </c>
      <c r="C112" s="4" t="str">
        <f t="shared" si="32"/>
        <v>Mutual fund shares</v>
      </c>
      <c r="D112" s="5"/>
      <c r="E112" s="10">
        <f t="shared" ref="E112:S126" si="33">(E27/D27)-1</f>
        <v>0</v>
      </c>
      <c r="F112" s="10">
        <f t="shared" si="33"/>
        <v>0</v>
      </c>
      <c r="G112" s="10">
        <f t="shared" si="33"/>
        <v>0</v>
      </c>
      <c r="H112" s="10">
        <f t="shared" si="33"/>
        <v>0</v>
      </c>
      <c r="I112" s="10">
        <f t="shared" si="33"/>
        <v>0</v>
      </c>
      <c r="J112" s="10">
        <f t="shared" si="33"/>
        <v>0</v>
      </c>
      <c r="K112" s="10">
        <f t="shared" si="33"/>
        <v>0</v>
      </c>
      <c r="L112" s="10">
        <f t="shared" si="33"/>
        <v>0</v>
      </c>
      <c r="M112" s="10">
        <f t="shared" si="33"/>
        <v>0</v>
      </c>
      <c r="N112" s="10">
        <f t="shared" si="33"/>
        <v>0</v>
      </c>
      <c r="O112" s="10">
        <f t="shared" si="33"/>
        <v>0</v>
      </c>
      <c r="P112" s="10">
        <f t="shared" si="33"/>
        <v>0</v>
      </c>
      <c r="Q112" s="10">
        <f t="shared" si="33"/>
        <v>0</v>
      </c>
      <c r="R112" s="10">
        <f t="shared" si="33"/>
        <v>0</v>
      </c>
      <c r="S112" s="10">
        <f t="shared" si="33"/>
        <v>0</v>
      </c>
    </row>
    <row r="113" spans="2:19" x14ac:dyDescent="0.25">
      <c r="B113" s="4" t="str">
        <f t="shared" si="32"/>
        <v>Riserve assicurative e garanzie standard</v>
      </c>
      <c r="C113" s="4" t="str">
        <f t="shared" si="32"/>
        <v>Insurance, pension and standardised guarantee schemes</v>
      </c>
      <c r="D113" s="5"/>
      <c r="E113" s="10">
        <f t="shared" si="33"/>
        <v>3.7377788432257919E-2</v>
      </c>
      <c r="F113" s="10">
        <f t="shared" si="33"/>
        <v>-3.2727091036273137E-3</v>
      </c>
      <c r="G113" s="10">
        <f t="shared" si="33"/>
        <v>-5.8657292528260352E-2</v>
      </c>
      <c r="H113" s="10">
        <f t="shared" si="33"/>
        <v>7.4686973713113947E-3</v>
      </c>
      <c r="I113" s="10">
        <f t="shared" si="33"/>
        <v>-4.1863507522348908E-2</v>
      </c>
      <c r="J113" s="10">
        <f t="shared" si="33"/>
        <v>2.1894588761007583E-2</v>
      </c>
      <c r="K113" s="10">
        <f t="shared" si="33"/>
        <v>-8.4129619132453426E-2</v>
      </c>
      <c r="L113" s="10">
        <f t="shared" si="33"/>
        <v>-2.5021919968170048E-2</v>
      </c>
      <c r="M113" s="10">
        <f t="shared" si="33"/>
        <v>-1.1819384092197294E-2</v>
      </c>
      <c r="N113" s="10">
        <f t="shared" si="33"/>
        <v>-2.2307874672111594E-2</v>
      </c>
      <c r="O113" s="10">
        <f t="shared" si="33"/>
        <v>3.100653921967389E-2</v>
      </c>
      <c r="P113" s="10">
        <f t="shared" si="33"/>
        <v>-8.5336246661811166E-2</v>
      </c>
      <c r="Q113" s="10">
        <f t="shared" si="33"/>
        <v>-7.8417385534173878E-2</v>
      </c>
      <c r="R113" s="10">
        <f t="shared" si="33"/>
        <v>7.0833258329883186E-3</v>
      </c>
      <c r="S113" s="10">
        <f t="shared" si="33"/>
        <v>-1.1832733057474565E-2</v>
      </c>
    </row>
    <row r="114" spans="2:19" x14ac:dyDescent="0.25">
      <c r="B114" s="4" t="str">
        <f t="shared" si="32"/>
        <v>Altri conti attivi</v>
      </c>
      <c r="C114" s="4" t="str">
        <f t="shared" si="32"/>
        <v>Other accounts receivable</v>
      </c>
      <c r="D114" s="5"/>
      <c r="E114" s="10">
        <f t="shared" si="33"/>
        <v>4.1134974133876678E-2</v>
      </c>
      <c r="F114" s="10">
        <f t="shared" si="33"/>
        <v>7.307696168478528E-2</v>
      </c>
      <c r="G114" s="10">
        <f t="shared" si="33"/>
        <v>-7.3525972628880609E-3</v>
      </c>
      <c r="H114" s="10">
        <f t="shared" si="33"/>
        <v>1.1779672996277579E-2</v>
      </c>
      <c r="I114" s="10">
        <f t="shared" si="33"/>
        <v>2.9339170120616487E-2</v>
      </c>
      <c r="J114" s="10">
        <f t="shared" si="33"/>
        <v>1.2957517079129621E-2</v>
      </c>
      <c r="K114" s="10">
        <f t="shared" si="33"/>
        <v>2.5011835958086426E-3</v>
      </c>
      <c r="L114" s="10">
        <f t="shared" si="33"/>
        <v>6.691794309747312E-3</v>
      </c>
      <c r="M114" s="10">
        <f t="shared" si="33"/>
        <v>5.6506576501619721E-2</v>
      </c>
      <c r="N114" s="10">
        <f t="shared" si="33"/>
        <v>1.4678038236624724E-2</v>
      </c>
      <c r="O114" s="10">
        <f t="shared" si="33"/>
        <v>-1.087405254553564E-2</v>
      </c>
      <c r="P114" s="10">
        <f t="shared" si="33"/>
        <v>-3.2771271400785507E-3</v>
      </c>
      <c r="Q114" s="10">
        <f t="shared" si="33"/>
        <v>3.4177967128683484E-3</v>
      </c>
      <c r="R114" s="10">
        <f t="shared" si="33"/>
        <v>2.9196283426496938E-2</v>
      </c>
      <c r="S114" s="10">
        <f t="shared" si="33"/>
        <v>1.8162349235373965E-2</v>
      </c>
    </row>
    <row r="115" spans="2:19" x14ac:dyDescent="0.25">
      <c r="B115" s="2" t="str">
        <f t="shared" si="32"/>
        <v>Totale attività finanziarie (b)</v>
      </c>
      <c r="C115" s="2" t="str">
        <f t="shared" si="32"/>
        <v>Financial assets (b)</v>
      </c>
      <c r="D115" s="8"/>
      <c r="E115" s="11">
        <f t="shared" si="33"/>
        <v>2.0746140322974727E-2</v>
      </c>
      <c r="F115" s="11">
        <f t="shared" si="33"/>
        <v>1.2289914356145015E-3</v>
      </c>
      <c r="G115" s="11">
        <f t="shared" si="33"/>
        <v>1.4128781155211767E-2</v>
      </c>
      <c r="H115" s="11">
        <f t="shared" si="33"/>
        <v>1.2981214755796833E-2</v>
      </c>
      <c r="I115" s="11">
        <f t="shared" si="33"/>
        <v>1.9304074075254585E-2</v>
      </c>
      <c r="J115" s="11">
        <f t="shared" si="33"/>
        <v>-1.569082801326116E-2</v>
      </c>
      <c r="K115" s="11">
        <f t="shared" si="33"/>
        <v>7.3514402741269524E-2</v>
      </c>
      <c r="L115" s="11">
        <f t="shared" si="33"/>
        <v>7.498490590227358E-2</v>
      </c>
      <c r="M115" s="11">
        <f t="shared" si="33"/>
        <v>6.9821106581764214E-2</v>
      </c>
      <c r="N115" s="11">
        <f t="shared" si="33"/>
        <v>-7.3634581151810208E-3</v>
      </c>
      <c r="O115" s="11">
        <f t="shared" si="33"/>
        <v>2.3591284622128228E-2</v>
      </c>
      <c r="P115" s="11">
        <f t="shared" si="33"/>
        <v>1.1480586604538212E-2</v>
      </c>
      <c r="Q115" s="11">
        <f t="shared" si="33"/>
        <v>1.1926861685738421E-2</v>
      </c>
      <c r="R115" s="11">
        <f t="shared" si="33"/>
        <v>2.9219865867142092E-2</v>
      </c>
      <c r="S115" s="11">
        <f t="shared" si="33"/>
        <v>3.638909213663144E-2</v>
      </c>
    </row>
    <row r="116" spans="2:19" x14ac:dyDescent="0.25">
      <c r="B116" s="2" t="str">
        <f t="shared" si="32"/>
        <v>Ricchezza lorda (a+b)</v>
      </c>
      <c r="C116" s="2" t="str">
        <f t="shared" si="32"/>
        <v>Gross wealth (a+b)</v>
      </c>
      <c r="D116" s="8"/>
      <c r="E116" s="11">
        <f t="shared" si="33"/>
        <v>4.0304407389292862E-2</v>
      </c>
      <c r="F116" s="11">
        <f t="shared" si="33"/>
        <v>3.2346212161546095E-2</v>
      </c>
      <c r="G116" s="11">
        <f t="shared" si="33"/>
        <v>3.6823656060917642E-2</v>
      </c>
      <c r="H116" s="11">
        <f t="shared" si="33"/>
        <v>2.6532112512959616E-2</v>
      </c>
      <c r="I116" s="11">
        <f t="shared" si="33"/>
        <v>3.713714383324529E-2</v>
      </c>
      <c r="J116" s="11">
        <f t="shared" si="33"/>
        <v>2.6363265255359147E-2</v>
      </c>
      <c r="K116" s="11">
        <f t="shared" si="33"/>
        <v>2.1615309420880635E-2</v>
      </c>
      <c r="L116" s="11">
        <f t="shared" si="33"/>
        <v>1.6496367437219162E-2</v>
      </c>
      <c r="M116" s="11">
        <f t="shared" si="33"/>
        <v>1.9762541376488141E-2</v>
      </c>
      <c r="N116" s="11">
        <f t="shared" si="33"/>
        <v>-9.1438522538479505E-3</v>
      </c>
      <c r="O116" s="11">
        <f t="shared" si="33"/>
        <v>1.5149985162710156E-3</v>
      </c>
      <c r="P116" s="11">
        <f t="shared" si="33"/>
        <v>3.9473256794795297E-3</v>
      </c>
      <c r="Q116" s="11">
        <f t="shared" si="33"/>
        <v>2.4239441221034497E-3</v>
      </c>
      <c r="R116" s="11">
        <f t="shared" si="33"/>
        <v>8.8777939715460885E-3</v>
      </c>
      <c r="S116" s="11">
        <f t="shared" si="33"/>
        <v>1.0466926382801001E-2</v>
      </c>
    </row>
    <row r="117" spans="2:19" x14ac:dyDescent="0.25">
      <c r="B117" s="4" t="str">
        <f t="shared" si="32"/>
        <v>Oro monetario e DSP</v>
      </c>
      <c r="C117" s="4" t="str">
        <f t="shared" si="32"/>
        <v>Monetary gold and SDRs</v>
      </c>
      <c r="D117" s="5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2:19" x14ac:dyDescent="0.25">
      <c r="B118" s="4" t="str">
        <f>B33</f>
        <v>Biglietti e depositi</v>
      </c>
      <c r="C118" s="4" t="str">
        <f t="shared" si="32"/>
        <v>Currency and deposits</v>
      </c>
      <c r="D118" s="5"/>
      <c r="E118" s="10">
        <f t="shared" si="33"/>
        <v>1.9033505261327743E-2</v>
      </c>
      <c r="F118" s="10">
        <f t="shared" si="33"/>
        <v>-4.1025446949818023E-2</v>
      </c>
      <c r="G118" s="10">
        <f t="shared" si="33"/>
        <v>-7.9634329153988048E-3</v>
      </c>
      <c r="H118" s="10">
        <f t="shared" si="33"/>
        <v>5.5449270633884939E-3</v>
      </c>
      <c r="I118" s="10">
        <f t="shared" si="33"/>
        <v>3.1369066903936815E-3</v>
      </c>
      <c r="J118" s="10">
        <f t="shared" si="33"/>
        <v>-2.5932307505702967E-2</v>
      </c>
      <c r="K118" s="10">
        <f t="shared" si="33"/>
        <v>2.1383051393433661E-2</v>
      </c>
      <c r="L118" s="10">
        <f t="shared" si="33"/>
        <v>-1.1442018083404948E-2</v>
      </c>
      <c r="M118" s="10">
        <f t="shared" si="33"/>
        <v>6.1595642221911051E-2</v>
      </c>
      <c r="N118" s="10">
        <f t="shared" si="33"/>
        <v>2.7144946573651296E-2</v>
      </c>
      <c r="O118" s="10">
        <f t="shared" si="33"/>
        <v>-3.5301663377161452E-2</v>
      </c>
      <c r="P118" s="10">
        <f t="shared" si="33"/>
        <v>-4.2733929350401434E-3</v>
      </c>
      <c r="Q118" s="10">
        <f t="shared" si="33"/>
        <v>2.1793569780079736E-2</v>
      </c>
      <c r="R118" s="10">
        <f t="shared" si="33"/>
        <v>-3.9460264645337362E-2</v>
      </c>
      <c r="S118" s="10">
        <f t="shared" si="33"/>
        <v>1.0373863941441908E-2</v>
      </c>
    </row>
    <row r="119" spans="2:19" x14ac:dyDescent="0.25">
      <c r="B119" s="4" t="str">
        <f t="shared" ref="B119:C126" si="34">B34</f>
        <v>Titoli</v>
      </c>
      <c r="C119" s="4" t="str">
        <f t="shared" si="34"/>
        <v>Debt securities</v>
      </c>
      <c r="D119" s="5"/>
      <c r="E119" s="10">
        <f t="shared" si="33"/>
        <v>1.0761127697387352E-3</v>
      </c>
      <c r="F119" s="10">
        <f t="shared" si="33"/>
        <v>3.3744750333331019E-3</v>
      </c>
      <c r="G119" s="10">
        <f t="shared" si="33"/>
        <v>5.3589702710260312E-2</v>
      </c>
      <c r="H119" s="10">
        <f t="shared" si="33"/>
        <v>8.8177259804052888E-2</v>
      </c>
      <c r="I119" s="10">
        <f t="shared" si="33"/>
        <v>1.0701106007523276E-2</v>
      </c>
      <c r="J119" s="10">
        <f t="shared" si="33"/>
        <v>-4.7490506012457079E-2</v>
      </c>
      <c r="K119" s="10">
        <f t="shared" si="33"/>
        <v>0.15999354279378664</v>
      </c>
      <c r="L119" s="10">
        <f t="shared" si="33"/>
        <v>7.0837823306148406E-2</v>
      </c>
      <c r="M119" s="10">
        <f t="shared" si="33"/>
        <v>0.11883178109510428</v>
      </c>
      <c r="N119" s="10">
        <f t="shared" si="33"/>
        <v>2.8117634306993322E-2</v>
      </c>
      <c r="O119" s="10">
        <f t="shared" si="33"/>
        <v>1.0682929538251118E-2</v>
      </c>
      <c r="P119" s="10">
        <f t="shared" si="33"/>
        <v>2.2661325526449616E-3</v>
      </c>
      <c r="Q119" s="10">
        <f t="shared" si="33"/>
        <v>-2.0580451343728656E-2</v>
      </c>
      <c r="R119" s="10">
        <f t="shared" si="33"/>
        <v>8.5227189558643168E-2</v>
      </c>
      <c r="S119" s="10">
        <f t="shared" si="33"/>
        <v>0.1049573937115249</v>
      </c>
    </row>
    <row r="120" spans="2:19" x14ac:dyDescent="0.25">
      <c r="B120" s="4" t="str">
        <f t="shared" si="34"/>
        <v>Prestiti</v>
      </c>
      <c r="C120" s="4" t="str">
        <f t="shared" si="34"/>
        <v>Loans</v>
      </c>
      <c r="D120" s="5"/>
      <c r="E120" s="10">
        <f t="shared" si="33"/>
        <v>0.12158128127513446</v>
      </c>
      <c r="F120" s="10">
        <f t="shared" si="33"/>
        <v>-1.3645324123379154E-2</v>
      </c>
      <c r="G120" s="10">
        <f t="shared" si="33"/>
        <v>2.3095909467246267E-2</v>
      </c>
      <c r="H120" s="10">
        <f t="shared" si="33"/>
        <v>2.5799059779894051E-3</v>
      </c>
      <c r="I120" s="10">
        <f t="shared" si="33"/>
        <v>3.0706104697293402E-3</v>
      </c>
      <c r="J120" s="10">
        <f t="shared" si="33"/>
        <v>2.8239947853483827E-2</v>
      </c>
      <c r="K120" s="10">
        <f t="shared" si="33"/>
        <v>0.14094818704731327</v>
      </c>
      <c r="L120" s="10">
        <f t="shared" si="33"/>
        <v>6.2167334895943061E-2</v>
      </c>
      <c r="M120" s="10">
        <f t="shared" si="33"/>
        <v>2.0599855086312457E-2</v>
      </c>
      <c r="N120" s="10">
        <f t="shared" si="33"/>
        <v>6.5677848357208468E-3</v>
      </c>
      <c r="O120" s="10">
        <f t="shared" si="33"/>
        <v>4.5244652002751629E-4</v>
      </c>
      <c r="P120" s="10">
        <f t="shared" si="33"/>
        <v>1.7775688716597404E-2</v>
      </c>
      <c r="Q120" s="10">
        <f t="shared" si="33"/>
        <v>-2.425842739649875E-2</v>
      </c>
      <c r="R120" s="10">
        <f t="shared" si="33"/>
        <v>-4.3517441670561263E-2</v>
      </c>
      <c r="S120" s="10">
        <f t="shared" si="33"/>
        <v>8.0136934210958577E-2</v>
      </c>
    </row>
    <row r="121" spans="2:19" x14ac:dyDescent="0.25">
      <c r="B121" s="4" t="str">
        <f t="shared" si="34"/>
        <v>Azioni e altre partecipazioni</v>
      </c>
      <c r="C121" s="4" t="str">
        <f t="shared" si="34"/>
        <v>Shares and other equity</v>
      </c>
      <c r="D121" s="5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2:19" x14ac:dyDescent="0.25">
      <c r="B122" s="4" t="str">
        <f t="shared" si="34"/>
        <v>Derivati</v>
      </c>
      <c r="C122" s="4" t="str">
        <f t="shared" si="34"/>
        <v>Derivatives</v>
      </c>
      <c r="D122" s="5"/>
      <c r="E122" s="10">
        <f t="shared" si="33"/>
        <v>-6.2856068193646863E-2</v>
      </c>
      <c r="F122" s="10">
        <f t="shared" si="33"/>
        <v>-0.22884155328242584</v>
      </c>
      <c r="G122" s="10">
        <f t="shared" si="33"/>
        <v>0.51497483617490492</v>
      </c>
      <c r="H122" s="10">
        <f t="shared" si="33"/>
        <v>-0.14847349620621086</v>
      </c>
      <c r="I122" s="10">
        <f t="shared" si="33"/>
        <v>-0.12373781916919824</v>
      </c>
      <c r="J122" s="10">
        <f t="shared" si="33"/>
        <v>0.4737778158485757</v>
      </c>
      <c r="K122" s="10">
        <f t="shared" si="33"/>
        <v>0.2447139622016421</v>
      </c>
      <c r="L122" s="10">
        <f t="shared" si="33"/>
        <v>-0.16088156006573517</v>
      </c>
      <c r="M122" s="10">
        <f t="shared" si="33"/>
        <v>0.40936451708828736</v>
      </c>
      <c r="N122" s="10">
        <f t="shared" si="33"/>
        <v>-0.21279267247187106</v>
      </c>
      <c r="O122" s="10">
        <f t="shared" si="33"/>
        <v>-8.0433437347763648E-2</v>
      </c>
      <c r="P122" s="10">
        <f t="shared" si="33"/>
        <v>-0.19549772888737982</v>
      </c>
      <c r="Q122" s="10">
        <f t="shared" si="33"/>
        <v>-9.9719987897782025E-2</v>
      </c>
      <c r="R122" s="10">
        <f t="shared" si="33"/>
        <v>0.27062900757753705</v>
      </c>
      <c r="S122" s="10">
        <f t="shared" si="33"/>
        <v>0.10114541779170438</v>
      </c>
    </row>
    <row r="123" spans="2:19" x14ac:dyDescent="0.25">
      <c r="B123" s="4" t="str">
        <f t="shared" si="34"/>
        <v>Quote di fondi comuni</v>
      </c>
      <c r="C123" s="4" t="str">
        <f t="shared" si="34"/>
        <v>Mutual fund shares</v>
      </c>
      <c r="D123" s="5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2:19" x14ac:dyDescent="0.25">
      <c r="B124" s="4" t="str">
        <f t="shared" si="34"/>
        <v>Riserve assicurative e garanzie standard</v>
      </c>
      <c r="C124" s="4" t="str">
        <f t="shared" si="34"/>
        <v>Insurance, pension and standardised guarantee schemes</v>
      </c>
      <c r="D124" s="5"/>
      <c r="E124" s="10">
        <f t="shared" si="33"/>
        <v>0.32380952380952377</v>
      </c>
      <c r="F124" s="10">
        <f t="shared" si="33"/>
        <v>0.37050359712230208</v>
      </c>
      <c r="G124" s="10">
        <f t="shared" si="33"/>
        <v>0.27296587926509197</v>
      </c>
      <c r="H124" s="10">
        <f t="shared" si="33"/>
        <v>0.50927835051546388</v>
      </c>
      <c r="I124" s="10">
        <f t="shared" si="33"/>
        <v>0.6407103825136613</v>
      </c>
      <c r="J124" s="10">
        <f t="shared" si="33"/>
        <v>0.27393838467943388</v>
      </c>
      <c r="K124" s="10">
        <f t="shared" si="33"/>
        <v>0.20522875816993458</v>
      </c>
      <c r="L124" s="10">
        <f t="shared" si="33"/>
        <v>0.28850325379609543</v>
      </c>
      <c r="M124" s="10">
        <f t="shared" si="33"/>
        <v>0.25631313131313127</v>
      </c>
      <c r="N124" s="10">
        <f t="shared" si="33"/>
        <v>0.27403685092127295</v>
      </c>
      <c r="O124" s="10">
        <f t="shared" si="33"/>
        <v>0.30554825138048902</v>
      </c>
      <c r="P124" s="10">
        <f t="shared" si="33"/>
        <v>0.5891238670694865</v>
      </c>
      <c r="Q124" s="10">
        <f t="shared" si="33"/>
        <v>0.16400506970849182</v>
      </c>
      <c r="R124" s="10">
        <f t="shared" si="33"/>
        <v>9.1354529616724633E-2</v>
      </c>
      <c r="S124" s="10">
        <f t="shared" si="33"/>
        <v>1.0028933453057967</v>
      </c>
    </row>
    <row r="125" spans="2:19" x14ac:dyDescent="0.25">
      <c r="B125" s="4" t="str">
        <f t="shared" si="34"/>
        <v>Altri conti passivi</v>
      </c>
      <c r="C125" s="4" t="str">
        <f t="shared" si="34"/>
        <v>Other accounts payable</v>
      </c>
      <c r="D125" s="5"/>
      <c r="E125" s="10">
        <f t="shared" si="33"/>
        <v>3.9456202273429053E-3</v>
      </c>
      <c r="F125" s="10">
        <f t="shared" si="33"/>
        <v>9.9910436189126761E-2</v>
      </c>
      <c r="G125" s="10">
        <f t="shared" si="33"/>
        <v>-5.4629865947181E-2</v>
      </c>
      <c r="H125" s="10">
        <f t="shared" si="33"/>
        <v>1.0464608027151323E-2</v>
      </c>
      <c r="I125" s="10">
        <f t="shared" si="33"/>
        <v>4.4160305343511341E-2</v>
      </c>
      <c r="J125" s="10">
        <f t="shared" si="33"/>
        <v>7.1901158752787131E-2</v>
      </c>
      <c r="K125" s="10">
        <f t="shared" si="33"/>
        <v>-1.9744918837812042E-2</v>
      </c>
      <c r="L125" s="10">
        <f t="shared" si="33"/>
        <v>-8.0593726445178926E-2</v>
      </c>
      <c r="M125" s="10">
        <f t="shared" si="33"/>
        <v>-1.2991108028000298E-2</v>
      </c>
      <c r="N125" s="10">
        <f t="shared" si="33"/>
        <v>-3.4272570442783201E-2</v>
      </c>
      <c r="O125" s="10">
        <f t="shared" si="33"/>
        <v>6.597594378944871E-2</v>
      </c>
      <c r="P125" s="10">
        <f t="shared" si="33"/>
        <v>5.9758065517198533E-2</v>
      </c>
      <c r="Q125" s="10">
        <f t="shared" si="33"/>
        <v>4.4031693842494724E-2</v>
      </c>
      <c r="R125" s="10">
        <f t="shared" si="33"/>
        <v>8.9720467929816916E-2</v>
      </c>
      <c r="S125" s="10">
        <f t="shared" si="33"/>
        <v>6.1088972774908434E-2</v>
      </c>
    </row>
    <row r="126" spans="2:19" x14ac:dyDescent="0.25">
      <c r="B126" s="2" t="str">
        <f>B41</f>
        <v>Totale passività finanziarie (c)</v>
      </c>
      <c r="C126" s="2" t="str">
        <f t="shared" si="34"/>
        <v>Financial liabilities (c)</v>
      </c>
      <c r="D126" s="8"/>
      <c r="E126" s="11">
        <f t="shared" si="33"/>
        <v>1.3110293494116743E-2</v>
      </c>
      <c r="F126" s="11">
        <f t="shared" si="33"/>
        <v>-2.77384773149425E-3</v>
      </c>
      <c r="G126" s="11">
        <f t="shared" si="33"/>
        <v>4.2337044443641281E-2</v>
      </c>
      <c r="H126" s="11">
        <f t="shared" si="33"/>
        <v>6.4263115454856301E-2</v>
      </c>
      <c r="I126" s="11">
        <f t="shared" si="33"/>
        <v>9.2931995955110036E-3</v>
      </c>
      <c r="J126" s="11">
        <f t="shared" si="33"/>
        <v>-2.8860593249802502E-2</v>
      </c>
      <c r="K126" s="11">
        <f t="shared" si="33"/>
        <v>0.1359373968043105</v>
      </c>
      <c r="L126" s="11">
        <f t="shared" si="33"/>
        <v>5.2649029603992981E-2</v>
      </c>
      <c r="M126" s="11">
        <f t="shared" si="33"/>
        <v>0.10353811238076882</v>
      </c>
      <c r="N126" s="11">
        <f t="shared" si="33"/>
        <v>2.0914298531319764E-2</v>
      </c>
      <c r="O126" s="11">
        <f t="shared" si="33"/>
        <v>6.4718466833855182E-3</v>
      </c>
      <c r="P126" s="11">
        <f t="shared" si="33"/>
        <v>3.6352458177146829E-3</v>
      </c>
      <c r="Q126" s="11">
        <f t="shared" si="33"/>
        <v>-1.5310150104271614E-2</v>
      </c>
      <c r="R126" s="11">
        <f t="shared" si="33"/>
        <v>6.4664560145478278E-2</v>
      </c>
      <c r="S126" s="11">
        <f t="shared" si="33"/>
        <v>9.6945194285970038E-2</v>
      </c>
    </row>
    <row r="127" spans="2:19" x14ac:dyDescent="0.25">
      <c r="B127" s="2" t="str">
        <f t="shared" ref="B127:C127" si="35">B42</f>
        <v>Ricchezza netta (a+b-c)</v>
      </c>
      <c r="C127" s="2" t="str">
        <f t="shared" si="35"/>
        <v>Net wealth (a+b-c)</v>
      </c>
      <c r="D127" s="8"/>
      <c r="E127" s="11">
        <f t="shared" ref="E127:S127" si="36">(E42/D42)-1</f>
        <v>-4.8606734568087395E-2</v>
      </c>
      <c r="F127" s="11">
        <f t="shared" si="36"/>
        <v>-8.9927523006403942E-2</v>
      </c>
      <c r="G127" s="11">
        <f t="shared" si="36"/>
        <v>5.7857284461521052E-2</v>
      </c>
      <c r="H127" s="11">
        <f t="shared" si="36"/>
        <v>0.16836438177490209</v>
      </c>
      <c r="I127" s="11">
        <f t="shared" si="36"/>
        <v>-5.8203517358358381E-2</v>
      </c>
      <c r="J127" s="11">
        <f t="shared" si="36"/>
        <v>-0.17628105448946074</v>
      </c>
      <c r="K127" s="11">
        <f t="shared" si="36"/>
        <v>0.51619964231895166</v>
      </c>
      <c r="L127" s="11">
        <f t="shared" si="36"/>
        <v>0.13367502002803211</v>
      </c>
      <c r="M127" s="11">
        <f t="shared" si="36"/>
        <v>0.27189028127062098</v>
      </c>
      <c r="N127" s="11">
        <f t="shared" si="36"/>
        <v>6.9344132952340543E-2</v>
      </c>
      <c r="O127" s="11">
        <f t="shared" si="36"/>
        <v>1.3872148952297936E-2</v>
      </c>
      <c r="P127" s="11">
        <f t="shared" si="36"/>
        <v>3.1750063569604414E-3</v>
      </c>
      <c r="Q127" s="11">
        <f t="shared" si="36"/>
        <v>-4.1483622442615053E-2</v>
      </c>
      <c r="R127" s="11">
        <f t="shared" si="36"/>
        <v>0.15077095614811342</v>
      </c>
      <c r="S127" s="11">
        <f t="shared" si="36"/>
        <v>0.21396540562921262</v>
      </c>
    </row>
    <row r="128" spans="2:19" ht="17.399999999999999" x14ac:dyDescent="0.3">
      <c r="B128" s="19"/>
    </row>
    <row r="129" spans="2:2" x14ac:dyDescent="0.25">
      <c r="B129" s="20" t="s">
        <v>76</v>
      </c>
    </row>
    <row r="130" spans="2:2" x14ac:dyDescent="0.25">
      <c r="B130" s="20" t="s">
        <v>185</v>
      </c>
    </row>
  </sheetData>
  <pageMargins left="0.7" right="0.7" top="0.75" bottom="0.75" header="0.3" footer="0.3"/>
  <pageSetup paperSize="9" orientation="portrait" horizontalDpi="300" verticalDpi="0" r:id="rId1"/>
  <ignoredErrors>
    <ignoredError sqref="D5:S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S132"/>
  <sheetViews>
    <sheetView workbookViewId="0">
      <selection activeCell="A2" sqref="A2"/>
    </sheetView>
  </sheetViews>
  <sheetFormatPr defaultColWidth="9.33203125" defaultRowHeight="13.8" x14ac:dyDescent="0.25"/>
  <cols>
    <col min="1" max="1" width="5.44140625" style="1" customWidth="1"/>
    <col min="2" max="2" width="38.5546875" style="1" customWidth="1"/>
    <col min="3" max="3" width="36.109375" style="1" bestFit="1" customWidth="1"/>
    <col min="4" max="16384" width="9.33203125" style="1"/>
  </cols>
  <sheetData>
    <row r="2" spans="2:19" ht="15.6" x14ac:dyDescent="0.3">
      <c r="B2" s="24" t="s">
        <v>189</v>
      </c>
    </row>
    <row r="3" spans="2:19" ht="15.6" x14ac:dyDescent="0.3">
      <c r="B3" s="24" t="s">
        <v>188</v>
      </c>
    </row>
    <row r="5" spans="2:19" x14ac:dyDescent="0.25">
      <c r="B5" s="2" t="s">
        <v>52</v>
      </c>
      <c r="C5" s="2" t="s">
        <v>51</v>
      </c>
      <c r="D5" s="3" t="s">
        <v>0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  <c r="K5" s="3" t="s">
        <v>7</v>
      </c>
      <c r="L5" s="3" t="s">
        <v>8</v>
      </c>
      <c r="M5" s="3" t="s">
        <v>9</v>
      </c>
      <c r="N5" s="3" t="s">
        <v>10</v>
      </c>
      <c r="O5" s="3" t="s">
        <v>11</v>
      </c>
      <c r="P5" s="3" t="s">
        <v>12</v>
      </c>
      <c r="Q5" s="3" t="s">
        <v>131</v>
      </c>
      <c r="R5" s="3" t="s">
        <v>132</v>
      </c>
      <c r="S5" s="3" t="s">
        <v>133</v>
      </c>
    </row>
    <row r="6" spans="2:19" x14ac:dyDescent="0.25">
      <c r="B6" s="4" t="s">
        <v>13</v>
      </c>
      <c r="C6" s="4" t="s">
        <v>53</v>
      </c>
      <c r="D6" s="54">
        <v>4648316.4000000004</v>
      </c>
      <c r="E6" s="54">
        <v>5181658.5999999996</v>
      </c>
      <c r="F6" s="54">
        <v>5583489.7999999998</v>
      </c>
      <c r="G6" s="54">
        <v>5899867.7000000002</v>
      </c>
      <c r="H6" s="54">
        <v>5972238.2000000002</v>
      </c>
      <c r="I6" s="54">
        <v>6080499.5999999996</v>
      </c>
      <c r="J6" s="54">
        <v>6186563.7000000002</v>
      </c>
      <c r="K6" s="54">
        <v>6115646.9000000004</v>
      </c>
      <c r="L6" s="54">
        <v>5977450.2000000002</v>
      </c>
      <c r="M6" s="54">
        <v>5868063.2000000002</v>
      </c>
      <c r="N6" s="54">
        <v>5748707.5999999996</v>
      </c>
      <c r="O6" s="54">
        <v>5666298.5999999996</v>
      </c>
      <c r="P6" s="54">
        <v>5623172.7000000002</v>
      </c>
      <c r="Q6" s="54">
        <v>5597213.7999999998</v>
      </c>
      <c r="R6" s="54">
        <v>5586157.5999999996</v>
      </c>
      <c r="S6" s="54">
        <v>5565080.5999999996</v>
      </c>
    </row>
    <row r="7" spans="2:19" x14ac:dyDescent="0.25">
      <c r="B7" s="4" t="s">
        <v>39</v>
      </c>
      <c r="C7" s="4" t="s">
        <v>54</v>
      </c>
      <c r="D7" s="54">
        <v>1882977.4</v>
      </c>
      <c r="E7" s="54">
        <v>2069901.7</v>
      </c>
      <c r="F7" s="54">
        <v>2230429.7000000002</v>
      </c>
      <c r="G7" s="54">
        <v>2324644.7999999998</v>
      </c>
      <c r="H7" s="54">
        <v>2353558.1</v>
      </c>
      <c r="I7" s="54">
        <v>2378448.5</v>
      </c>
      <c r="J7" s="54">
        <v>2453927.2999999998</v>
      </c>
      <c r="K7" s="54">
        <v>2473835.4</v>
      </c>
      <c r="L7" s="54">
        <v>2419825.5</v>
      </c>
      <c r="M7" s="54">
        <v>2388583.6</v>
      </c>
      <c r="N7" s="54">
        <v>2317939.6</v>
      </c>
      <c r="O7" s="54">
        <v>2266864.6</v>
      </c>
      <c r="P7" s="54">
        <v>2224189.5</v>
      </c>
      <c r="Q7" s="54">
        <v>2197839.7000000002</v>
      </c>
      <c r="R7" s="54">
        <v>2184322.5</v>
      </c>
      <c r="S7" s="54">
        <v>2152460.2000000002</v>
      </c>
    </row>
    <row r="8" spans="2:19" x14ac:dyDescent="0.25">
      <c r="B8" s="4" t="s">
        <v>38</v>
      </c>
      <c r="C8" s="4" t="s">
        <v>55</v>
      </c>
      <c r="D8" s="54">
        <v>760803</v>
      </c>
      <c r="E8" s="54">
        <v>796232</v>
      </c>
      <c r="F8" s="54">
        <v>833758</v>
      </c>
      <c r="G8" s="54">
        <v>870403</v>
      </c>
      <c r="H8" s="54">
        <v>888266</v>
      </c>
      <c r="I8" s="54">
        <v>917923</v>
      </c>
      <c r="J8" s="54">
        <v>962840</v>
      </c>
      <c r="K8" s="54">
        <v>966281</v>
      </c>
      <c r="L8" s="54">
        <v>958751</v>
      </c>
      <c r="M8" s="54">
        <v>950271</v>
      </c>
      <c r="N8" s="54">
        <v>942541</v>
      </c>
      <c r="O8" s="54">
        <v>934473</v>
      </c>
      <c r="P8" s="54">
        <v>930461</v>
      </c>
      <c r="Q8" s="54">
        <v>937199.9</v>
      </c>
      <c r="R8" s="54">
        <v>932068.9</v>
      </c>
      <c r="S8" s="54">
        <v>927127.5</v>
      </c>
    </row>
    <row r="9" spans="2:19" x14ac:dyDescent="0.25">
      <c r="B9" s="4" t="s">
        <v>118</v>
      </c>
      <c r="C9" s="4" t="s">
        <v>96</v>
      </c>
      <c r="D9" s="54">
        <v>51653</v>
      </c>
      <c r="E9" s="54">
        <v>53066</v>
      </c>
      <c r="F9" s="54">
        <v>54570</v>
      </c>
      <c r="G9" s="54">
        <v>55908</v>
      </c>
      <c r="H9" s="54">
        <v>55748</v>
      </c>
      <c r="I9" s="54">
        <v>56556</v>
      </c>
      <c r="J9" s="54">
        <v>58065</v>
      </c>
      <c r="K9" s="54">
        <v>56834</v>
      </c>
      <c r="L9" s="54">
        <v>54854</v>
      </c>
      <c r="M9" s="54">
        <v>52739</v>
      </c>
      <c r="N9" s="54">
        <v>50819</v>
      </c>
      <c r="O9" s="54">
        <v>49001</v>
      </c>
      <c r="P9" s="54">
        <v>47723</v>
      </c>
      <c r="Q9" s="54">
        <v>47055</v>
      </c>
      <c r="R9" s="54">
        <v>45800</v>
      </c>
      <c r="S9" s="54">
        <v>44648.2</v>
      </c>
    </row>
    <row r="10" spans="2:19" x14ac:dyDescent="0.25">
      <c r="B10" s="68" t="s">
        <v>122</v>
      </c>
      <c r="C10" s="4" t="s">
        <v>130</v>
      </c>
      <c r="D10" s="54">
        <v>651742.9</v>
      </c>
      <c r="E10" s="54">
        <v>686275</v>
      </c>
      <c r="F10" s="54">
        <v>718574.1</v>
      </c>
      <c r="G10" s="54">
        <v>749057.4</v>
      </c>
      <c r="H10" s="54">
        <v>742069.3</v>
      </c>
      <c r="I10" s="54">
        <v>751793.2</v>
      </c>
      <c r="J10" s="54">
        <v>758342.1</v>
      </c>
      <c r="K10" s="54">
        <v>764081.3</v>
      </c>
      <c r="L10" s="54">
        <v>735722.3</v>
      </c>
      <c r="M10" s="54">
        <v>720464.8</v>
      </c>
      <c r="N10" s="54">
        <v>718666</v>
      </c>
      <c r="O10" s="54">
        <v>709765.3</v>
      </c>
      <c r="P10" s="54">
        <v>725384.8</v>
      </c>
      <c r="Q10" s="54">
        <v>737604.3</v>
      </c>
      <c r="R10" s="54">
        <v>762290</v>
      </c>
      <c r="S10" s="54">
        <v>758819.8</v>
      </c>
    </row>
    <row r="11" spans="2:19" x14ac:dyDescent="0.25">
      <c r="B11" s="68" t="s">
        <v>123</v>
      </c>
      <c r="C11" s="6" t="s">
        <v>57</v>
      </c>
      <c r="D11" s="54">
        <v>139306.79999999999</v>
      </c>
      <c r="E11" s="54">
        <v>146149.5</v>
      </c>
      <c r="F11" s="54">
        <v>151734.79999999999</v>
      </c>
      <c r="G11" s="54">
        <v>159278.29999999999</v>
      </c>
      <c r="H11" s="54">
        <v>154060.6</v>
      </c>
      <c r="I11" s="54">
        <v>157055.5</v>
      </c>
      <c r="J11" s="54">
        <v>151093.20000000001</v>
      </c>
      <c r="K11" s="54">
        <v>148767.4</v>
      </c>
      <c r="L11" s="54">
        <v>139683.79999999999</v>
      </c>
      <c r="M11" s="54">
        <v>131443</v>
      </c>
      <c r="N11" s="54">
        <v>129423.3</v>
      </c>
      <c r="O11" s="54">
        <v>128419.5</v>
      </c>
      <c r="P11" s="54">
        <v>131510.79999999999</v>
      </c>
      <c r="Q11" s="54">
        <v>134534.39999999999</v>
      </c>
      <c r="R11" s="54">
        <v>141069.9</v>
      </c>
      <c r="S11" s="54">
        <v>141885.20000000001</v>
      </c>
    </row>
    <row r="12" spans="2:19" x14ac:dyDescent="0.25">
      <c r="B12" s="68" t="s">
        <v>124</v>
      </c>
      <c r="C12" s="6" t="s">
        <v>58</v>
      </c>
      <c r="D12" s="54">
        <v>34353.199999999997</v>
      </c>
      <c r="E12" s="54">
        <v>34016</v>
      </c>
      <c r="F12" s="54">
        <v>34408.9</v>
      </c>
      <c r="G12" s="54">
        <v>34052.5</v>
      </c>
      <c r="H12" s="54">
        <v>34002.6</v>
      </c>
      <c r="I12" s="54">
        <v>33944.5</v>
      </c>
      <c r="J12" s="54">
        <v>34497.5</v>
      </c>
      <c r="K12" s="54">
        <v>35389.1</v>
      </c>
      <c r="L12" s="54">
        <v>34008.800000000003</v>
      </c>
      <c r="M12" s="54">
        <v>32998.199999999997</v>
      </c>
      <c r="N12" s="54">
        <v>34427.5</v>
      </c>
      <c r="O12" s="54">
        <v>35474.300000000003</v>
      </c>
      <c r="P12" s="54">
        <v>36658.9</v>
      </c>
      <c r="Q12" s="54">
        <v>37409.800000000003</v>
      </c>
      <c r="R12" s="54">
        <v>38982.6</v>
      </c>
      <c r="S12" s="54">
        <v>39326.9</v>
      </c>
    </row>
    <row r="13" spans="2:19" x14ac:dyDescent="0.25">
      <c r="B13" s="68" t="s">
        <v>120</v>
      </c>
      <c r="C13" s="6" t="s">
        <v>129</v>
      </c>
      <c r="D13" s="54">
        <v>478082.9</v>
      </c>
      <c r="E13" s="54">
        <v>506109.4</v>
      </c>
      <c r="F13" s="54">
        <v>532430.4</v>
      </c>
      <c r="G13" s="54">
        <v>555726.6</v>
      </c>
      <c r="H13" s="54">
        <v>554006.19999999995</v>
      </c>
      <c r="I13" s="54">
        <v>560793.30000000005</v>
      </c>
      <c r="J13" s="54">
        <v>572751.4</v>
      </c>
      <c r="K13" s="54">
        <v>579924.80000000005</v>
      </c>
      <c r="L13" s="54">
        <v>562029.6</v>
      </c>
      <c r="M13" s="54">
        <v>556023.6</v>
      </c>
      <c r="N13" s="54">
        <v>554815.19999999995</v>
      </c>
      <c r="O13" s="54">
        <v>545871.5</v>
      </c>
      <c r="P13" s="54">
        <v>557215.19999999995</v>
      </c>
      <c r="Q13" s="54">
        <v>565660.1</v>
      </c>
      <c r="R13" s="54">
        <v>582237.6</v>
      </c>
      <c r="S13" s="54">
        <v>577607.69999999995</v>
      </c>
    </row>
    <row r="14" spans="2:19" x14ac:dyDescent="0.25">
      <c r="B14" s="4" t="s">
        <v>14</v>
      </c>
      <c r="C14" s="4" t="s">
        <v>59</v>
      </c>
      <c r="D14" s="54">
        <v>5171.7</v>
      </c>
      <c r="E14" s="54">
        <v>5357.5</v>
      </c>
      <c r="F14" s="54">
        <v>5565.1</v>
      </c>
      <c r="G14" s="54">
        <v>5264.9</v>
      </c>
      <c r="H14" s="54">
        <v>5614.3</v>
      </c>
      <c r="I14" s="54">
        <v>6195</v>
      </c>
      <c r="J14" s="54">
        <v>5933.2</v>
      </c>
      <c r="K14" s="54">
        <v>5964.1</v>
      </c>
      <c r="L14" s="54">
        <v>5857.9</v>
      </c>
      <c r="M14" s="54">
        <v>5953.6</v>
      </c>
      <c r="N14" s="54">
        <v>5734</v>
      </c>
      <c r="O14" s="54">
        <v>5867</v>
      </c>
      <c r="P14" s="54">
        <v>5916.3</v>
      </c>
      <c r="Q14" s="54">
        <v>5696</v>
      </c>
      <c r="R14" s="54">
        <v>5584</v>
      </c>
      <c r="S14" s="54">
        <v>5301.9</v>
      </c>
    </row>
    <row r="15" spans="2:19" x14ac:dyDescent="0.25">
      <c r="B15" s="4" t="s">
        <v>43</v>
      </c>
      <c r="C15" s="4" t="s">
        <v>60</v>
      </c>
      <c r="D15" s="54">
        <v>142701.6</v>
      </c>
      <c r="E15" s="54">
        <v>147584.1</v>
      </c>
      <c r="F15" s="54">
        <v>152954.29999999999</v>
      </c>
      <c r="G15" s="54">
        <v>158320.5</v>
      </c>
      <c r="H15" s="54">
        <v>159103.4</v>
      </c>
      <c r="I15" s="54">
        <v>163828.1</v>
      </c>
      <c r="J15" s="54">
        <v>164977.20000000001</v>
      </c>
      <c r="K15" s="54">
        <v>163624.1</v>
      </c>
      <c r="L15" s="54">
        <v>166717.6</v>
      </c>
      <c r="M15" s="54">
        <v>172329.3</v>
      </c>
      <c r="N15" s="54">
        <v>184263</v>
      </c>
      <c r="O15" s="54">
        <v>188689.8</v>
      </c>
      <c r="P15" s="54">
        <v>194475.4</v>
      </c>
      <c r="Q15" s="54">
        <v>200744.2</v>
      </c>
      <c r="R15" s="54">
        <v>204798.2</v>
      </c>
      <c r="S15" s="54">
        <v>206888.3</v>
      </c>
    </row>
    <row r="16" spans="2:19" x14ac:dyDescent="0.25">
      <c r="B16" s="69" t="s">
        <v>127</v>
      </c>
      <c r="C16" s="7" t="s">
        <v>117</v>
      </c>
      <c r="D16" s="54">
        <v>77453.899999999994</v>
      </c>
      <c r="E16" s="54">
        <v>81866</v>
      </c>
      <c r="F16" s="54">
        <v>85715.3</v>
      </c>
      <c r="G16" s="54">
        <v>89605.3</v>
      </c>
      <c r="H16" s="54">
        <v>90872.6</v>
      </c>
      <c r="I16" s="54">
        <v>95025.7</v>
      </c>
      <c r="J16" s="54">
        <v>96334.6</v>
      </c>
      <c r="K16" s="54">
        <v>95749.4</v>
      </c>
      <c r="L16" s="54">
        <v>98415.6</v>
      </c>
      <c r="M16" s="54">
        <v>100956.5</v>
      </c>
      <c r="N16" s="54">
        <v>105012.6</v>
      </c>
      <c r="O16" s="54">
        <v>106678.39999999999</v>
      </c>
      <c r="P16" s="54">
        <v>110413.7</v>
      </c>
      <c r="Q16" s="54">
        <v>114775.6</v>
      </c>
      <c r="R16" s="54">
        <v>118244.7</v>
      </c>
      <c r="S16" s="54">
        <v>119907.5</v>
      </c>
    </row>
    <row r="17" spans="2:19" x14ac:dyDescent="0.25">
      <c r="B17" s="68" t="s">
        <v>191</v>
      </c>
      <c r="C17" s="7" t="s">
        <v>190</v>
      </c>
      <c r="D17" s="54">
        <v>54912.1</v>
      </c>
      <c r="E17" s="54">
        <v>55088.5</v>
      </c>
      <c r="F17" s="54">
        <v>56181.1</v>
      </c>
      <c r="G17" s="54">
        <v>57122.5</v>
      </c>
      <c r="H17" s="54">
        <v>56789.7</v>
      </c>
      <c r="I17" s="54">
        <v>57619.8</v>
      </c>
      <c r="J17" s="54">
        <v>57019.4</v>
      </c>
      <c r="K17" s="54">
        <v>56437.7</v>
      </c>
      <c r="L17" s="54">
        <v>56964.7</v>
      </c>
      <c r="M17" s="54">
        <v>60061.5</v>
      </c>
      <c r="N17" s="54">
        <v>64263.7</v>
      </c>
      <c r="O17" s="54">
        <v>67582.7</v>
      </c>
      <c r="P17" s="54">
        <v>70165.5</v>
      </c>
      <c r="Q17" s="54">
        <v>72436.399999999994</v>
      </c>
      <c r="R17" s="54">
        <v>73585.5</v>
      </c>
      <c r="S17" s="54">
        <v>74779.100000000006</v>
      </c>
    </row>
    <row r="18" spans="2:19" x14ac:dyDescent="0.25">
      <c r="B18" s="4" t="s">
        <v>15</v>
      </c>
      <c r="C18" s="4" t="s">
        <v>61</v>
      </c>
      <c r="D18" s="54">
        <v>333838.2</v>
      </c>
      <c r="E18" s="54">
        <v>348070.5</v>
      </c>
      <c r="F18" s="54">
        <v>368052.5</v>
      </c>
      <c r="G18" s="54">
        <v>380042.9</v>
      </c>
      <c r="H18" s="54">
        <v>361734.2</v>
      </c>
      <c r="I18" s="54">
        <v>379332.3</v>
      </c>
      <c r="J18" s="54">
        <v>392341.9</v>
      </c>
      <c r="K18" s="54">
        <v>382358.2</v>
      </c>
      <c r="L18" s="54">
        <v>376077.4</v>
      </c>
      <c r="M18" s="54">
        <v>378611.1</v>
      </c>
      <c r="N18" s="54">
        <v>379313.5</v>
      </c>
      <c r="O18" s="54">
        <v>385332</v>
      </c>
      <c r="P18" s="54">
        <v>393959.9</v>
      </c>
      <c r="Q18" s="54">
        <v>404713.4</v>
      </c>
      <c r="R18" s="54">
        <v>407387.2</v>
      </c>
      <c r="S18" s="54">
        <v>402587.1</v>
      </c>
    </row>
    <row r="19" spans="2:19" x14ac:dyDescent="0.25">
      <c r="B19" s="4" t="s">
        <v>16</v>
      </c>
      <c r="C19" s="4" t="s">
        <v>62</v>
      </c>
      <c r="D19" s="54">
        <v>253996.5</v>
      </c>
      <c r="E19" s="54">
        <v>256698</v>
      </c>
      <c r="F19" s="54">
        <v>263080.40000000002</v>
      </c>
      <c r="G19" s="54">
        <v>265777.59999999998</v>
      </c>
      <c r="H19" s="54">
        <v>266444.7</v>
      </c>
      <c r="I19" s="54">
        <v>268258.59999999998</v>
      </c>
      <c r="J19" s="54">
        <v>267247.5</v>
      </c>
      <c r="K19" s="54">
        <v>264834.09999999998</v>
      </c>
      <c r="L19" s="54">
        <v>261819.3</v>
      </c>
      <c r="M19" s="54">
        <v>261043</v>
      </c>
      <c r="N19" s="54">
        <v>259205.1</v>
      </c>
      <c r="O19" s="54">
        <v>258709.3</v>
      </c>
      <c r="P19" s="54">
        <v>261762.5</v>
      </c>
      <c r="Q19" s="54">
        <v>262446.8</v>
      </c>
      <c r="R19" s="54">
        <v>261436.7</v>
      </c>
      <c r="S19" s="54">
        <v>261230.3</v>
      </c>
    </row>
    <row r="20" spans="2:19" x14ac:dyDescent="0.25">
      <c r="B20" s="2" t="s">
        <v>42</v>
      </c>
      <c r="C20" s="2" t="s">
        <v>63</v>
      </c>
      <c r="D20" s="58">
        <v>8731200.8000000007</v>
      </c>
      <c r="E20" s="58">
        <v>9544843.3000000007</v>
      </c>
      <c r="F20" s="58">
        <v>10210473.800000001</v>
      </c>
      <c r="G20" s="58">
        <v>10709286.800000001</v>
      </c>
      <c r="H20" s="58">
        <v>10804776.1</v>
      </c>
      <c r="I20" s="58">
        <v>11002834.5</v>
      </c>
      <c r="J20" s="58">
        <v>11250237.9</v>
      </c>
      <c r="K20" s="58">
        <v>11193459.1</v>
      </c>
      <c r="L20" s="58">
        <v>10957075</v>
      </c>
      <c r="M20" s="58">
        <v>10798058.699999999</v>
      </c>
      <c r="N20" s="58">
        <v>10607188.9</v>
      </c>
      <c r="O20" s="58">
        <v>10465000.6</v>
      </c>
      <c r="P20" s="58">
        <v>10407045.1</v>
      </c>
      <c r="Q20" s="58">
        <v>10390513</v>
      </c>
      <c r="R20" s="58">
        <v>10389845.1</v>
      </c>
      <c r="S20" s="58">
        <v>10324143.800000001</v>
      </c>
    </row>
    <row r="21" spans="2:19" x14ac:dyDescent="0.25">
      <c r="B21" s="4" t="s">
        <v>17</v>
      </c>
      <c r="C21" s="4" t="s">
        <v>64</v>
      </c>
      <c r="D21" s="54">
        <v>34472.879999999997</v>
      </c>
      <c r="E21" s="54">
        <v>38256.04</v>
      </c>
      <c r="F21" s="54">
        <v>45018.16</v>
      </c>
      <c r="G21" s="54">
        <v>49183.27</v>
      </c>
      <c r="H21" s="54">
        <v>66945.22</v>
      </c>
      <c r="I21" s="54">
        <v>90388.05</v>
      </c>
      <c r="J21" s="54">
        <v>103021.79</v>
      </c>
      <c r="K21" s="54">
        <v>106591.3</v>
      </c>
      <c r="L21" s="54">
        <v>75521.789999999994</v>
      </c>
      <c r="M21" s="54">
        <v>85180.53</v>
      </c>
      <c r="N21" s="54">
        <v>84543.45</v>
      </c>
      <c r="O21" s="54">
        <v>93097.54</v>
      </c>
      <c r="P21" s="54">
        <v>91644.41</v>
      </c>
      <c r="Q21" s="54">
        <v>95096.79</v>
      </c>
      <c r="R21" s="54">
        <v>113804.96</v>
      </c>
      <c r="S21" s="54">
        <v>128560.47</v>
      </c>
    </row>
    <row r="22" spans="2:19" x14ac:dyDescent="0.25">
      <c r="B22" s="4" t="s">
        <v>18</v>
      </c>
      <c r="C22" s="4" t="s">
        <v>65</v>
      </c>
      <c r="D22" s="54">
        <v>1827545.09</v>
      </c>
      <c r="E22" s="54">
        <v>2058950.59</v>
      </c>
      <c r="F22" s="54">
        <v>2193507.9899999998</v>
      </c>
      <c r="G22" s="54">
        <v>2378723.7200000002</v>
      </c>
      <c r="H22" s="54">
        <v>2444534.9299999997</v>
      </c>
      <c r="I22" s="54">
        <v>2497165.94</v>
      </c>
      <c r="J22" s="54">
        <v>2643515.02</v>
      </c>
      <c r="K22" s="54">
        <v>2790645.56</v>
      </c>
      <c r="L22" s="54">
        <v>2781309.76</v>
      </c>
      <c r="M22" s="54">
        <v>2835992.23</v>
      </c>
      <c r="N22" s="54">
        <v>2903010.6300000004</v>
      </c>
      <c r="O22" s="54">
        <v>3064716.87</v>
      </c>
      <c r="P22" s="54">
        <v>3214476.15</v>
      </c>
      <c r="Q22" s="54">
        <v>3263609.69</v>
      </c>
      <c r="R22" s="54">
        <v>3338910.62</v>
      </c>
      <c r="S22" s="54">
        <v>3746428.96</v>
      </c>
    </row>
    <row r="23" spans="2:19" x14ac:dyDescent="0.25">
      <c r="B23" s="4" t="s">
        <v>19</v>
      </c>
      <c r="C23" s="4" t="s">
        <v>105</v>
      </c>
      <c r="D23" s="54">
        <v>1767634.35</v>
      </c>
      <c r="E23" s="54">
        <v>1766750.3900000001</v>
      </c>
      <c r="F23" s="54">
        <v>1810353.41</v>
      </c>
      <c r="G23" s="54">
        <v>1981401.47</v>
      </c>
      <c r="H23" s="54">
        <v>2197818.2799999998</v>
      </c>
      <c r="I23" s="54">
        <v>2283853.08</v>
      </c>
      <c r="J23" s="54">
        <v>2351713.54</v>
      </c>
      <c r="K23" s="54">
        <v>2620020.42</v>
      </c>
      <c r="L23" s="54">
        <v>2568863.52</v>
      </c>
      <c r="M23" s="54">
        <v>2509778.36</v>
      </c>
      <c r="N23" s="54">
        <v>2463241.02</v>
      </c>
      <c r="O23" s="54">
        <v>2520596.94</v>
      </c>
      <c r="P23" s="54">
        <v>2379149.14</v>
      </c>
      <c r="Q23" s="54">
        <v>2386622.69</v>
      </c>
      <c r="R23" s="54">
        <v>2522211.6399999997</v>
      </c>
      <c r="S23" s="54">
        <v>2773832.55</v>
      </c>
    </row>
    <row r="24" spans="2:19" x14ac:dyDescent="0.25">
      <c r="B24" s="4" t="s">
        <v>20</v>
      </c>
      <c r="C24" s="4" t="s">
        <v>66</v>
      </c>
      <c r="D24" s="54">
        <v>1837008.66</v>
      </c>
      <c r="E24" s="54">
        <v>2038605.22</v>
      </c>
      <c r="F24" s="54">
        <v>2231210.52</v>
      </c>
      <c r="G24" s="54">
        <v>2319503.0499999998</v>
      </c>
      <c r="H24" s="54">
        <v>2341795.59</v>
      </c>
      <c r="I24" s="54">
        <v>2389227.4500000002</v>
      </c>
      <c r="J24" s="54">
        <v>2423853.88</v>
      </c>
      <c r="K24" s="54">
        <v>2474232.91</v>
      </c>
      <c r="L24" s="54">
        <v>2389834.09</v>
      </c>
      <c r="M24" s="54">
        <v>2371457.9099999997</v>
      </c>
      <c r="N24" s="54">
        <v>2340501.1900000004</v>
      </c>
      <c r="O24" s="54">
        <v>2335334.6</v>
      </c>
      <c r="P24" s="54">
        <v>2335590.8899999997</v>
      </c>
      <c r="Q24" s="54">
        <v>2358578.73</v>
      </c>
      <c r="R24" s="54">
        <v>2344375.6900000004</v>
      </c>
      <c r="S24" s="54">
        <v>2389918.4000000004</v>
      </c>
    </row>
    <row r="25" spans="2:19" x14ac:dyDescent="0.25">
      <c r="B25" s="4" t="s">
        <v>125</v>
      </c>
      <c r="C25" s="4" t="s">
        <v>67</v>
      </c>
      <c r="D25" s="54">
        <v>2388843.89</v>
      </c>
      <c r="E25" s="54">
        <v>2837110.35</v>
      </c>
      <c r="F25" s="54">
        <v>2520742.36</v>
      </c>
      <c r="G25" s="54">
        <v>2071050.6</v>
      </c>
      <c r="H25" s="54">
        <v>2006683.73</v>
      </c>
      <c r="I25" s="54">
        <v>1847747.03</v>
      </c>
      <c r="J25" s="54">
        <v>1745693.58</v>
      </c>
      <c r="K25" s="54">
        <v>1828284.4000000001</v>
      </c>
      <c r="L25" s="54">
        <v>2028077.26</v>
      </c>
      <c r="M25" s="54">
        <v>2122451.21</v>
      </c>
      <c r="N25" s="54">
        <v>2268468.0099999998</v>
      </c>
      <c r="O25" s="54">
        <v>2234835.38</v>
      </c>
      <c r="P25" s="54">
        <v>2364110.52</v>
      </c>
      <c r="Q25" s="54">
        <v>2296380.1800000002</v>
      </c>
      <c r="R25" s="54">
        <v>2562826.1999999997</v>
      </c>
      <c r="S25" s="54">
        <v>2465498.86</v>
      </c>
    </row>
    <row r="26" spans="2:19" x14ac:dyDescent="0.25">
      <c r="B26" s="4" t="s">
        <v>21</v>
      </c>
      <c r="C26" s="4" t="s">
        <v>119</v>
      </c>
      <c r="D26" s="54">
        <v>131252.78</v>
      </c>
      <c r="E26" s="54">
        <v>97850.01</v>
      </c>
      <c r="F26" s="54">
        <v>108731.51</v>
      </c>
      <c r="G26" s="54">
        <v>183965.12999999998</v>
      </c>
      <c r="H26" s="54">
        <v>168964.16</v>
      </c>
      <c r="I26" s="54">
        <v>184497.62</v>
      </c>
      <c r="J26" s="54">
        <v>254652.77</v>
      </c>
      <c r="K26" s="54">
        <v>288814.02</v>
      </c>
      <c r="L26" s="54">
        <v>186248.78</v>
      </c>
      <c r="M26" s="54">
        <v>254587.37000000002</v>
      </c>
      <c r="N26" s="54">
        <v>204458.64</v>
      </c>
      <c r="O26" s="54">
        <v>199483.22</v>
      </c>
      <c r="P26" s="54">
        <v>162828.65000000002</v>
      </c>
      <c r="Q26" s="54">
        <v>147900.79</v>
      </c>
      <c r="R26" s="54">
        <v>168002.07</v>
      </c>
      <c r="S26" s="54">
        <v>173223.12999999998</v>
      </c>
    </row>
    <row r="27" spans="2:19" x14ac:dyDescent="0.25">
      <c r="B27" s="4" t="s">
        <v>22</v>
      </c>
      <c r="C27" s="4" t="s">
        <v>68</v>
      </c>
      <c r="D27" s="54">
        <v>623042.79</v>
      </c>
      <c r="E27" s="54">
        <v>637610.80999999994</v>
      </c>
      <c r="F27" s="54">
        <v>591435.81000000006</v>
      </c>
      <c r="G27" s="54">
        <v>428761.65</v>
      </c>
      <c r="H27" s="54">
        <v>483577.66000000003</v>
      </c>
      <c r="I27" s="54">
        <v>521000.36</v>
      </c>
      <c r="J27" s="54">
        <v>474982.85</v>
      </c>
      <c r="K27" s="54">
        <v>620784.26</v>
      </c>
      <c r="L27" s="54">
        <v>626283.24</v>
      </c>
      <c r="M27" s="54">
        <v>752461.24</v>
      </c>
      <c r="N27" s="54">
        <v>865383.57000000007</v>
      </c>
      <c r="O27" s="54">
        <v>933045.44</v>
      </c>
      <c r="P27" s="54">
        <v>1043827.98</v>
      </c>
      <c r="Q27" s="54">
        <v>996511.78999999992</v>
      </c>
      <c r="R27" s="54">
        <v>1097809.5</v>
      </c>
      <c r="S27" s="54">
        <v>1160992.2999999998</v>
      </c>
    </row>
    <row r="28" spans="2:19" x14ac:dyDescent="0.25">
      <c r="B28" s="4" t="s">
        <v>23</v>
      </c>
      <c r="C28" s="4" t="s">
        <v>106</v>
      </c>
      <c r="D28" s="54">
        <v>634796.84</v>
      </c>
      <c r="E28" s="54">
        <v>671028.44000000006</v>
      </c>
      <c r="F28" s="54">
        <v>668077.27</v>
      </c>
      <c r="G28" s="54">
        <v>646396.60000000009</v>
      </c>
      <c r="H28" s="54">
        <v>693669.36</v>
      </c>
      <c r="I28" s="54">
        <v>731120.35000000009</v>
      </c>
      <c r="J28" s="54">
        <v>735274.9800000001</v>
      </c>
      <c r="K28" s="54">
        <v>752882.37999999989</v>
      </c>
      <c r="L28" s="54">
        <v>793504.53</v>
      </c>
      <c r="M28" s="54">
        <v>864297.4</v>
      </c>
      <c r="N28" s="54">
        <v>924427.68</v>
      </c>
      <c r="O28" s="54">
        <v>982141.6</v>
      </c>
      <c r="P28" s="54">
        <v>1037331.5499999999</v>
      </c>
      <c r="Q28" s="54">
        <v>1045205.8400000001</v>
      </c>
      <c r="R28" s="54">
        <v>1150836.2999999998</v>
      </c>
      <c r="S28" s="54">
        <v>1230217.27</v>
      </c>
    </row>
    <row r="29" spans="2:19" x14ac:dyDescent="0.25">
      <c r="B29" s="4" t="s">
        <v>24</v>
      </c>
      <c r="C29" s="4" t="s">
        <v>88</v>
      </c>
      <c r="D29" s="54">
        <v>770298.89</v>
      </c>
      <c r="E29" s="54">
        <v>846878.16</v>
      </c>
      <c r="F29" s="54">
        <v>827476.24</v>
      </c>
      <c r="G29" s="54">
        <v>827337.78</v>
      </c>
      <c r="H29" s="54">
        <v>798424.01</v>
      </c>
      <c r="I29" s="54">
        <v>852253.26</v>
      </c>
      <c r="J29" s="54">
        <v>927114.21</v>
      </c>
      <c r="K29" s="54">
        <v>858898.99</v>
      </c>
      <c r="L29" s="54">
        <v>873049.7300000001</v>
      </c>
      <c r="M29" s="54">
        <v>868783.77</v>
      </c>
      <c r="N29" s="54">
        <v>856157.48</v>
      </c>
      <c r="O29" s="54">
        <v>832472.13</v>
      </c>
      <c r="P29" s="54">
        <v>905208.53</v>
      </c>
      <c r="Q29" s="54">
        <v>848375.02</v>
      </c>
      <c r="R29" s="54">
        <v>874271.11</v>
      </c>
      <c r="S29" s="54">
        <v>870965.33000000007</v>
      </c>
    </row>
    <row r="30" spans="2:19" x14ac:dyDescent="0.25">
      <c r="B30" s="2" t="s">
        <v>44</v>
      </c>
      <c r="C30" s="2" t="s">
        <v>69</v>
      </c>
      <c r="D30" s="58">
        <v>10014896.16</v>
      </c>
      <c r="E30" s="58">
        <v>10993040.01</v>
      </c>
      <c r="F30" s="58">
        <v>10996553.25</v>
      </c>
      <c r="G30" s="58">
        <v>10886323.280000001</v>
      </c>
      <c r="H30" s="58">
        <v>11202412.9</v>
      </c>
      <c r="I30" s="58">
        <v>11397253.140000001</v>
      </c>
      <c r="J30" s="58">
        <v>11659822.619999999</v>
      </c>
      <c r="K30" s="58">
        <v>12341154.23</v>
      </c>
      <c r="L30" s="58">
        <v>12322692.68</v>
      </c>
      <c r="M30" s="58">
        <v>12664990.02</v>
      </c>
      <c r="N30" s="58">
        <v>12910191.67</v>
      </c>
      <c r="O30" s="58">
        <v>13195723.73</v>
      </c>
      <c r="P30" s="58">
        <v>13534167.84</v>
      </c>
      <c r="Q30" s="58">
        <v>13438281.52</v>
      </c>
      <c r="R30" s="58">
        <v>14173048.07</v>
      </c>
      <c r="S30" s="58">
        <v>14939637.280000001</v>
      </c>
    </row>
    <row r="31" spans="2:19" x14ac:dyDescent="0.25">
      <c r="B31" s="2" t="s">
        <v>33</v>
      </c>
      <c r="C31" s="2" t="s">
        <v>98</v>
      </c>
      <c r="D31" s="58">
        <v>18746096.960000001</v>
      </c>
      <c r="E31" s="58">
        <v>20537883.310000002</v>
      </c>
      <c r="F31" s="58">
        <v>21207027.050000001</v>
      </c>
      <c r="G31" s="58">
        <v>21595610.080000002</v>
      </c>
      <c r="H31" s="58">
        <v>22007189</v>
      </c>
      <c r="I31" s="58">
        <v>22400087.640000001</v>
      </c>
      <c r="J31" s="58">
        <v>22910060.52</v>
      </c>
      <c r="K31" s="58">
        <v>23534613.329999998</v>
      </c>
      <c r="L31" s="58">
        <v>23279767.68</v>
      </c>
      <c r="M31" s="58">
        <v>23463048.719999999</v>
      </c>
      <c r="N31" s="58">
        <v>23517380.57</v>
      </c>
      <c r="O31" s="58">
        <v>23660724.329999998</v>
      </c>
      <c r="P31" s="58">
        <v>23941212.939999998</v>
      </c>
      <c r="Q31" s="58">
        <v>23828794.52</v>
      </c>
      <c r="R31" s="58">
        <v>24562893.170000002</v>
      </c>
      <c r="S31" s="58">
        <v>25263781.080000002</v>
      </c>
    </row>
    <row r="32" spans="2:19" x14ac:dyDescent="0.25">
      <c r="B32" s="4" t="s">
        <v>17</v>
      </c>
      <c r="C32" s="4" t="s">
        <v>64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7347.61</v>
      </c>
      <c r="M32" s="54">
        <v>7911.23</v>
      </c>
      <c r="N32" s="54">
        <v>8370.27</v>
      </c>
      <c r="O32" s="54">
        <v>8386.73</v>
      </c>
      <c r="P32" s="54">
        <v>7808.93</v>
      </c>
      <c r="Q32" s="54">
        <v>7984.98</v>
      </c>
      <c r="R32" s="54">
        <v>8127.28</v>
      </c>
      <c r="S32" s="54">
        <v>7750.6</v>
      </c>
    </row>
    <row r="33" spans="2:19" x14ac:dyDescent="0.25">
      <c r="B33" s="4" t="s">
        <v>18</v>
      </c>
      <c r="C33" s="4" t="s">
        <v>65</v>
      </c>
      <c r="D33" s="54">
        <v>1968581.94</v>
      </c>
      <c r="E33" s="54">
        <v>2208807.0299999998</v>
      </c>
      <c r="F33" s="54">
        <v>2402599.8400000003</v>
      </c>
      <c r="G33" s="54">
        <v>2551482.65</v>
      </c>
      <c r="H33" s="54">
        <v>2562531.6999999997</v>
      </c>
      <c r="I33" s="54">
        <v>2678693.56</v>
      </c>
      <c r="J33" s="54">
        <v>2928260.8800000004</v>
      </c>
      <c r="K33" s="54">
        <v>3091664.29</v>
      </c>
      <c r="L33" s="54">
        <v>3117485.08</v>
      </c>
      <c r="M33" s="54">
        <v>3121055.4899999998</v>
      </c>
      <c r="N33" s="54">
        <v>3220330.87</v>
      </c>
      <c r="O33" s="54">
        <v>3478240.17</v>
      </c>
      <c r="P33" s="54">
        <v>3700197.63</v>
      </c>
      <c r="Q33" s="54">
        <v>3801236.83</v>
      </c>
      <c r="R33" s="54">
        <v>3832991.1199999996</v>
      </c>
      <c r="S33" s="54">
        <v>4290558</v>
      </c>
    </row>
    <row r="34" spans="2:19" x14ac:dyDescent="0.25">
      <c r="B34" s="4" t="s">
        <v>19</v>
      </c>
      <c r="C34" s="4" t="s">
        <v>105</v>
      </c>
      <c r="D34" s="54">
        <v>2041488.0699999998</v>
      </c>
      <c r="E34" s="54">
        <v>2120856.5</v>
      </c>
      <c r="F34" s="54">
        <v>2200993.81</v>
      </c>
      <c r="G34" s="54">
        <v>2390229.88</v>
      </c>
      <c r="H34" s="54">
        <v>2626233.71</v>
      </c>
      <c r="I34" s="54">
        <v>2708645.21</v>
      </c>
      <c r="J34" s="54">
        <v>2685683.13</v>
      </c>
      <c r="K34" s="54">
        <v>3059433.34</v>
      </c>
      <c r="L34" s="54">
        <v>3088865.03</v>
      </c>
      <c r="M34" s="54">
        <v>3152329.49</v>
      </c>
      <c r="N34" s="54">
        <v>3092054.23</v>
      </c>
      <c r="O34" s="54">
        <v>3036977.5300000003</v>
      </c>
      <c r="P34" s="54">
        <v>2861088.8899999997</v>
      </c>
      <c r="Q34" s="54">
        <v>2752019.85</v>
      </c>
      <c r="R34" s="54">
        <v>2969475.77</v>
      </c>
      <c r="S34" s="54">
        <v>3185956.47</v>
      </c>
    </row>
    <row r="35" spans="2:19" x14ac:dyDescent="0.25">
      <c r="B35" s="4" t="s">
        <v>20</v>
      </c>
      <c r="C35" s="4" t="s">
        <v>66</v>
      </c>
      <c r="D35" s="54">
        <v>1853647.97</v>
      </c>
      <c r="E35" s="54">
        <v>2053691</v>
      </c>
      <c r="F35" s="54">
        <v>2261155.83</v>
      </c>
      <c r="G35" s="54">
        <v>2390617.19</v>
      </c>
      <c r="H35" s="54">
        <v>2479760.62</v>
      </c>
      <c r="I35" s="54">
        <v>2597029</v>
      </c>
      <c r="J35" s="54">
        <v>2608997.89</v>
      </c>
      <c r="K35" s="54">
        <v>2652730.0299999998</v>
      </c>
      <c r="L35" s="54">
        <v>2504916.5299999998</v>
      </c>
      <c r="M35" s="54">
        <v>2467015.4700000002</v>
      </c>
      <c r="N35" s="54">
        <v>2441517.59</v>
      </c>
      <c r="O35" s="54">
        <v>2426721</v>
      </c>
      <c r="P35" s="54">
        <v>2380398.52</v>
      </c>
      <c r="Q35" s="54">
        <v>2446147.4300000002</v>
      </c>
      <c r="R35" s="54">
        <v>2399767.66</v>
      </c>
      <c r="S35" s="54">
        <v>2450954.4499999997</v>
      </c>
    </row>
    <row r="36" spans="2:19" x14ac:dyDescent="0.25">
      <c r="B36" s="4" t="s">
        <v>125</v>
      </c>
      <c r="C36" s="4" t="s">
        <v>67</v>
      </c>
      <c r="D36" s="54">
        <v>2426814.83</v>
      </c>
      <c r="E36" s="54">
        <v>2918230.42</v>
      </c>
      <c r="F36" s="54">
        <v>2609000.17</v>
      </c>
      <c r="G36" s="54">
        <v>1996916.1099999999</v>
      </c>
      <c r="H36" s="54">
        <v>1924489.62</v>
      </c>
      <c r="I36" s="54">
        <v>1736654.2</v>
      </c>
      <c r="J36" s="54">
        <v>1606777.9500000002</v>
      </c>
      <c r="K36" s="54">
        <v>1723643.49</v>
      </c>
      <c r="L36" s="54">
        <v>1948084.31</v>
      </c>
      <c r="M36" s="54">
        <v>2053278.04</v>
      </c>
      <c r="N36" s="54">
        <v>2251401.2800000003</v>
      </c>
      <c r="O36" s="54">
        <v>2185698.0099999998</v>
      </c>
      <c r="P36" s="54">
        <v>2339206.7400000002</v>
      </c>
      <c r="Q36" s="54">
        <v>2221024.5700000003</v>
      </c>
      <c r="R36" s="54">
        <v>2508024.4</v>
      </c>
      <c r="S36" s="54">
        <v>2376159.6</v>
      </c>
    </row>
    <row r="37" spans="2:19" x14ac:dyDescent="0.25">
      <c r="B37" s="4" t="s">
        <v>21</v>
      </c>
      <c r="C37" s="4" t="s">
        <v>119</v>
      </c>
      <c r="D37" s="54">
        <v>147145.26999999999</v>
      </c>
      <c r="E37" s="54">
        <v>115186.45</v>
      </c>
      <c r="F37" s="54">
        <v>124230.23</v>
      </c>
      <c r="G37" s="54">
        <v>221735.16</v>
      </c>
      <c r="H37" s="54">
        <v>198498.09</v>
      </c>
      <c r="I37" s="54">
        <v>215398.16</v>
      </c>
      <c r="J37" s="54">
        <v>302913.77999999997</v>
      </c>
      <c r="K37" s="54">
        <v>345263</v>
      </c>
      <c r="L37" s="54">
        <v>226307.47</v>
      </c>
      <c r="M37" s="54">
        <v>309175.52</v>
      </c>
      <c r="N37" s="54">
        <v>246637.22</v>
      </c>
      <c r="O37" s="54">
        <v>243998.83000000002</v>
      </c>
      <c r="P37" s="54">
        <v>195694.72999999998</v>
      </c>
      <c r="Q37" s="54">
        <v>180819.84</v>
      </c>
      <c r="R37" s="54">
        <v>211189.44999999998</v>
      </c>
      <c r="S37" s="54">
        <v>225909.26</v>
      </c>
    </row>
    <row r="38" spans="2:19" x14ac:dyDescent="0.25">
      <c r="B38" s="4" t="s">
        <v>22</v>
      </c>
      <c r="C38" s="4" t="s">
        <v>68</v>
      </c>
      <c r="D38" s="54">
        <v>394020.18</v>
      </c>
      <c r="E38" s="54">
        <v>351409.97</v>
      </c>
      <c r="F38" s="54">
        <v>302180.28999999998</v>
      </c>
      <c r="G38" s="54">
        <v>240460.51</v>
      </c>
      <c r="H38" s="54">
        <v>242754.87</v>
      </c>
      <c r="I38" s="54">
        <v>224638.89</v>
      </c>
      <c r="J38" s="54">
        <v>186849.42</v>
      </c>
      <c r="K38" s="54">
        <v>183167.39</v>
      </c>
      <c r="L38" s="54">
        <v>202117.75</v>
      </c>
      <c r="M38" s="54">
        <v>253694.64</v>
      </c>
      <c r="N38" s="54">
        <v>286248.69</v>
      </c>
      <c r="O38" s="54">
        <v>300855.34000000003</v>
      </c>
      <c r="P38" s="54">
        <v>327755.02</v>
      </c>
      <c r="Q38" s="54">
        <v>320105.89</v>
      </c>
      <c r="R38" s="54">
        <v>339361.43</v>
      </c>
      <c r="S38" s="54">
        <v>345608.27</v>
      </c>
    </row>
    <row r="39" spans="2:19" x14ac:dyDescent="0.25">
      <c r="B39" s="4" t="s">
        <v>23</v>
      </c>
      <c r="C39" s="4" t="s">
        <v>106</v>
      </c>
      <c r="D39" s="54">
        <v>612950.18999999994</v>
      </c>
      <c r="E39" s="54">
        <v>646931.53</v>
      </c>
      <c r="F39" s="54">
        <v>642530.14</v>
      </c>
      <c r="G39" s="54">
        <v>620396.73</v>
      </c>
      <c r="H39" s="54">
        <v>668156.73</v>
      </c>
      <c r="I39" s="54">
        <v>705696.73</v>
      </c>
      <c r="J39" s="54">
        <v>707737.73</v>
      </c>
      <c r="K39" s="54">
        <v>723602.73</v>
      </c>
      <c r="L39" s="54">
        <v>758162.61</v>
      </c>
      <c r="M39" s="54">
        <v>828860.5</v>
      </c>
      <c r="N39" s="54">
        <v>892016.40999999992</v>
      </c>
      <c r="O39" s="54">
        <v>950264.55999999994</v>
      </c>
      <c r="P39" s="54">
        <v>1002892.48</v>
      </c>
      <c r="Q39" s="54">
        <v>1007836.1599999999</v>
      </c>
      <c r="R39" s="54">
        <v>1111827.3600000001</v>
      </c>
      <c r="S39" s="54">
        <v>1192049.8999999999</v>
      </c>
    </row>
    <row r="40" spans="2:19" x14ac:dyDescent="0.25">
      <c r="B40" s="4" t="s">
        <v>71</v>
      </c>
      <c r="C40" s="4" t="s">
        <v>70</v>
      </c>
      <c r="D40" s="54">
        <v>741645.9</v>
      </c>
      <c r="E40" s="54">
        <v>822306.16</v>
      </c>
      <c r="F40" s="54">
        <v>804762.24</v>
      </c>
      <c r="G40" s="54">
        <v>805376.78</v>
      </c>
      <c r="H40" s="54">
        <v>766441.01</v>
      </c>
      <c r="I40" s="54">
        <v>836384.26</v>
      </c>
      <c r="J40" s="54">
        <v>911675.21</v>
      </c>
      <c r="K40" s="54">
        <v>838240.99</v>
      </c>
      <c r="L40" s="54">
        <v>838023.87</v>
      </c>
      <c r="M40" s="54">
        <v>822666.12000000011</v>
      </c>
      <c r="N40" s="54">
        <v>811213.38</v>
      </c>
      <c r="O40" s="54">
        <v>800459.55</v>
      </c>
      <c r="P40" s="54">
        <v>877971.75999999989</v>
      </c>
      <c r="Q40" s="54">
        <v>822052.87</v>
      </c>
      <c r="R40" s="54">
        <v>851700.99</v>
      </c>
      <c r="S40" s="54">
        <v>859226.92999999993</v>
      </c>
    </row>
    <row r="41" spans="2:19" x14ac:dyDescent="0.25">
      <c r="B41" s="2" t="s">
        <v>45</v>
      </c>
      <c r="C41" s="2" t="s">
        <v>72</v>
      </c>
      <c r="D41" s="58">
        <v>10186294.35</v>
      </c>
      <c r="E41" s="58">
        <v>11237419.08</v>
      </c>
      <c r="F41" s="58">
        <v>11347452.550000001</v>
      </c>
      <c r="G41" s="58">
        <v>11217215.02</v>
      </c>
      <c r="H41" s="58">
        <v>11468866.35</v>
      </c>
      <c r="I41" s="58">
        <v>11703140</v>
      </c>
      <c r="J41" s="58">
        <v>11938896.01</v>
      </c>
      <c r="K41" s="58">
        <v>12617745.25</v>
      </c>
      <c r="L41" s="58">
        <v>12691310.280000001</v>
      </c>
      <c r="M41" s="58">
        <v>13015986.5</v>
      </c>
      <c r="N41" s="58">
        <v>13249789.940000001</v>
      </c>
      <c r="O41" s="58">
        <v>13431601.719999999</v>
      </c>
      <c r="P41" s="58">
        <v>13693014.699999999</v>
      </c>
      <c r="Q41" s="58">
        <v>13559228.43</v>
      </c>
      <c r="R41" s="58">
        <v>14232465.460000001</v>
      </c>
      <c r="S41" s="58">
        <v>14934173.48</v>
      </c>
    </row>
    <row r="42" spans="2:19" x14ac:dyDescent="0.25">
      <c r="B42" s="2" t="s">
        <v>34</v>
      </c>
      <c r="C42" s="2" t="s">
        <v>73</v>
      </c>
      <c r="D42" s="58">
        <v>8559802.6100000013</v>
      </c>
      <c r="E42" s="58">
        <v>9300464.2300000023</v>
      </c>
      <c r="F42" s="58">
        <v>9859574.5</v>
      </c>
      <c r="G42" s="58">
        <v>10378395.060000002</v>
      </c>
      <c r="H42" s="58">
        <v>10538322.65</v>
      </c>
      <c r="I42" s="58">
        <v>10696947.640000001</v>
      </c>
      <c r="J42" s="58">
        <v>10971164.51</v>
      </c>
      <c r="K42" s="58">
        <v>10916868.079999998</v>
      </c>
      <c r="L42" s="58">
        <v>10588457.399999999</v>
      </c>
      <c r="M42" s="58">
        <v>10447062.219999999</v>
      </c>
      <c r="N42" s="58">
        <v>10267590.629999999</v>
      </c>
      <c r="O42" s="58">
        <v>10229122.609999999</v>
      </c>
      <c r="P42" s="58">
        <v>10248198.239999998</v>
      </c>
      <c r="Q42" s="58">
        <v>10269566.09</v>
      </c>
      <c r="R42" s="58">
        <v>10330427.710000001</v>
      </c>
      <c r="S42" s="58">
        <v>10329607.600000001</v>
      </c>
    </row>
    <row r="43" spans="2:19" x14ac:dyDescent="0.25">
      <c r="B43" s="15" t="s">
        <v>74</v>
      </c>
      <c r="C43" s="15" t="s">
        <v>97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70"/>
    </row>
    <row r="44" spans="2:19" x14ac:dyDescent="0.25">
      <c r="B44" s="68" t="s">
        <v>121</v>
      </c>
      <c r="C44" s="14" t="s">
        <v>95</v>
      </c>
      <c r="D44" s="56">
        <v>488451.5</v>
      </c>
      <c r="E44" s="56">
        <v>512287.4</v>
      </c>
      <c r="F44" s="56">
        <v>528641.69999999995</v>
      </c>
      <c r="G44" s="56">
        <v>544529.4</v>
      </c>
      <c r="H44" s="56">
        <v>543607.80000000005</v>
      </c>
      <c r="I44" s="56">
        <v>559389.9</v>
      </c>
      <c r="J44" s="56">
        <v>577653.5</v>
      </c>
      <c r="K44" s="56">
        <v>575197.5</v>
      </c>
      <c r="L44" s="56">
        <v>555670.19999999995</v>
      </c>
      <c r="M44" s="56">
        <v>538355.19999999995</v>
      </c>
      <c r="N44" s="56">
        <v>534169.80000000005</v>
      </c>
      <c r="O44" s="56">
        <v>535970.4</v>
      </c>
      <c r="P44" s="56">
        <v>540113.19999999995</v>
      </c>
      <c r="Q44" s="56">
        <v>544976.30000000005</v>
      </c>
      <c r="R44" s="56">
        <v>552778.5</v>
      </c>
      <c r="S44" s="56">
        <v>559776.80000000005</v>
      </c>
    </row>
    <row r="45" spans="2:19" x14ac:dyDescent="0.25">
      <c r="B45" s="14" t="s">
        <v>126</v>
      </c>
      <c r="C45" s="14" t="s">
        <v>128</v>
      </c>
      <c r="D45" s="56">
        <v>58166700</v>
      </c>
      <c r="E45" s="56">
        <v>58399900</v>
      </c>
      <c r="F45" s="56">
        <v>58756200</v>
      </c>
      <c r="G45" s="56">
        <v>59211200</v>
      </c>
      <c r="H45" s="56">
        <v>59555500</v>
      </c>
      <c r="I45" s="56">
        <v>59819400</v>
      </c>
      <c r="J45" s="56">
        <v>60026800</v>
      </c>
      <c r="K45" s="56">
        <v>60191200</v>
      </c>
      <c r="L45" s="56">
        <v>60311600</v>
      </c>
      <c r="M45" s="56">
        <v>60320700</v>
      </c>
      <c r="N45" s="56">
        <v>60229600</v>
      </c>
      <c r="O45" s="56">
        <v>60115200</v>
      </c>
      <c r="P45" s="56">
        <v>60002300</v>
      </c>
      <c r="Q45" s="56">
        <v>59877200</v>
      </c>
      <c r="R45" s="56">
        <v>59729100</v>
      </c>
      <c r="S45" s="56">
        <v>59438900</v>
      </c>
    </row>
    <row r="46" spans="2:19" x14ac:dyDescent="0.25">
      <c r="B46" s="17" t="s">
        <v>180</v>
      </c>
      <c r="C46" s="17" t="s">
        <v>181</v>
      </c>
      <c r="D46" s="57">
        <v>1493635.3</v>
      </c>
      <c r="E46" s="57">
        <v>1552686.8</v>
      </c>
      <c r="F46" s="57">
        <v>1614839.8</v>
      </c>
      <c r="G46" s="57">
        <v>1637699.4</v>
      </c>
      <c r="H46" s="57">
        <v>1577255.9</v>
      </c>
      <c r="I46" s="57">
        <v>1611279.4</v>
      </c>
      <c r="J46" s="57">
        <v>1648755.8</v>
      </c>
      <c r="K46" s="57">
        <v>1624358.7</v>
      </c>
      <c r="L46" s="57">
        <v>1612751.3</v>
      </c>
      <c r="M46" s="57">
        <v>1627405.6</v>
      </c>
      <c r="N46" s="57">
        <v>1655355</v>
      </c>
      <c r="O46" s="57">
        <v>1695786.8</v>
      </c>
      <c r="P46" s="57">
        <v>1736592.8</v>
      </c>
      <c r="Q46" s="57">
        <v>1771391.2</v>
      </c>
      <c r="R46" s="57">
        <v>1794934.9</v>
      </c>
      <c r="S46" s="57">
        <v>1653577.2</v>
      </c>
    </row>
    <row r="47" spans="2:19" ht="17.399999999999999" x14ac:dyDescent="0.3">
      <c r="B47" s="19"/>
    </row>
    <row r="48" spans="2:19" x14ac:dyDescent="0.25">
      <c r="B48" s="20" t="s">
        <v>76</v>
      </c>
    </row>
    <row r="49" spans="2:19" x14ac:dyDescent="0.25">
      <c r="B49" s="20" t="s">
        <v>185</v>
      </c>
    </row>
    <row r="53" spans="2:19" ht="15.6" x14ac:dyDescent="0.3">
      <c r="B53" s="24" t="s">
        <v>136</v>
      </c>
    </row>
    <row r="54" spans="2:19" ht="15.6" x14ac:dyDescent="0.3">
      <c r="B54" s="24" t="s">
        <v>138</v>
      </c>
    </row>
    <row r="56" spans="2:19" x14ac:dyDescent="0.25">
      <c r="B56" s="2" t="str">
        <f t="shared" ref="B56:S56" si="0">B5</f>
        <v>Attività/Passività</v>
      </c>
      <c r="C56" s="2" t="str">
        <f t="shared" si="0"/>
        <v>Assets/Liabilities</v>
      </c>
      <c r="D56" s="3" t="str">
        <f t="shared" si="0"/>
        <v>2005</v>
      </c>
      <c r="E56" s="3" t="str">
        <f t="shared" si="0"/>
        <v>2006</v>
      </c>
      <c r="F56" s="3" t="str">
        <f t="shared" si="0"/>
        <v>2007</v>
      </c>
      <c r="G56" s="3" t="str">
        <f t="shared" si="0"/>
        <v>2008</v>
      </c>
      <c r="H56" s="3" t="str">
        <f t="shared" si="0"/>
        <v>2009</v>
      </c>
      <c r="I56" s="3" t="str">
        <f t="shared" si="0"/>
        <v>2010</v>
      </c>
      <c r="J56" s="3" t="str">
        <f t="shared" si="0"/>
        <v>2011</v>
      </c>
      <c r="K56" s="3" t="str">
        <f t="shared" si="0"/>
        <v>2012</v>
      </c>
      <c r="L56" s="3" t="str">
        <f t="shared" si="0"/>
        <v>2013</v>
      </c>
      <c r="M56" s="3" t="str">
        <f t="shared" si="0"/>
        <v>2014</v>
      </c>
      <c r="N56" s="3" t="str">
        <f t="shared" si="0"/>
        <v>2015</v>
      </c>
      <c r="O56" s="3" t="str">
        <f t="shared" si="0"/>
        <v>2016</v>
      </c>
      <c r="P56" s="3" t="str">
        <f t="shared" si="0"/>
        <v>2017</v>
      </c>
      <c r="Q56" s="3" t="str">
        <f t="shared" si="0"/>
        <v>2018</v>
      </c>
      <c r="R56" s="3" t="str">
        <f t="shared" si="0"/>
        <v>2019</v>
      </c>
      <c r="S56" s="3" t="str">
        <f t="shared" si="0"/>
        <v>2020</v>
      </c>
    </row>
    <row r="57" spans="2:19" x14ac:dyDescent="0.25">
      <c r="B57" s="4" t="s">
        <v>13</v>
      </c>
      <c r="C57" s="4" t="s">
        <v>53</v>
      </c>
      <c r="D57" s="10">
        <f t="shared" ref="D57:S72" si="1">D6/D$31</f>
        <v>0.24796182426232369</v>
      </c>
      <c r="E57" s="10">
        <f t="shared" si="1"/>
        <v>0.2522975966796453</v>
      </c>
      <c r="F57" s="10">
        <f t="shared" si="1"/>
        <v>0.26328489075039868</v>
      </c>
      <c r="G57" s="10">
        <f t="shared" si="1"/>
        <v>0.27319754700812787</v>
      </c>
      <c r="H57" s="10">
        <f t="shared" si="1"/>
        <v>0.27137669422478267</v>
      </c>
      <c r="I57" s="10">
        <f t="shared" si="1"/>
        <v>0.27144981295260678</v>
      </c>
      <c r="J57" s="10">
        <f t="shared" si="1"/>
        <v>0.27003698635362661</v>
      </c>
      <c r="K57" s="10">
        <f t="shared" si="1"/>
        <v>0.25985754744499134</v>
      </c>
      <c r="L57" s="10">
        <f t="shared" si="1"/>
        <v>0.2567658871069971</v>
      </c>
      <c r="M57" s="10">
        <f t="shared" si="1"/>
        <v>0.25009806994936845</v>
      </c>
      <c r="N57" s="10">
        <f t="shared" si="1"/>
        <v>0.24444506406182631</v>
      </c>
      <c r="O57" s="10">
        <f t="shared" si="1"/>
        <v>0.23948119765782336</v>
      </c>
      <c r="P57" s="10">
        <f t="shared" si="1"/>
        <v>0.23487417759878965</v>
      </c>
      <c r="Q57" s="10">
        <f t="shared" si="1"/>
        <v>0.23489286439992349</v>
      </c>
      <c r="R57" s="10">
        <f t="shared" si="1"/>
        <v>0.22742262327723992</v>
      </c>
      <c r="S57" s="10">
        <f t="shared" si="1"/>
        <v>0.22027900662920086</v>
      </c>
    </row>
    <row r="58" spans="2:19" x14ac:dyDescent="0.25">
      <c r="B58" s="4" t="s">
        <v>39</v>
      </c>
      <c r="C58" s="4" t="s">
        <v>54</v>
      </c>
      <c r="D58" s="10">
        <f t="shared" si="1"/>
        <v>0.10044637046409471</v>
      </c>
      <c r="E58" s="10">
        <f t="shared" si="1"/>
        <v>0.10078456814447641</v>
      </c>
      <c r="F58" s="10">
        <f t="shared" si="1"/>
        <v>0.10517408662427297</v>
      </c>
      <c r="G58" s="10">
        <f t="shared" si="1"/>
        <v>0.10764432175745227</v>
      </c>
      <c r="H58" s="10">
        <f t="shared" si="1"/>
        <v>0.10694496693784927</v>
      </c>
      <c r="I58" s="10">
        <f t="shared" si="1"/>
        <v>0.10618032117663626</v>
      </c>
      <c r="J58" s="10">
        <f t="shared" si="1"/>
        <v>0.10711134079535814</v>
      </c>
      <c r="K58" s="10">
        <f t="shared" si="1"/>
        <v>0.10511476714370137</v>
      </c>
      <c r="L58" s="10">
        <f t="shared" si="1"/>
        <v>0.10394543164100854</v>
      </c>
      <c r="M58" s="10">
        <f t="shared" si="1"/>
        <v>0.10180192815113416</v>
      </c>
      <c r="N58" s="10">
        <f t="shared" si="1"/>
        <v>9.856283071580195E-2</v>
      </c>
      <c r="O58" s="10">
        <f t="shared" si="1"/>
        <v>9.5807066951276221E-2</v>
      </c>
      <c r="P58" s="10">
        <f t="shared" si="1"/>
        <v>9.2902122610668367E-2</v>
      </c>
      <c r="Q58" s="10">
        <f t="shared" si="1"/>
        <v>9.2234615484023244E-2</v>
      </c>
      <c r="R58" s="10">
        <f t="shared" si="1"/>
        <v>8.8927736846074468E-2</v>
      </c>
      <c r="S58" s="10">
        <f t="shared" si="1"/>
        <v>8.5199447904652281E-2</v>
      </c>
    </row>
    <row r="59" spans="2:19" x14ac:dyDescent="0.25">
      <c r="B59" s="4" t="s">
        <v>38</v>
      </c>
      <c r="C59" s="4" t="s">
        <v>55</v>
      </c>
      <c r="D59" s="10">
        <f t="shared" si="1"/>
        <v>4.0584608178618954E-2</v>
      </c>
      <c r="E59" s="10">
        <f t="shared" si="1"/>
        <v>3.8768941666559691E-2</v>
      </c>
      <c r="F59" s="10">
        <f t="shared" si="1"/>
        <v>3.9315175957207071E-2</v>
      </c>
      <c r="G59" s="10">
        <f t="shared" si="1"/>
        <v>4.030462657806979E-2</v>
      </c>
      <c r="H59" s="10">
        <f t="shared" si="1"/>
        <v>4.0362537896139306E-2</v>
      </c>
      <c r="I59" s="10">
        <f t="shared" si="1"/>
        <v>4.0978545028585431E-2</v>
      </c>
      <c r="J59" s="10">
        <f t="shared" si="1"/>
        <v>4.202695139803149E-2</v>
      </c>
      <c r="K59" s="10">
        <f t="shared" si="1"/>
        <v>4.1057865980243836E-2</v>
      </c>
      <c r="L59" s="10">
        <f t="shared" si="1"/>
        <v>4.1183873188892578E-2</v>
      </c>
      <c r="M59" s="10">
        <f t="shared" si="1"/>
        <v>4.0500746997553863E-2</v>
      </c>
      <c r="N59" s="10">
        <f t="shared" si="1"/>
        <v>4.007848566274233E-2</v>
      </c>
      <c r="O59" s="10">
        <f t="shared" si="1"/>
        <v>3.949469115851028E-2</v>
      </c>
      <c r="P59" s="10">
        <f t="shared" si="1"/>
        <v>3.8864405171612E-2</v>
      </c>
      <c r="Q59" s="10">
        <f t="shared" si="1"/>
        <v>3.9330562828656261E-2</v>
      </c>
      <c r="R59" s="10">
        <f t="shared" si="1"/>
        <v>3.7946218043173614E-2</v>
      </c>
      <c r="S59" s="10">
        <f t="shared" si="1"/>
        <v>3.6697891620583976E-2</v>
      </c>
    </row>
    <row r="60" spans="2:19" x14ac:dyDescent="0.25">
      <c r="B60" s="4" t="s">
        <v>118</v>
      </c>
      <c r="C60" s="4" t="s">
        <v>96</v>
      </c>
      <c r="D60" s="10">
        <f t="shared" si="1"/>
        <v>2.7554002366581166E-3</v>
      </c>
      <c r="E60" s="10">
        <f t="shared" si="1"/>
        <v>2.5838105708859437E-3</v>
      </c>
      <c r="F60" s="10">
        <f t="shared" si="1"/>
        <v>2.573203677787547E-3</v>
      </c>
      <c r="G60" s="10">
        <f t="shared" si="1"/>
        <v>2.588859485464464E-3</v>
      </c>
      <c r="H60" s="10">
        <f t="shared" si="1"/>
        <v>2.5331722284022734E-3</v>
      </c>
      <c r="I60" s="10">
        <f t="shared" si="1"/>
        <v>2.524811550246238E-3</v>
      </c>
      <c r="J60" s="10">
        <f t="shared" si="1"/>
        <v>2.5344760634442879E-3</v>
      </c>
      <c r="K60" s="10">
        <f t="shared" si="1"/>
        <v>2.4149111439852157E-3</v>
      </c>
      <c r="L60" s="10">
        <f t="shared" si="1"/>
        <v>2.3562949920297488E-3</v>
      </c>
      <c r="M60" s="10">
        <f t="shared" si="1"/>
        <v>2.2477471120385586E-3</v>
      </c>
      <c r="N60" s="10">
        <f t="shared" si="1"/>
        <v>2.1609124302230907E-3</v>
      </c>
      <c r="O60" s="10">
        <f t="shared" si="1"/>
        <v>2.0709847812169662E-3</v>
      </c>
      <c r="P60" s="10">
        <f t="shared" si="1"/>
        <v>1.9933409439029035E-3</v>
      </c>
      <c r="Q60" s="10">
        <f t="shared" si="1"/>
        <v>1.974711727884756E-3</v>
      </c>
      <c r="R60" s="10">
        <f t="shared" si="1"/>
        <v>1.8646011967327217E-3</v>
      </c>
      <c r="S60" s="10">
        <f t="shared" si="1"/>
        <v>1.7672809884877294E-3</v>
      </c>
    </row>
    <row r="61" spans="2:19" x14ac:dyDescent="0.25">
      <c r="B61" s="68" t="s">
        <v>122</v>
      </c>
      <c r="C61" s="4" t="s">
        <v>130</v>
      </c>
      <c r="D61" s="10">
        <f t="shared" si="1"/>
        <v>3.4766858476763154E-2</v>
      </c>
      <c r="E61" s="10">
        <f t="shared" si="1"/>
        <v>3.3415079326400164E-2</v>
      </c>
      <c r="F61" s="10">
        <f t="shared" si="1"/>
        <v>3.3883773444802576E-2</v>
      </c>
      <c r="G61" s="10">
        <f t="shared" si="1"/>
        <v>3.4685632738558868E-2</v>
      </c>
      <c r="H61" s="10">
        <f t="shared" si="1"/>
        <v>3.3719404145618054E-2</v>
      </c>
      <c r="I61" s="10">
        <f t="shared" si="1"/>
        <v>3.3562065116991655E-2</v>
      </c>
      <c r="J61" s="10">
        <f t="shared" si="1"/>
        <v>3.3100833554672776E-2</v>
      </c>
      <c r="K61" s="10">
        <f t="shared" si="1"/>
        <v>3.2466278042733415E-2</v>
      </c>
      <c r="L61" s="10">
        <f t="shared" si="1"/>
        <v>3.1603506964206961E-2</v>
      </c>
      <c r="M61" s="10">
        <f t="shared" si="1"/>
        <v>3.0706359118023434E-2</v>
      </c>
      <c r="N61" s="10">
        <f t="shared" si="1"/>
        <v>3.055893056885629E-2</v>
      </c>
      <c r="O61" s="10">
        <f t="shared" si="1"/>
        <v>2.999761503920113E-2</v>
      </c>
      <c r="P61" s="10">
        <f t="shared" si="1"/>
        <v>3.0298581856229048E-2</v>
      </c>
      <c r="Q61" s="10">
        <f t="shared" si="1"/>
        <v>3.0954327101226774E-2</v>
      </c>
      <c r="R61" s="10">
        <f t="shared" si="1"/>
        <v>3.1034210616973503E-2</v>
      </c>
      <c r="S61" s="10">
        <f t="shared" si="1"/>
        <v>3.0035876165849042E-2</v>
      </c>
    </row>
    <row r="62" spans="2:19" x14ac:dyDescent="0.25">
      <c r="B62" s="68" t="s">
        <v>123</v>
      </c>
      <c r="C62" s="6" t="s">
        <v>57</v>
      </c>
      <c r="D62" s="10">
        <f t="shared" si="1"/>
        <v>7.4312429033760842E-3</v>
      </c>
      <c r="E62" s="10">
        <f t="shared" si="1"/>
        <v>7.1160936009817058E-3</v>
      </c>
      <c r="F62" s="10">
        <f t="shared" si="1"/>
        <v>7.1549302805269908E-3</v>
      </c>
      <c r="G62" s="10">
        <f t="shared" si="1"/>
        <v>7.3754943439875249E-3</v>
      </c>
      <c r="H62" s="10">
        <f t="shared" si="1"/>
        <v>7.0004669837660776E-3</v>
      </c>
      <c r="I62" s="10">
        <f t="shared" si="1"/>
        <v>7.0113788179803748E-3</v>
      </c>
      <c r="J62" s="10">
        <f t="shared" si="1"/>
        <v>6.5950589640781975E-3</v>
      </c>
      <c r="K62" s="10">
        <f t="shared" si="1"/>
        <v>6.3212170905040319E-3</v>
      </c>
      <c r="L62" s="10">
        <f t="shared" si="1"/>
        <v>6.000223108755697E-3</v>
      </c>
      <c r="M62" s="10">
        <f t="shared" si="1"/>
        <v>5.6021279062493465E-3</v>
      </c>
      <c r="N62" s="10">
        <f t="shared" si="1"/>
        <v>5.5033042313011307E-3</v>
      </c>
      <c r="O62" s="10">
        <f t="shared" si="1"/>
        <v>5.4275388280135553E-3</v>
      </c>
      <c r="P62" s="10">
        <f t="shared" si="1"/>
        <v>5.4930717307257702E-3</v>
      </c>
      <c r="Q62" s="10">
        <f t="shared" si="1"/>
        <v>5.6458751988936115E-3</v>
      </c>
      <c r="R62" s="10">
        <f t="shared" si="1"/>
        <v>5.7432118856542659E-3</v>
      </c>
      <c r="S62" s="10">
        <f t="shared" si="1"/>
        <v>5.6161506288669918E-3</v>
      </c>
    </row>
    <row r="63" spans="2:19" x14ac:dyDescent="0.25">
      <c r="B63" s="68" t="s">
        <v>124</v>
      </c>
      <c r="C63" s="6" t="s">
        <v>58</v>
      </c>
      <c r="D63" s="10">
        <f t="shared" si="1"/>
        <v>1.8325521346284552E-3</v>
      </c>
      <c r="E63" s="10">
        <f t="shared" si="1"/>
        <v>1.6562563671514013E-3</v>
      </c>
      <c r="F63" s="10">
        <f t="shared" si="1"/>
        <v>1.6225235116112137E-3</v>
      </c>
      <c r="G63" s="10">
        <f t="shared" si="1"/>
        <v>1.5768250988906537E-3</v>
      </c>
      <c r="H63" s="10">
        <f t="shared" si="1"/>
        <v>1.5450678412404237E-3</v>
      </c>
      <c r="I63" s="10">
        <f t="shared" si="1"/>
        <v>1.515373535386757E-3</v>
      </c>
      <c r="J63" s="10">
        <f t="shared" si="1"/>
        <v>1.5057795229255029E-3</v>
      </c>
      <c r="K63" s="10">
        <f t="shared" si="1"/>
        <v>1.5037043313088502E-3</v>
      </c>
      <c r="L63" s="10">
        <f t="shared" si="1"/>
        <v>1.4608736851449543E-3</v>
      </c>
      <c r="M63" s="10">
        <f t="shared" si="1"/>
        <v>1.4063901240537508E-3</v>
      </c>
      <c r="N63" s="10">
        <f t="shared" si="1"/>
        <v>1.4639172886421509E-3</v>
      </c>
      <c r="O63" s="10">
        <f t="shared" si="1"/>
        <v>1.4992905333426876E-3</v>
      </c>
      <c r="P63" s="10">
        <f t="shared" si="1"/>
        <v>1.5312047928345274E-3</v>
      </c>
      <c r="Q63" s="10">
        <f t="shared" si="1"/>
        <v>1.5699409371548857E-3</v>
      </c>
      <c r="R63" s="10">
        <f t="shared" si="1"/>
        <v>1.5870524587718994E-3</v>
      </c>
      <c r="S63" s="10">
        <f t="shared" si="1"/>
        <v>1.5566513925792773E-3</v>
      </c>
    </row>
    <row r="64" spans="2:19" x14ac:dyDescent="0.25">
      <c r="B64" s="68" t="s">
        <v>120</v>
      </c>
      <c r="C64" s="6" t="s">
        <v>129</v>
      </c>
      <c r="D64" s="10">
        <f t="shared" si="1"/>
        <v>2.5503063438758616E-2</v>
      </c>
      <c r="E64" s="10">
        <f t="shared" si="1"/>
        <v>2.4642724489216117E-2</v>
      </c>
      <c r="F64" s="10">
        <f t="shared" si="1"/>
        <v>2.5106319652664376E-2</v>
      </c>
      <c r="G64" s="10">
        <f t="shared" si="1"/>
        <v>2.5733313295680689E-2</v>
      </c>
      <c r="H64" s="10">
        <f t="shared" si="1"/>
        <v>2.517387386458125E-2</v>
      </c>
      <c r="I64" s="10">
        <f t="shared" si="1"/>
        <v>2.5035317227892775E-2</v>
      </c>
      <c r="J64" s="10">
        <f t="shared" si="1"/>
        <v>2.4999995067669076E-2</v>
      </c>
      <c r="K64" s="10">
        <f t="shared" si="1"/>
        <v>2.464135662092053E-2</v>
      </c>
      <c r="L64" s="10">
        <f t="shared" si="1"/>
        <v>2.414240587473079E-2</v>
      </c>
      <c r="M64" s="10">
        <f t="shared" si="1"/>
        <v>2.3697841087720335E-2</v>
      </c>
      <c r="N64" s="10">
        <f t="shared" si="1"/>
        <v>2.3591709048913008E-2</v>
      </c>
      <c r="O64" s="10">
        <f t="shared" si="1"/>
        <v>2.3070785677844888E-2</v>
      </c>
      <c r="P64" s="10">
        <f t="shared" si="1"/>
        <v>2.3274309509566563E-2</v>
      </c>
      <c r="Q64" s="10">
        <f t="shared" si="1"/>
        <v>2.3738510965178275E-2</v>
      </c>
      <c r="R64" s="10">
        <f t="shared" si="1"/>
        <v>2.3703950343728988E-2</v>
      </c>
      <c r="S64" s="10">
        <f t="shared" si="1"/>
        <v>2.2863074144402772E-2</v>
      </c>
    </row>
    <row r="65" spans="2:19" x14ac:dyDescent="0.25">
      <c r="B65" s="4" t="s">
        <v>14</v>
      </c>
      <c r="C65" s="4" t="s">
        <v>59</v>
      </c>
      <c r="D65" s="10">
        <f t="shared" si="1"/>
        <v>2.7588142806661336E-4</v>
      </c>
      <c r="E65" s="10">
        <f t="shared" si="1"/>
        <v>2.6085940401615804E-4</v>
      </c>
      <c r="F65" s="10">
        <f t="shared" si="1"/>
        <v>2.6241773478569689E-4</v>
      </c>
      <c r="G65" s="10">
        <f t="shared" si="1"/>
        <v>2.4379491852725651E-4</v>
      </c>
      <c r="H65" s="10">
        <f t="shared" si="1"/>
        <v>2.5511209087176014E-4</v>
      </c>
      <c r="I65" s="10">
        <f t="shared" si="1"/>
        <v>2.7656141795345227E-4</v>
      </c>
      <c r="J65" s="10">
        <f t="shared" si="1"/>
        <v>2.5897792783307759E-4</v>
      </c>
      <c r="K65" s="10">
        <f t="shared" si="1"/>
        <v>2.5341822771302784E-4</v>
      </c>
      <c r="L65" s="10">
        <f t="shared" si="1"/>
        <v>2.5163051798977404E-4</v>
      </c>
      <c r="M65" s="10">
        <f t="shared" si="1"/>
        <v>2.5374366609592073E-4</v>
      </c>
      <c r="N65" s="10">
        <f t="shared" si="1"/>
        <v>2.4381967128237871E-4</v>
      </c>
      <c r="O65" s="10">
        <f t="shared" si="1"/>
        <v>2.4796366832105347E-4</v>
      </c>
      <c r="P65" s="10">
        <f t="shared" si="1"/>
        <v>2.4711780538551114E-4</v>
      </c>
      <c r="Q65" s="10">
        <f t="shared" si="1"/>
        <v>2.3903852942368651E-4</v>
      </c>
      <c r="R65" s="10">
        <f t="shared" si="1"/>
        <v>2.2733478346191087E-4</v>
      </c>
      <c r="S65" s="10">
        <f t="shared" si="1"/>
        <v>2.0986169818409459E-4</v>
      </c>
    </row>
    <row r="66" spans="2:19" x14ac:dyDescent="0.25">
      <c r="B66" s="4" t="s">
        <v>43</v>
      </c>
      <c r="C66" s="4" t="s">
        <v>60</v>
      </c>
      <c r="D66" s="10">
        <f t="shared" si="1"/>
        <v>7.6123366002263547E-3</v>
      </c>
      <c r="E66" s="10">
        <f t="shared" si="1"/>
        <v>7.185945005741684E-3</v>
      </c>
      <c r="F66" s="10">
        <f t="shared" si="1"/>
        <v>7.2124348047172401E-3</v>
      </c>
      <c r="G66" s="10">
        <f t="shared" si="1"/>
        <v>7.3311427375058434E-3</v>
      </c>
      <c r="H66" s="10">
        <f t="shared" si="1"/>
        <v>7.2296102878018631E-3</v>
      </c>
      <c r="I66" s="10">
        <f t="shared" si="1"/>
        <v>7.3137258493333286E-3</v>
      </c>
      <c r="J66" s="10">
        <f t="shared" si="1"/>
        <v>7.2010809336788264E-3</v>
      </c>
      <c r="K66" s="10">
        <f t="shared" si="1"/>
        <v>6.9524872877951812E-3</v>
      </c>
      <c r="L66" s="10">
        <f t="shared" si="1"/>
        <v>7.1614804018525326E-3</v>
      </c>
      <c r="M66" s="10">
        <f t="shared" si="1"/>
        <v>7.3447104873931319E-3</v>
      </c>
      <c r="N66" s="10">
        <f t="shared" si="1"/>
        <v>7.8351838314448807E-3</v>
      </c>
      <c r="O66" s="10">
        <f t="shared" si="1"/>
        <v>7.9748108032667315E-3</v>
      </c>
      <c r="P66" s="10">
        <f t="shared" si="1"/>
        <v>8.123038731888077E-3</v>
      </c>
      <c r="Q66" s="10">
        <f t="shared" si="1"/>
        <v>8.4244379140334287E-3</v>
      </c>
      <c r="R66" s="10">
        <f t="shared" si="1"/>
        <v>8.3377067425481951E-3</v>
      </c>
      <c r="S66" s="10">
        <f t="shared" si="1"/>
        <v>8.1891265343405975E-3</v>
      </c>
    </row>
    <row r="67" spans="2:19" x14ac:dyDescent="0.25">
      <c r="B67" s="69" t="s">
        <v>127</v>
      </c>
      <c r="C67" s="7" t="s">
        <v>117</v>
      </c>
      <c r="D67" s="10">
        <f t="shared" si="1"/>
        <v>4.1317347373839679E-3</v>
      </c>
      <c r="E67" s="10">
        <f t="shared" si="1"/>
        <v>3.9860972410987955E-3</v>
      </c>
      <c r="F67" s="10">
        <f t="shared" si="1"/>
        <v>4.041834803054113E-3</v>
      </c>
      <c r="G67" s="10">
        <f t="shared" si="1"/>
        <v>4.1492367971111286E-3</v>
      </c>
      <c r="H67" s="10">
        <f t="shared" si="1"/>
        <v>4.1292234096776291E-3</v>
      </c>
      <c r="I67" s="10">
        <f t="shared" si="1"/>
        <v>4.2422021523840789E-3</v>
      </c>
      <c r="J67" s="10">
        <f t="shared" si="1"/>
        <v>4.2049037764829095E-3</v>
      </c>
      <c r="K67" s="10">
        <f t="shared" si="1"/>
        <v>4.0684501018738431E-3</v>
      </c>
      <c r="L67" s="10">
        <f t="shared" si="1"/>
        <v>4.2275164148029851E-3</v>
      </c>
      <c r="M67" s="10">
        <f t="shared" si="1"/>
        <v>4.3027869568349943E-3</v>
      </c>
      <c r="N67" s="10">
        <f t="shared" si="1"/>
        <v>4.465318732561549E-3</v>
      </c>
      <c r="O67" s="10">
        <f t="shared" si="1"/>
        <v>4.5086700860099997E-3</v>
      </c>
      <c r="P67" s="10">
        <f t="shared" si="1"/>
        <v>4.6118674219519313E-3</v>
      </c>
      <c r="Q67" s="10">
        <f t="shared" si="1"/>
        <v>4.8166767271280329E-3</v>
      </c>
      <c r="R67" s="10">
        <f t="shared" si="1"/>
        <v>4.8139565311637912E-3</v>
      </c>
      <c r="S67" s="10">
        <f t="shared" si="1"/>
        <v>4.7462214630621712E-3</v>
      </c>
    </row>
    <row r="68" spans="2:19" x14ac:dyDescent="0.25">
      <c r="B68" s="68" t="s">
        <v>191</v>
      </c>
      <c r="C68" s="7" t="s">
        <v>190</v>
      </c>
      <c r="D68" s="10">
        <f t="shared" si="1"/>
        <v>2.9292550933226365E-3</v>
      </c>
      <c r="E68" s="10">
        <f t="shared" si="1"/>
        <v>2.6822871261118287E-3</v>
      </c>
      <c r="F68" s="10">
        <f t="shared" si="1"/>
        <v>2.6491737794053505E-3</v>
      </c>
      <c r="G68" s="10">
        <f t="shared" si="1"/>
        <v>2.6450977670180271E-3</v>
      </c>
      <c r="H68" s="10">
        <f t="shared" si="1"/>
        <v>2.5805067607680382E-3</v>
      </c>
      <c r="I68" s="10">
        <f t="shared" si="1"/>
        <v>2.5723024358667197E-3</v>
      </c>
      <c r="J68" s="10">
        <f t="shared" si="1"/>
        <v>2.4888367252554077E-3</v>
      </c>
      <c r="K68" s="10">
        <f t="shared" si="1"/>
        <v>2.3980721165304995E-3</v>
      </c>
      <c r="L68" s="10">
        <f t="shared" si="1"/>
        <v>2.4469617043875926E-3</v>
      </c>
      <c r="M68" s="10">
        <f t="shared" si="1"/>
        <v>2.5598335798878232E-3</v>
      </c>
      <c r="N68" s="10">
        <f t="shared" si="1"/>
        <v>2.7326045011143007E-3</v>
      </c>
      <c r="O68" s="10">
        <f t="shared" si="1"/>
        <v>2.8563242214149072E-3</v>
      </c>
      <c r="P68" s="10">
        <f t="shared" si="1"/>
        <v>2.9307412358698984E-3</v>
      </c>
      <c r="Q68" s="10">
        <f t="shared" si="1"/>
        <v>3.0398684221815179E-3</v>
      </c>
      <c r="R68" s="10">
        <f t="shared" si="1"/>
        <v>2.9957993747199933E-3</v>
      </c>
      <c r="S68" s="10">
        <f t="shared" si="1"/>
        <v>2.9599330267787455E-3</v>
      </c>
    </row>
    <row r="69" spans="2:19" x14ac:dyDescent="0.25">
      <c r="B69" s="4" t="s">
        <v>15</v>
      </c>
      <c r="C69" s="4" t="s">
        <v>61</v>
      </c>
      <c r="D69" s="10">
        <f t="shared" si="1"/>
        <v>1.7808411036832703E-2</v>
      </c>
      <c r="E69" s="10">
        <f t="shared" si="1"/>
        <v>1.6947729945983415E-2</v>
      </c>
      <c r="F69" s="10">
        <f t="shared" si="1"/>
        <v>1.7355214341559486E-2</v>
      </c>
      <c r="G69" s="10">
        <f t="shared" si="1"/>
        <v>1.7598155300644323E-2</v>
      </c>
      <c r="H69" s="10">
        <f t="shared" si="1"/>
        <v>1.6437092442837656E-2</v>
      </c>
      <c r="I69" s="10">
        <f t="shared" si="1"/>
        <v>1.6934411422686736E-2</v>
      </c>
      <c r="J69" s="10">
        <f t="shared" si="1"/>
        <v>1.7125310500925733E-2</v>
      </c>
      <c r="K69" s="10">
        <f t="shared" si="1"/>
        <v>1.6246631913539922E-2</v>
      </c>
      <c r="L69" s="10">
        <f t="shared" si="1"/>
        <v>1.6154688705209624E-2</v>
      </c>
      <c r="M69" s="10">
        <f t="shared" si="1"/>
        <v>1.6136483562652723E-2</v>
      </c>
      <c r="N69" s="10">
        <f t="shared" si="1"/>
        <v>1.6129070959708502E-2</v>
      </c>
      <c r="O69" s="10">
        <f t="shared" si="1"/>
        <v>1.6285722897816293E-2</v>
      </c>
      <c r="P69" s="10">
        <f t="shared" si="1"/>
        <v>1.645530245219063E-2</v>
      </c>
      <c r="Q69" s="10">
        <f t="shared" si="1"/>
        <v>1.6984216287580796E-2</v>
      </c>
      <c r="R69" s="10">
        <f t="shared" si="1"/>
        <v>1.6585472940034776E-2</v>
      </c>
      <c r="S69" s="10">
        <f t="shared" si="1"/>
        <v>1.5935346285861653E-2</v>
      </c>
    </row>
    <row r="70" spans="2:19" x14ac:dyDescent="0.25">
      <c r="B70" s="4" t="s">
        <v>16</v>
      </c>
      <c r="C70" s="4" t="s">
        <v>62</v>
      </c>
      <c r="D70" s="10">
        <f t="shared" si="1"/>
        <v>1.3549300451287114E-2</v>
      </c>
      <c r="E70" s="10">
        <f t="shared" si="1"/>
        <v>1.2498756377440922E-2</v>
      </c>
      <c r="F70" s="10">
        <f t="shared" si="1"/>
        <v>1.2405340898549003E-2</v>
      </c>
      <c r="G70" s="10">
        <f t="shared" si="1"/>
        <v>1.2307019760749447E-2</v>
      </c>
      <c r="H70" s="10">
        <f t="shared" si="1"/>
        <v>1.2107166435477061E-2</v>
      </c>
      <c r="I70" s="10">
        <f t="shared" si="1"/>
        <v>1.1975783501889905E-2</v>
      </c>
      <c r="J70" s="10">
        <f t="shared" si="1"/>
        <v>1.1665071760360413E-2</v>
      </c>
      <c r="K70" s="10">
        <f t="shared" si="1"/>
        <v>1.1252961596883819E-2</v>
      </c>
      <c r="L70" s="10">
        <f t="shared" si="1"/>
        <v>1.1246645739722434E-2</v>
      </c>
      <c r="M70" s="10">
        <f t="shared" si="1"/>
        <v>1.1125706770471217E-2</v>
      </c>
      <c r="N70" s="10">
        <f t="shared" si="1"/>
        <v>1.1021852507275219E-2</v>
      </c>
      <c r="O70" s="10">
        <f t="shared" si="1"/>
        <v>1.0934124263980214E-2</v>
      </c>
      <c r="P70" s="10">
        <f t="shared" si="1"/>
        <v>1.0933552141072098E-2</v>
      </c>
      <c r="Q70" s="10">
        <f t="shared" si="1"/>
        <v>1.1013851320918604E-2</v>
      </c>
      <c r="R70" s="10">
        <f t="shared" si="1"/>
        <v>1.0643562962660558E-2</v>
      </c>
      <c r="S70" s="10">
        <f t="shared" si="1"/>
        <v>1.0340110974394176E-2</v>
      </c>
    </row>
    <row r="71" spans="2:19" x14ac:dyDescent="0.25">
      <c r="B71" s="2" t="str">
        <f t="shared" ref="B71:C82" si="2">B20</f>
        <v>Totale attività non finanziarie (a)</v>
      </c>
      <c r="C71" s="2" t="str">
        <f t="shared" si="2"/>
        <v>Non-financial assets (a)</v>
      </c>
      <c r="D71" s="11">
        <f t="shared" si="1"/>
        <v>0.46576099646931518</v>
      </c>
      <c r="E71" s="11">
        <f t="shared" si="1"/>
        <v>0.46474328225209882</v>
      </c>
      <c r="F71" s="11">
        <f t="shared" si="1"/>
        <v>0.4814665335186622</v>
      </c>
      <c r="G71" s="11">
        <f t="shared" si="1"/>
        <v>0.49590110028510015</v>
      </c>
      <c r="H71" s="11">
        <f t="shared" si="1"/>
        <v>0.49096575214581017</v>
      </c>
      <c r="I71" s="11">
        <f t="shared" si="1"/>
        <v>0.49119604694546631</v>
      </c>
      <c r="J71" s="11">
        <f t="shared" si="1"/>
        <v>0.49106102928793138</v>
      </c>
      <c r="K71" s="11">
        <f t="shared" si="1"/>
        <v>0.4756168687815871</v>
      </c>
      <c r="L71" s="11">
        <f t="shared" si="1"/>
        <v>0.47066943066675826</v>
      </c>
      <c r="M71" s="11">
        <f t="shared" si="1"/>
        <v>0.46021550007675216</v>
      </c>
      <c r="N71" s="11">
        <f t="shared" si="1"/>
        <v>0.45103615466133523</v>
      </c>
      <c r="O71" s="11">
        <f t="shared" si="1"/>
        <v>0.44229417722141223</v>
      </c>
      <c r="P71" s="11">
        <f t="shared" si="1"/>
        <v>0.43469163931173826</v>
      </c>
      <c r="Q71" s="11">
        <f t="shared" si="1"/>
        <v>0.43604862139706763</v>
      </c>
      <c r="R71" s="11">
        <f t="shared" si="1"/>
        <v>0.42298946740889964</v>
      </c>
      <c r="S71" s="11">
        <f t="shared" si="1"/>
        <v>0.40865394484331874</v>
      </c>
    </row>
    <row r="72" spans="2:19" x14ac:dyDescent="0.25">
      <c r="B72" s="4" t="str">
        <f t="shared" si="2"/>
        <v>Oro monetario e DSP</v>
      </c>
      <c r="C72" s="4" t="str">
        <f t="shared" si="2"/>
        <v>Monetary gold and SDRs</v>
      </c>
      <c r="D72" s="10">
        <f t="shared" si="1"/>
        <v>1.8389363969234477E-3</v>
      </c>
      <c r="E72" s="10">
        <f t="shared" si="1"/>
        <v>1.862706074553113E-3</v>
      </c>
      <c r="F72" s="10">
        <f t="shared" si="1"/>
        <v>2.1227944819356471E-3</v>
      </c>
      <c r="G72" s="10">
        <f t="shared" si="1"/>
        <v>2.2774661062041177E-3</v>
      </c>
      <c r="H72" s="10">
        <f t="shared" si="1"/>
        <v>3.0419705124539076E-3</v>
      </c>
      <c r="I72" s="10">
        <f t="shared" si="1"/>
        <v>4.0351650159883038E-3</v>
      </c>
      <c r="J72" s="10">
        <f t="shared" si="1"/>
        <v>4.4967925732917269E-3</v>
      </c>
      <c r="K72" s="10">
        <f t="shared" si="1"/>
        <v>4.5291290111882203E-3</v>
      </c>
      <c r="L72" s="10">
        <f t="shared" si="1"/>
        <v>3.2440955183965134E-3</v>
      </c>
      <c r="M72" s="10">
        <f t="shared" si="1"/>
        <v>3.6304118453025997E-3</v>
      </c>
      <c r="N72" s="10">
        <f t="shared" si="1"/>
        <v>3.5949348078266863E-3</v>
      </c>
      <c r="O72" s="10">
        <f t="shared" si="1"/>
        <v>3.9346868126923481E-3</v>
      </c>
      <c r="P72" s="10">
        <f t="shared" si="1"/>
        <v>3.8278933581883932E-3</v>
      </c>
      <c r="Q72" s="10">
        <f t="shared" si="1"/>
        <v>3.9908351184187391E-3</v>
      </c>
      <c r="R72" s="10">
        <f t="shared" si="1"/>
        <v>4.6332066508759729E-3</v>
      </c>
      <c r="S72" s="10">
        <f t="shared" ref="S72" si="3">S21/S$31</f>
        <v>5.0887264100690976E-3</v>
      </c>
    </row>
    <row r="73" spans="2:19" x14ac:dyDescent="0.25">
      <c r="B73" s="4" t="str">
        <f t="shared" si="2"/>
        <v>Biglietti e depositi</v>
      </c>
      <c r="C73" s="4" t="str">
        <f t="shared" si="2"/>
        <v>Currency and deposits</v>
      </c>
      <c r="D73" s="10">
        <f t="shared" ref="D73:S82" si="4">D22/D$31</f>
        <v>9.7489365060875049E-2</v>
      </c>
      <c r="E73" s="10">
        <f t="shared" si="4"/>
        <v>0.10025135302027383</v>
      </c>
      <c r="F73" s="10">
        <f t="shared" si="4"/>
        <v>0.10343307361415374</v>
      </c>
      <c r="G73" s="10">
        <f t="shared" si="4"/>
        <v>0.11014848439975167</v>
      </c>
      <c r="H73" s="10">
        <f t="shared" si="4"/>
        <v>0.11107892652714528</v>
      </c>
      <c r="I73" s="10">
        <f t="shared" si="4"/>
        <v>0.11148018615520024</v>
      </c>
      <c r="J73" s="10">
        <f t="shared" si="4"/>
        <v>0.11538664499346334</v>
      </c>
      <c r="K73" s="10">
        <f t="shared" si="4"/>
        <v>0.11857622306641909</v>
      </c>
      <c r="L73" s="10">
        <f t="shared" si="4"/>
        <v>0.1194732609977661</v>
      </c>
      <c r="M73" s="10">
        <f t="shared" si="4"/>
        <v>0.12087057670312847</v>
      </c>
      <c r="N73" s="10">
        <f t="shared" si="4"/>
        <v>0.12344107037597683</v>
      </c>
      <c r="O73" s="10">
        <f t="shared" si="4"/>
        <v>0.12952760140627531</v>
      </c>
      <c r="P73" s="10">
        <f t="shared" si="4"/>
        <v>0.13426538404950172</v>
      </c>
      <c r="Q73" s="10">
        <f t="shared" si="4"/>
        <v>0.1369607550755782</v>
      </c>
      <c r="R73" s="10">
        <f t="shared" si="4"/>
        <v>0.13593311654662868</v>
      </c>
      <c r="S73" s="10">
        <f t="shared" si="4"/>
        <v>0.14829248829130529</v>
      </c>
    </row>
    <row r="74" spans="2:19" x14ac:dyDescent="0.25">
      <c r="B74" s="4" t="str">
        <f t="shared" si="2"/>
        <v>Titoli</v>
      </c>
      <c r="C74" s="4" t="str">
        <f t="shared" si="2"/>
        <v>Debt securities</v>
      </c>
      <c r="D74" s="10">
        <f t="shared" si="4"/>
        <v>9.4293460327861234E-2</v>
      </c>
      <c r="E74" s="10">
        <f t="shared" si="4"/>
        <v>8.602397644063739E-2</v>
      </c>
      <c r="F74" s="10">
        <f t="shared" si="4"/>
        <v>8.5365733053091933E-2</v>
      </c>
      <c r="G74" s="10">
        <f t="shared" si="4"/>
        <v>9.1750196575136528E-2</v>
      </c>
      <c r="H74" s="10">
        <f t="shared" si="4"/>
        <v>9.9868196706085446E-2</v>
      </c>
      <c r="I74" s="10">
        <f t="shared" si="4"/>
        <v>0.10195732787766897</v>
      </c>
      <c r="J74" s="10">
        <f t="shared" si="4"/>
        <v>0.10264981788009699</v>
      </c>
      <c r="K74" s="10">
        <f t="shared" si="4"/>
        <v>0.11132625734114834</v>
      </c>
      <c r="L74" s="10">
        <f t="shared" si="4"/>
        <v>0.11034747233353834</v>
      </c>
      <c r="M74" s="10">
        <f t="shared" si="4"/>
        <v>0.10696727394427027</v>
      </c>
      <c r="N74" s="10">
        <f t="shared" si="4"/>
        <v>0.10474130027653841</v>
      </c>
      <c r="O74" s="10">
        <f t="shared" si="4"/>
        <v>0.10653084431587223</v>
      </c>
      <c r="P74" s="10">
        <f t="shared" si="4"/>
        <v>9.9374628426825248E-2</v>
      </c>
      <c r="Q74" s="10">
        <f t="shared" si="4"/>
        <v>0.10015708885302016</v>
      </c>
      <c r="R74" s="10">
        <f t="shared" si="4"/>
        <v>0.10268381751871616</v>
      </c>
      <c r="S74" s="10">
        <f t="shared" si="4"/>
        <v>0.10979483004608112</v>
      </c>
    </row>
    <row r="75" spans="2:19" x14ac:dyDescent="0.25">
      <c r="B75" s="4" t="str">
        <f t="shared" si="2"/>
        <v>Prestiti</v>
      </c>
      <c r="C75" s="4" t="str">
        <f t="shared" si="2"/>
        <v>Loans</v>
      </c>
      <c r="D75" s="10">
        <f t="shared" si="4"/>
        <v>9.7994193880452427E-2</v>
      </c>
      <c r="E75" s="10">
        <f t="shared" si="4"/>
        <v>9.9260726591400603E-2</v>
      </c>
      <c r="F75" s="10">
        <f t="shared" si="4"/>
        <v>0.1052109055521764</v>
      </c>
      <c r="G75" s="10">
        <f t="shared" si="4"/>
        <v>0.10740622938678283</v>
      </c>
      <c r="H75" s="10">
        <f t="shared" si="4"/>
        <v>0.10641048204748002</v>
      </c>
      <c r="I75" s="10">
        <f t="shared" si="4"/>
        <v>0.10666152241893639</v>
      </c>
      <c r="J75" s="10">
        <f t="shared" si="4"/>
        <v>0.10579866770251552</v>
      </c>
      <c r="K75" s="10">
        <f t="shared" si="4"/>
        <v>0.10513165758479026</v>
      </c>
      <c r="L75" s="10">
        <f t="shared" si="4"/>
        <v>0.10265712797697472</v>
      </c>
      <c r="M75" s="10">
        <f t="shared" si="4"/>
        <v>0.10107202769342413</v>
      </c>
      <c r="N75" s="10">
        <f t="shared" si="4"/>
        <v>9.9522188835335937E-2</v>
      </c>
      <c r="O75" s="10">
        <f t="shared" si="4"/>
        <v>9.8700892137903548E-2</v>
      </c>
      <c r="P75" s="10">
        <f t="shared" si="4"/>
        <v>9.7555244834642035E-2</v>
      </c>
      <c r="Q75" s="10">
        <f t="shared" si="4"/>
        <v>9.8980195075348693E-2</v>
      </c>
      <c r="R75" s="10">
        <f t="shared" si="4"/>
        <v>9.5443792951203074E-2</v>
      </c>
      <c r="S75" s="10">
        <f t="shared" si="4"/>
        <v>9.4598603131974268E-2</v>
      </c>
    </row>
    <row r="76" spans="2:19" x14ac:dyDescent="0.25">
      <c r="B76" s="4" t="str">
        <f t="shared" si="2"/>
        <v>Azioni e altre partecipazioni</v>
      </c>
      <c r="C76" s="4" t="str">
        <f t="shared" si="2"/>
        <v>Shares and other equity</v>
      </c>
      <c r="D76" s="10">
        <f t="shared" si="4"/>
        <v>0.12743153388661443</v>
      </c>
      <c r="E76" s="10">
        <f t="shared" si="4"/>
        <v>0.1381403481155527</v>
      </c>
      <c r="F76" s="10">
        <f t="shared" si="4"/>
        <v>0.11886354245018986</v>
      </c>
      <c r="G76" s="10">
        <f t="shared" si="4"/>
        <v>9.5901462951399979E-2</v>
      </c>
      <c r="H76" s="10">
        <f t="shared" si="4"/>
        <v>9.1183100667695458E-2</v>
      </c>
      <c r="I76" s="10">
        <f t="shared" si="4"/>
        <v>8.2488383960626327E-2</v>
      </c>
      <c r="J76" s="10">
        <f t="shared" si="4"/>
        <v>7.6197685225494985E-2</v>
      </c>
      <c r="K76" s="10">
        <f t="shared" si="4"/>
        <v>7.7684913466135125E-2</v>
      </c>
      <c r="L76" s="10">
        <f t="shared" si="4"/>
        <v>8.711759017004074E-2</v>
      </c>
      <c r="M76" s="10">
        <f t="shared" si="4"/>
        <v>9.0459310523905351E-2</v>
      </c>
      <c r="N76" s="10">
        <f t="shared" si="4"/>
        <v>9.6459212506590813E-2</v>
      </c>
      <c r="O76" s="10">
        <f t="shared" si="4"/>
        <v>9.4453379737255067E-2</v>
      </c>
      <c r="P76" s="10">
        <f t="shared" si="4"/>
        <v>9.8746480636749234E-2</v>
      </c>
      <c r="Q76" s="10">
        <f t="shared" si="4"/>
        <v>9.636996861392215E-2</v>
      </c>
      <c r="R76" s="10">
        <f t="shared" si="4"/>
        <v>0.1043373100335802</v>
      </c>
      <c r="S76" s="10">
        <f t="shared" si="4"/>
        <v>9.7590255876298923E-2</v>
      </c>
    </row>
    <row r="77" spans="2:19" x14ac:dyDescent="0.25">
      <c r="B77" s="4" t="str">
        <f t="shared" si="2"/>
        <v>Derivati</v>
      </c>
      <c r="C77" s="4" t="str">
        <f t="shared" si="2"/>
        <v>Derivatives</v>
      </c>
      <c r="D77" s="10">
        <f t="shared" si="4"/>
        <v>7.0016057358534001E-3</v>
      </c>
      <c r="E77" s="10">
        <f t="shared" si="4"/>
        <v>4.7643668299720216E-3</v>
      </c>
      <c r="F77" s="10">
        <f t="shared" si="4"/>
        <v>5.1271453440240693E-3</v>
      </c>
      <c r="G77" s="10">
        <f t="shared" si="4"/>
        <v>8.5186354688989632E-3</v>
      </c>
      <c r="H77" s="10">
        <f t="shared" si="4"/>
        <v>7.6776802343997679E-3</v>
      </c>
      <c r="I77" s="10">
        <f t="shared" si="4"/>
        <v>8.236468667673481E-3</v>
      </c>
      <c r="J77" s="10">
        <f t="shared" si="4"/>
        <v>1.1115325067679043E-2</v>
      </c>
      <c r="K77" s="10">
        <f t="shared" si="4"/>
        <v>1.2271882947481595E-2</v>
      </c>
      <c r="L77" s="10">
        <f t="shared" si="4"/>
        <v>8.000456987378321E-3</v>
      </c>
      <c r="M77" s="10">
        <f t="shared" si="4"/>
        <v>1.0850566481711676E-2</v>
      </c>
      <c r="N77" s="10">
        <f t="shared" si="4"/>
        <v>8.6939376343987112E-3</v>
      </c>
      <c r="O77" s="10">
        <f t="shared" si="4"/>
        <v>8.4309853416900879E-3</v>
      </c>
      <c r="P77" s="10">
        <f t="shared" si="4"/>
        <v>6.8011863228513618E-3</v>
      </c>
      <c r="Q77" s="10">
        <f t="shared" si="4"/>
        <v>6.2068095755269462E-3</v>
      </c>
      <c r="R77" s="10">
        <f t="shared" si="4"/>
        <v>6.8396694492483517E-3</v>
      </c>
      <c r="S77" s="10">
        <f t="shared" si="4"/>
        <v>6.8565797594379706E-3</v>
      </c>
    </row>
    <row r="78" spans="2:19" x14ac:dyDescent="0.25">
      <c r="B78" s="4" t="str">
        <f t="shared" si="2"/>
        <v>Quote di fondi comuni</v>
      </c>
      <c r="C78" s="4" t="str">
        <f t="shared" si="2"/>
        <v>Mutual fund shares</v>
      </c>
      <c r="D78" s="10">
        <f t="shared" si="4"/>
        <v>3.3235867249029744E-2</v>
      </c>
      <c r="E78" s="10">
        <f t="shared" si="4"/>
        <v>3.1045595126618718E-2</v>
      </c>
      <c r="F78" s="10">
        <f t="shared" si="4"/>
        <v>2.7888671458076914E-2</v>
      </c>
      <c r="G78" s="10">
        <f t="shared" si="4"/>
        <v>1.9854111479679023E-2</v>
      </c>
      <c r="H78" s="10">
        <f t="shared" si="4"/>
        <v>2.1973622346770413E-2</v>
      </c>
      <c r="I78" s="10">
        <f t="shared" si="4"/>
        <v>2.3258853642592264E-2</v>
      </c>
      <c r="J78" s="10">
        <f t="shared" si="4"/>
        <v>2.0732500884724857E-2</v>
      </c>
      <c r="K78" s="10">
        <f t="shared" si="4"/>
        <v>2.6377499867766049E-2</v>
      </c>
      <c r="L78" s="10">
        <f t="shared" si="4"/>
        <v>2.6902469500932752E-2</v>
      </c>
      <c r="M78" s="10">
        <f t="shared" si="4"/>
        <v>3.2070054023226699E-2</v>
      </c>
      <c r="N78" s="10">
        <f t="shared" si="4"/>
        <v>3.6797617295181613E-2</v>
      </c>
      <c r="O78" s="10">
        <f t="shared" si="4"/>
        <v>3.9434356572802351E-2</v>
      </c>
      <c r="P78" s="10">
        <f t="shared" si="4"/>
        <v>4.3599628081333129E-2</v>
      </c>
      <c r="Q78" s="10">
        <f t="shared" si="4"/>
        <v>4.1819647618498157E-2</v>
      </c>
      <c r="R78" s="10">
        <f t="shared" si="4"/>
        <v>4.4693818940710721E-2</v>
      </c>
      <c r="S78" s="10">
        <f t="shared" si="4"/>
        <v>4.5954811606529318E-2</v>
      </c>
    </row>
    <row r="79" spans="2:19" x14ac:dyDescent="0.25">
      <c r="B79" s="4" t="str">
        <f t="shared" si="2"/>
        <v>Riserve assicurative e garanzie standard</v>
      </c>
      <c r="C79" s="4" t="str">
        <f t="shared" si="2"/>
        <v>Insurance, pension and standardised guarantee schemes</v>
      </c>
      <c r="D79" s="10">
        <f t="shared" si="4"/>
        <v>3.3862880436099051E-2</v>
      </c>
      <c r="E79" s="10">
        <f t="shared" si="4"/>
        <v>3.2672716553670982E-2</v>
      </c>
      <c r="F79" s="10">
        <f t="shared" si="4"/>
        <v>3.1502636763977722E-2</v>
      </c>
      <c r="G79" s="10">
        <f t="shared" si="4"/>
        <v>2.9931851779387196E-2</v>
      </c>
      <c r="H79" s="10">
        <f t="shared" si="4"/>
        <v>3.1520125537159695E-2</v>
      </c>
      <c r="I79" s="10">
        <f t="shared" si="4"/>
        <v>3.2639173638518856E-2</v>
      </c>
      <c r="J79" s="10">
        <f t="shared" si="4"/>
        <v>3.2093978073873729E-2</v>
      </c>
      <c r="K79" s="10">
        <f t="shared" si="4"/>
        <v>3.1990429136997421E-2</v>
      </c>
      <c r="L79" s="10">
        <f t="shared" si="4"/>
        <v>3.4085586287087896E-2</v>
      </c>
      <c r="M79" s="10">
        <f t="shared" si="4"/>
        <v>3.6836534344459222E-2</v>
      </c>
      <c r="N79" s="10">
        <f t="shared" si="4"/>
        <v>3.9308275734553887E-2</v>
      </c>
      <c r="O79" s="10">
        <f t="shared" si="4"/>
        <v>4.150936320891576E-2</v>
      </c>
      <c r="P79" s="10">
        <f t="shared" si="4"/>
        <v>4.3328278838657704E-2</v>
      </c>
      <c r="Q79" s="10">
        <f t="shared" si="4"/>
        <v>4.3863143774341466E-2</v>
      </c>
      <c r="R79" s="10">
        <f t="shared" si="4"/>
        <v>4.6852636293088584E-2</v>
      </c>
      <c r="S79" s="10">
        <f t="shared" si="4"/>
        <v>4.869489907723662E-2</v>
      </c>
    </row>
    <row r="80" spans="2:19" x14ac:dyDescent="0.25">
      <c r="B80" s="4" t="str">
        <f t="shared" si="2"/>
        <v>Altri conti attivi</v>
      </c>
      <c r="C80" s="4" t="str">
        <f t="shared" si="2"/>
        <v>Other accounts receivable</v>
      </c>
      <c r="D80" s="10">
        <f t="shared" si="4"/>
        <v>4.1091161090420394E-2</v>
      </c>
      <c r="E80" s="10">
        <f t="shared" si="4"/>
        <v>4.1234928995221756E-2</v>
      </c>
      <c r="F80" s="10">
        <f t="shared" si="4"/>
        <v>3.9018964706795146E-2</v>
      </c>
      <c r="G80" s="10">
        <f t="shared" si="4"/>
        <v>3.8310461104602421E-2</v>
      </c>
      <c r="H80" s="10">
        <f t="shared" si="4"/>
        <v>3.6280145092587701E-2</v>
      </c>
      <c r="I80" s="10">
        <f t="shared" si="4"/>
        <v>3.8046871677328849E-2</v>
      </c>
      <c r="J80" s="10">
        <f t="shared" si="4"/>
        <v>4.0467558310928457E-2</v>
      </c>
      <c r="K80" s="10">
        <f t="shared" si="4"/>
        <v>3.6495139221392935E-2</v>
      </c>
      <c r="L80" s="10">
        <f t="shared" si="4"/>
        <v>3.7502510420241449E-2</v>
      </c>
      <c r="M80" s="10">
        <f t="shared" si="4"/>
        <v>3.7027744363819406E-2</v>
      </c>
      <c r="N80" s="10">
        <f t="shared" si="4"/>
        <v>3.6405307872261899E-2</v>
      </c>
      <c r="O80" s="10">
        <f t="shared" si="4"/>
        <v>3.5183712822539785E-2</v>
      </c>
      <c r="P80" s="10">
        <f t="shared" si="4"/>
        <v>3.7809635304133428E-2</v>
      </c>
      <c r="Q80" s="10">
        <f t="shared" si="4"/>
        <v>3.5602934898277851E-2</v>
      </c>
      <c r="R80" s="10">
        <f t="shared" si="4"/>
        <v>3.5593165021284824E-2</v>
      </c>
      <c r="S80" s="10">
        <f t="shared" si="4"/>
        <v>3.4474860561925037E-2</v>
      </c>
    </row>
    <row r="81" spans="2:19" x14ac:dyDescent="0.25">
      <c r="B81" s="2" t="str">
        <f t="shared" si="2"/>
        <v>Totale attività finanziarie (b)</v>
      </c>
      <c r="C81" s="2" t="str">
        <f t="shared" si="2"/>
        <v>Financial assets (b)</v>
      </c>
      <c r="D81" s="11">
        <f t="shared" si="4"/>
        <v>0.53423900353068476</v>
      </c>
      <c r="E81" s="11">
        <f t="shared" si="4"/>
        <v>0.53525671774790107</v>
      </c>
      <c r="F81" s="11">
        <f t="shared" si="4"/>
        <v>0.5185334664813378</v>
      </c>
      <c r="G81" s="11">
        <f t="shared" si="4"/>
        <v>0.50409889971489985</v>
      </c>
      <c r="H81" s="11">
        <f t="shared" si="4"/>
        <v>0.50903424785418983</v>
      </c>
      <c r="I81" s="11">
        <f t="shared" si="4"/>
        <v>0.50880395305453374</v>
      </c>
      <c r="J81" s="11">
        <f t="shared" si="4"/>
        <v>0.50893897071206862</v>
      </c>
      <c r="K81" s="11">
        <f t="shared" si="4"/>
        <v>0.52438313121841296</v>
      </c>
      <c r="L81" s="11">
        <f t="shared" si="4"/>
        <v>0.52933056933324174</v>
      </c>
      <c r="M81" s="11">
        <f t="shared" si="4"/>
        <v>0.53978449992324784</v>
      </c>
      <c r="N81" s="11">
        <f t="shared" si="4"/>
        <v>0.54896384533866471</v>
      </c>
      <c r="O81" s="11">
        <f t="shared" si="4"/>
        <v>0.55770582277858782</v>
      </c>
      <c r="P81" s="11">
        <f t="shared" si="4"/>
        <v>0.56530836068826185</v>
      </c>
      <c r="Q81" s="11">
        <f t="shared" si="4"/>
        <v>0.56395137860293232</v>
      </c>
      <c r="R81" s="11">
        <f t="shared" si="4"/>
        <v>0.57701053259110024</v>
      </c>
      <c r="S81" s="11">
        <f t="shared" si="4"/>
        <v>0.59134605515668126</v>
      </c>
    </row>
    <row r="82" spans="2:19" x14ac:dyDescent="0.25">
      <c r="B82" s="2" t="str">
        <f t="shared" si="2"/>
        <v>Ricchezza lorda (a+b)</v>
      </c>
      <c r="C82" s="2" t="str">
        <f t="shared" si="2"/>
        <v>Gross wealth (a+b)</v>
      </c>
      <c r="D82" s="11">
        <f t="shared" si="4"/>
        <v>1</v>
      </c>
      <c r="E82" s="11">
        <f t="shared" si="4"/>
        <v>1</v>
      </c>
      <c r="F82" s="11">
        <f t="shared" si="4"/>
        <v>1</v>
      </c>
      <c r="G82" s="11">
        <f t="shared" si="4"/>
        <v>1</v>
      </c>
      <c r="H82" s="11">
        <f t="shared" si="4"/>
        <v>1</v>
      </c>
      <c r="I82" s="11">
        <f t="shared" si="4"/>
        <v>1</v>
      </c>
      <c r="J82" s="11">
        <f t="shared" si="4"/>
        <v>1</v>
      </c>
      <c r="K82" s="11">
        <f t="shared" si="4"/>
        <v>1</v>
      </c>
      <c r="L82" s="11">
        <f t="shared" si="4"/>
        <v>1</v>
      </c>
      <c r="M82" s="11">
        <f t="shared" si="4"/>
        <v>1</v>
      </c>
      <c r="N82" s="11">
        <f t="shared" si="4"/>
        <v>1</v>
      </c>
      <c r="O82" s="11">
        <f t="shared" si="4"/>
        <v>1</v>
      </c>
      <c r="P82" s="11">
        <f t="shared" si="4"/>
        <v>1</v>
      </c>
      <c r="Q82" s="11">
        <f t="shared" si="4"/>
        <v>1</v>
      </c>
      <c r="R82" s="11">
        <f t="shared" si="4"/>
        <v>1</v>
      </c>
      <c r="S82" s="11">
        <f t="shared" si="4"/>
        <v>1</v>
      </c>
    </row>
    <row r="83" spans="2:19" ht="17.399999999999999" x14ac:dyDescent="0.3">
      <c r="B83" s="19"/>
    </row>
    <row r="84" spans="2:19" x14ac:dyDescent="0.25">
      <c r="B84" s="20" t="s">
        <v>76</v>
      </c>
    </row>
    <row r="85" spans="2:19" x14ac:dyDescent="0.25">
      <c r="B85" s="20" t="s">
        <v>185</v>
      </c>
    </row>
    <row r="89" spans="2:19" ht="15.6" x14ac:dyDescent="0.3">
      <c r="B89" s="24" t="s">
        <v>137</v>
      </c>
    </row>
    <row r="90" spans="2:19" ht="15.6" x14ac:dyDescent="0.3">
      <c r="B90" s="24" t="s">
        <v>139</v>
      </c>
    </row>
    <row r="92" spans="2:19" x14ac:dyDescent="0.25">
      <c r="B92" s="2" t="str">
        <f t="shared" ref="B92:S92" si="5">B5</f>
        <v>Attività/Passività</v>
      </c>
      <c r="C92" s="2" t="str">
        <f t="shared" si="5"/>
        <v>Assets/Liabilities</v>
      </c>
      <c r="D92" s="3" t="str">
        <f t="shared" si="5"/>
        <v>2005</v>
      </c>
      <c r="E92" s="3" t="str">
        <f t="shared" si="5"/>
        <v>2006</v>
      </c>
      <c r="F92" s="3" t="str">
        <f t="shared" si="5"/>
        <v>2007</v>
      </c>
      <c r="G92" s="3" t="str">
        <f t="shared" si="5"/>
        <v>2008</v>
      </c>
      <c r="H92" s="3" t="str">
        <f t="shared" si="5"/>
        <v>2009</v>
      </c>
      <c r="I92" s="3" t="str">
        <f t="shared" si="5"/>
        <v>2010</v>
      </c>
      <c r="J92" s="3" t="str">
        <f t="shared" si="5"/>
        <v>2011</v>
      </c>
      <c r="K92" s="3" t="str">
        <f t="shared" si="5"/>
        <v>2012</v>
      </c>
      <c r="L92" s="3" t="str">
        <f t="shared" si="5"/>
        <v>2013</v>
      </c>
      <c r="M92" s="3" t="str">
        <f t="shared" si="5"/>
        <v>2014</v>
      </c>
      <c r="N92" s="3" t="str">
        <f t="shared" si="5"/>
        <v>2015</v>
      </c>
      <c r="O92" s="3" t="str">
        <f t="shared" si="5"/>
        <v>2016</v>
      </c>
      <c r="P92" s="3" t="str">
        <f t="shared" si="5"/>
        <v>2017</v>
      </c>
      <c r="Q92" s="3" t="str">
        <f t="shared" si="5"/>
        <v>2018</v>
      </c>
      <c r="R92" s="3" t="str">
        <f t="shared" si="5"/>
        <v>2019</v>
      </c>
      <c r="S92" s="3" t="str">
        <f t="shared" si="5"/>
        <v>2020</v>
      </c>
    </row>
    <row r="93" spans="2:19" x14ac:dyDescent="0.25">
      <c r="B93" s="4" t="s">
        <v>13</v>
      </c>
      <c r="C93" s="4" t="s">
        <v>53</v>
      </c>
      <c r="D93" s="5"/>
      <c r="E93" s="10">
        <f t="shared" ref="E93:S108" si="6">(E6/D6)-1</f>
        <v>0.11473879015636701</v>
      </c>
      <c r="F93" s="10">
        <f t="shared" si="6"/>
        <v>7.7548760159536601E-2</v>
      </c>
      <c r="G93" s="10">
        <f t="shared" si="6"/>
        <v>5.6663110587217513E-2</v>
      </c>
      <c r="H93" s="10">
        <f t="shared" si="6"/>
        <v>1.226646150048416E-2</v>
      </c>
      <c r="I93" s="10">
        <f t="shared" si="6"/>
        <v>1.8127441735327876E-2</v>
      </c>
      <c r="J93" s="10">
        <f t="shared" si="6"/>
        <v>1.7443319953511782E-2</v>
      </c>
      <c r="K93" s="10">
        <f t="shared" si="6"/>
        <v>-1.1463035610544181E-2</v>
      </c>
      <c r="L93" s="10">
        <f t="shared" si="6"/>
        <v>-2.2597233336018818E-2</v>
      </c>
      <c r="M93" s="10">
        <f t="shared" si="6"/>
        <v>-1.8299943343735414E-2</v>
      </c>
      <c r="N93" s="10">
        <f t="shared" si="6"/>
        <v>-2.033986273358479E-2</v>
      </c>
      <c r="O93" s="10">
        <f t="shared" si="6"/>
        <v>-1.4335222059302488E-2</v>
      </c>
      <c r="P93" s="10">
        <f t="shared" si="6"/>
        <v>-7.6109472945883327E-3</v>
      </c>
      <c r="Q93" s="10">
        <f t="shared" si="6"/>
        <v>-4.6164152134257064E-3</v>
      </c>
      <c r="R93" s="10">
        <f t="shared" si="6"/>
        <v>-1.9753042129639908E-3</v>
      </c>
      <c r="S93" s="10">
        <f t="shared" si="6"/>
        <v>-3.7730765061121385E-3</v>
      </c>
    </row>
    <row r="94" spans="2:19" x14ac:dyDescent="0.25">
      <c r="B94" s="4" t="s">
        <v>39</v>
      </c>
      <c r="C94" s="4" t="s">
        <v>54</v>
      </c>
      <c r="D94" s="5"/>
      <c r="E94" s="10">
        <f t="shared" si="6"/>
        <v>9.9270601973236561E-2</v>
      </c>
      <c r="F94" s="10">
        <f t="shared" si="6"/>
        <v>7.7553441305932669E-2</v>
      </c>
      <c r="G94" s="10">
        <f t="shared" si="6"/>
        <v>4.2240784365451978E-2</v>
      </c>
      <c r="H94" s="10">
        <f t="shared" si="6"/>
        <v>1.2437728120872515E-2</v>
      </c>
      <c r="I94" s="10">
        <f t="shared" si="6"/>
        <v>1.057564714463588E-2</v>
      </c>
      <c r="J94" s="10">
        <f t="shared" si="6"/>
        <v>3.1734468919549785E-2</v>
      </c>
      <c r="K94" s="10">
        <f t="shared" si="6"/>
        <v>8.1127505285099044E-3</v>
      </c>
      <c r="L94" s="10">
        <f t="shared" si="6"/>
        <v>-2.1832454980634464E-2</v>
      </c>
      <c r="M94" s="10">
        <f t="shared" si="6"/>
        <v>-1.2910806998273183E-2</v>
      </c>
      <c r="N94" s="10">
        <f t="shared" si="6"/>
        <v>-2.9575686611931884E-2</v>
      </c>
      <c r="O94" s="10">
        <f t="shared" si="6"/>
        <v>-2.2034655260214753E-2</v>
      </c>
      <c r="P94" s="10">
        <f t="shared" si="6"/>
        <v>-1.8825606081633639E-2</v>
      </c>
      <c r="Q94" s="10">
        <f t="shared" si="6"/>
        <v>-1.1846922215935196E-2</v>
      </c>
      <c r="R94" s="10">
        <f t="shared" si="6"/>
        <v>-6.1502210557030645E-3</v>
      </c>
      <c r="S94" s="10">
        <f t="shared" si="6"/>
        <v>-1.4586811242387476E-2</v>
      </c>
    </row>
    <row r="95" spans="2:19" x14ac:dyDescent="0.25">
      <c r="B95" s="4" t="s">
        <v>38</v>
      </c>
      <c r="C95" s="4" t="s">
        <v>55</v>
      </c>
      <c r="D95" s="5"/>
      <c r="E95" s="10">
        <f t="shared" si="6"/>
        <v>4.6567902597650201E-2</v>
      </c>
      <c r="F95" s="10">
        <f t="shared" si="6"/>
        <v>4.7129479850093858E-2</v>
      </c>
      <c r="G95" s="10">
        <f t="shared" si="6"/>
        <v>4.3951602263486489E-2</v>
      </c>
      <c r="H95" s="10">
        <f t="shared" si="6"/>
        <v>2.0522677426433544E-2</v>
      </c>
      <c r="I95" s="10">
        <f t="shared" si="6"/>
        <v>3.3387521305554779E-2</v>
      </c>
      <c r="J95" s="10">
        <f t="shared" si="6"/>
        <v>4.8933298326766073E-2</v>
      </c>
      <c r="K95" s="10">
        <f t="shared" si="6"/>
        <v>3.5738025009346419E-3</v>
      </c>
      <c r="L95" s="10">
        <f t="shared" si="6"/>
        <v>-7.7927642166202293E-3</v>
      </c>
      <c r="M95" s="10">
        <f t="shared" si="6"/>
        <v>-8.8448408398009715E-3</v>
      </c>
      <c r="N95" s="10">
        <f t="shared" si="6"/>
        <v>-8.1345216259361974E-3</v>
      </c>
      <c r="O95" s="10">
        <f t="shared" si="6"/>
        <v>-8.5598398372059847E-3</v>
      </c>
      <c r="P95" s="10">
        <f t="shared" si="6"/>
        <v>-4.2933289672361097E-3</v>
      </c>
      <c r="Q95" s="10">
        <f t="shared" si="6"/>
        <v>7.2425389135062357E-3</v>
      </c>
      <c r="R95" s="10">
        <f t="shared" si="6"/>
        <v>-5.4748191927890266E-3</v>
      </c>
      <c r="S95" s="10">
        <f t="shared" si="6"/>
        <v>-5.3015394033638641E-3</v>
      </c>
    </row>
    <row r="96" spans="2:19" x14ac:dyDescent="0.25">
      <c r="B96" s="4" t="s">
        <v>118</v>
      </c>
      <c r="C96" s="4" t="s">
        <v>96</v>
      </c>
      <c r="D96" s="5"/>
      <c r="E96" s="10">
        <f t="shared" ref="E96" si="7">(E9/D9)-1</f>
        <v>2.7355623100304038E-2</v>
      </c>
      <c r="F96" s="10">
        <f t="shared" ref="F96" si="8">(F9/E9)-1</f>
        <v>2.8342064598801509E-2</v>
      </c>
      <c r="G96" s="10">
        <f t="shared" ref="G96" si="9">(G9/F9)-1</f>
        <v>2.4518966465090664E-2</v>
      </c>
      <c r="H96" s="10">
        <f t="shared" ref="H96" si="10">(H9/G9)-1</f>
        <v>-2.861844458753704E-3</v>
      </c>
      <c r="I96" s="10">
        <f t="shared" ref="I96" si="11">(I9/H9)-1</f>
        <v>1.4493793499318341E-2</v>
      </c>
      <c r="J96" s="10">
        <f t="shared" ref="J96" si="12">(J9/I9)-1</f>
        <v>2.6681519202206738E-2</v>
      </c>
      <c r="K96" s="10">
        <f t="shared" ref="K96" si="13">(K9/J9)-1</f>
        <v>-2.1200378885731452E-2</v>
      </c>
      <c r="L96" s="10">
        <f t="shared" ref="L96" si="14">(L9/K9)-1</f>
        <v>-3.483830101699692E-2</v>
      </c>
      <c r="M96" s="10">
        <f t="shared" ref="M96" si="15">(M9/L9)-1</f>
        <v>-3.8556896488861292E-2</v>
      </c>
      <c r="N96" s="10">
        <f t="shared" ref="N96" si="16">(N9/M9)-1</f>
        <v>-3.6405695974516039E-2</v>
      </c>
      <c r="O96" s="10">
        <f t="shared" ref="O96" si="17">(O9/N9)-1</f>
        <v>-3.5774021527381517E-2</v>
      </c>
      <c r="P96" s="10">
        <f t="shared" ref="P96" si="18">(P9/O9)-1</f>
        <v>-2.6081100385706435E-2</v>
      </c>
      <c r="Q96" s="10">
        <f t="shared" ref="Q96" si="19">(Q9/P9)-1</f>
        <v>-1.399744358066346E-2</v>
      </c>
      <c r="R96" s="10">
        <f t="shared" ref="R96" si="20">(R9/Q9)-1</f>
        <v>-2.6670917012007189E-2</v>
      </c>
      <c r="S96" s="10">
        <f t="shared" ref="S96" si="21">(S9/R9)-1</f>
        <v>-2.5148471615720536E-2</v>
      </c>
    </row>
    <row r="97" spans="2:19" x14ac:dyDescent="0.25">
      <c r="B97" s="68" t="s">
        <v>122</v>
      </c>
      <c r="C97" s="4" t="s">
        <v>130</v>
      </c>
      <c r="D97" s="5"/>
      <c r="E97" s="10">
        <f t="shared" ref="E97:S112" si="22">(E10/D10)-1</f>
        <v>5.2984236575496224E-2</v>
      </c>
      <c r="F97" s="10">
        <f t="shared" si="22"/>
        <v>4.7064369239736115E-2</v>
      </c>
      <c r="G97" s="10">
        <f t="shared" si="22"/>
        <v>4.2421929763402311E-2</v>
      </c>
      <c r="H97" s="10">
        <f t="shared" si="22"/>
        <v>-9.3291915946628334E-3</v>
      </c>
      <c r="I97" s="10">
        <f t="shared" si="22"/>
        <v>1.3103762680924724E-2</v>
      </c>
      <c r="J97" s="10">
        <f t="shared" si="22"/>
        <v>8.711039152788258E-3</v>
      </c>
      <c r="K97" s="10">
        <f t="shared" si="22"/>
        <v>7.5680883337481131E-3</v>
      </c>
      <c r="L97" s="10">
        <f t="shared" si="22"/>
        <v>-3.7115160389346036E-2</v>
      </c>
      <c r="M97" s="10">
        <f t="shared" si="22"/>
        <v>-2.0738123609954418E-2</v>
      </c>
      <c r="N97" s="10">
        <f t="shared" si="22"/>
        <v>-2.4967215608591165E-3</v>
      </c>
      <c r="O97" s="10">
        <f t="shared" si="22"/>
        <v>-1.2385030041771827E-2</v>
      </c>
      <c r="P97" s="10">
        <f t="shared" si="22"/>
        <v>2.2006570340928233E-2</v>
      </c>
      <c r="Q97" s="10">
        <f t="shared" si="6"/>
        <v>1.6845541842067879E-2</v>
      </c>
      <c r="R97" s="10">
        <f t="shared" si="6"/>
        <v>3.3467402508363886E-2</v>
      </c>
      <c r="S97" s="10">
        <f t="shared" si="6"/>
        <v>-4.5523357252488239E-3</v>
      </c>
    </row>
    <row r="98" spans="2:19" x14ac:dyDescent="0.25">
      <c r="B98" s="68" t="s">
        <v>123</v>
      </c>
      <c r="C98" s="6" t="s">
        <v>57</v>
      </c>
      <c r="D98" s="5"/>
      <c r="E98" s="10">
        <f t="shared" si="22"/>
        <v>4.911964096512178E-2</v>
      </c>
      <c r="F98" s="10">
        <f t="shared" si="22"/>
        <v>3.8216346959791148E-2</v>
      </c>
      <c r="G98" s="10">
        <f t="shared" si="22"/>
        <v>4.9715029116590204E-2</v>
      </c>
      <c r="H98" s="10">
        <f t="shared" si="22"/>
        <v>-3.2758385793921652E-2</v>
      </c>
      <c r="I98" s="10">
        <f t="shared" si="22"/>
        <v>1.9439752928393172E-2</v>
      </c>
      <c r="J98" s="10">
        <f t="shared" si="22"/>
        <v>-3.7963013074995722E-2</v>
      </c>
      <c r="K98" s="10">
        <f t="shared" si="22"/>
        <v>-1.5393148070197871E-2</v>
      </c>
      <c r="L98" s="10">
        <f t="shared" si="22"/>
        <v>-6.1059076114793998E-2</v>
      </c>
      <c r="M98" s="10">
        <f t="shared" si="22"/>
        <v>-5.8996104057879251E-2</v>
      </c>
      <c r="N98" s="10">
        <f t="shared" si="22"/>
        <v>-1.5365595733511817E-2</v>
      </c>
      <c r="O98" s="10">
        <f t="shared" si="22"/>
        <v>-7.7559450269001351E-3</v>
      </c>
      <c r="P98" s="10">
        <f t="shared" si="22"/>
        <v>2.4071889393744605E-2</v>
      </c>
      <c r="Q98" s="10">
        <f t="shared" si="6"/>
        <v>2.2991267637334722E-2</v>
      </c>
      <c r="R98" s="10">
        <f t="shared" si="6"/>
        <v>4.857865348936774E-2</v>
      </c>
      <c r="S98" s="10">
        <f t="shared" si="6"/>
        <v>5.7794043945591511E-3</v>
      </c>
    </row>
    <row r="99" spans="2:19" x14ac:dyDescent="0.25">
      <c r="B99" s="68" t="s">
        <v>124</v>
      </c>
      <c r="C99" s="6" t="s">
        <v>58</v>
      </c>
      <c r="D99" s="5"/>
      <c r="E99" s="10">
        <f t="shared" si="22"/>
        <v>-9.8156794709080009E-3</v>
      </c>
      <c r="F99" s="10">
        <f t="shared" si="22"/>
        <v>1.1550446848541895E-2</v>
      </c>
      <c r="G99" s="10">
        <f t="shared" si="22"/>
        <v>-1.0357785340420644E-2</v>
      </c>
      <c r="H99" s="10">
        <f t="shared" si="22"/>
        <v>-1.4653843330152405E-3</v>
      </c>
      <c r="I99" s="10">
        <f t="shared" si="22"/>
        <v>-1.7086928646632416E-3</v>
      </c>
      <c r="J99" s="10">
        <f t="shared" si="22"/>
        <v>1.6291299032243911E-2</v>
      </c>
      <c r="K99" s="10">
        <f t="shared" si="22"/>
        <v>2.5845351112399495E-2</v>
      </c>
      <c r="L99" s="10">
        <f t="shared" si="22"/>
        <v>-3.9003534986761346E-2</v>
      </c>
      <c r="M99" s="10">
        <f t="shared" si="22"/>
        <v>-2.9715838253628668E-2</v>
      </c>
      <c r="N99" s="10">
        <f t="shared" si="22"/>
        <v>4.3314483820329652E-2</v>
      </c>
      <c r="O99" s="10">
        <f t="shared" si="22"/>
        <v>3.0405925495606834E-2</v>
      </c>
      <c r="P99" s="10">
        <f t="shared" si="22"/>
        <v>3.3393188871943869E-2</v>
      </c>
      <c r="Q99" s="10">
        <f t="shared" si="6"/>
        <v>2.0483429671921405E-2</v>
      </c>
      <c r="R99" s="10">
        <f t="shared" si="6"/>
        <v>4.2042459462493742E-2</v>
      </c>
      <c r="S99" s="10">
        <f t="shared" si="6"/>
        <v>8.8321456239450757E-3</v>
      </c>
    </row>
    <row r="100" spans="2:19" x14ac:dyDescent="0.25">
      <c r="B100" s="68" t="s">
        <v>120</v>
      </c>
      <c r="C100" s="6" t="s">
        <v>129</v>
      </c>
      <c r="D100" s="5"/>
      <c r="E100" s="10">
        <f t="shared" si="22"/>
        <v>5.8622678200789036E-2</v>
      </c>
      <c r="F100" s="10">
        <f t="shared" si="22"/>
        <v>5.2006542459001937E-2</v>
      </c>
      <c r="G100" s="10">
        <f t="shared" si="22"/>
        <v>4.3754451286027063E-2</v>
      </c>
      <c r="H100" s="10">
        <f t="shared" si="22"/>
        <v>-3.0957668752944478E-3</v>
      </c>
      <c r="I100" s="10">
        <f t="shared" si="22"/>
        <v>1.2250945928042212E-2</v>
      </c>
      <c r="J100" s="10">
        <f t="shared" si="22"/>
        <v>2.1323542916793059E-2</v>
      </c>
      <c r="K100" s="10">
        <f t="shared" si="22"/>
        <v>1.2524456509403592E-2</v>
      </c>
      <c r="L100" s="10">
        <f t="shared" si="22"/>
        <v>-3.085779397604671E-2</v>
      </c>
      <c r="M100" s="10">
        <f t="shared" si="22"/>
        <v>-1.0686269904645607E-2</v>
      </c>
      <c r="N100" s="10">
        <f t="shared" si="22"/>
        <v>-2.1732890474434052E-3</v>
      </c>
      <c r="O100" s="10">
        <f t="shared" si="22"/>
        <v>-1.6120142346496502E-2</v>
      </c>
      <c r="P100" s="10">
        <f t="shared" si="22"/>
        <v>2.0780898068501363E-2</v>
      </c>
      <c r="Q100" s="10">
        <f t="shared" si="6"/>
        <v>1.5155544931294118E-2</v>
      </c>
      <c r="R100" s="10">
        <f t="shared" si="6"/>
        <v>2.9306468672618102E-2</v>
      </c>
      <c r="S100" s="10">
        <f t="shared" si="6"/>
        <v>-7.9519082931092111E-3</v>
      </c>
    </row>
    <row r="101" spans="2:19" x14ac:dyDescent="0.25">
      <c r="B101" s="4" t="s">
        <v>14</v>
      </c>
      <c r="C101" s="4" t="s">
        <v>59</v>
      </c>
      <c r="D101" s="5"/>
      <c r="E101" s="10">
        <f t="shared" ref="E101" si="23">(E14/D14)-1</f>
        <v>3.592629116151369E-2</v>
      </c>
      <c r="F101" s="10">
        <f t="shared" ref="F101" si="24">(F14/E14)-1</f>
        <v>3.8749416705553097E-2</v>
      </c>
      <c r="G101" s="10">
        <f t="shared" ref="G101" si="25">(G14/F14)-1</f>
        <v>-5.3943325367019623E-2</v>
      </c>
      <c r="H101" s="10">
        <f t="shared" ref="H101" si="26">(H14/G14)-1</f>
        <v>6.6364033504910047E-2</v>
      </c>
      <c r="I101" s="10">
        <f t="shared" ref="I101" si="27">(I14/H14)-1</f>
        <v>0.1034323067880234</v>
      </c>
      <c r="J101" s="10">
        <f t="shared" ref="J101" si="28">(J14/I14)-1</f>
        <v>-4.2259887005649754E-2</v>
      </c>
      <c r="K101" s="10">
        <f t="shared" ref="K101" si="29">(K14/J14)-1</f>
        <v>5.207982201847372E-3</v>
      </c>
      <c r="L101" s="10">
        <f t="shared" ref="L101" si="30">(L14/K14)-1</f>
        <v>-1.7806542479167131E-2</v>
      </c>
      <c r="M101" s="10">
        <f t="shared" ref="M101" si="31">(M14/L14)-1</f>
        <v>1.6336912545451554E-2</v>
      </c>
      <c r="N101" s="10">
        <f t="shared" ref="N101" si="32">(N14/M14)-1</f>
        <v>-3.6885245901639441E-2</v>
      </c>
      <c r="O101" s="10">
        <f t="shared" ref="O101" si="33">(O14/N14)-1</f>
        <v>2.3194977328217625E-2</v>
      </c>
      <c r="P101" s="10">
        <f t="shared" ref="P101" si="34">(P14/O14)-1</f>
        <v>8.4029316516107677E-3</v>
      </c>
      <c r="Q101" s="10">
        <f t="shared" ref="Q101" si="35">(Q14/P14)-1</f>
        <v>-3.723611040684216E-2</v>
      </c>
      <c r="R101" s="10">
        <f t="shared" ref="R101" si="36">(R14/Q14)-1</f>
        <v>-1.9662921348314599E-2</v>
      </c>
      <c r="S101" s="10">
        <f t="shared" ref="S101" si="37">(S14/R14)-1</f>
        <v>-5.0519340974212068E-2</v>
      </c>
    </row>
    <row r="102" spans="2:19" x14ac:dyDescent="0.25">
      <c r="B102" s="4" t="s">
        <v>43</v>
      </c>
      <c r="C102" s="4" t="s">
        <v>60</v>
      </c>
      <c r="D102" s="5"/>
      <c r="E102" s="10">
        <f t="shared" si="22"/>
        <v>3.4214753023091626E-2</v>
      </c>
      <c r="F102" s="10">
        <f t="shared" si="22"/>
        <v>3.6387388614355975E-2</v>
      </c>
      <c r="G102" s="10">
        <f t="shared" si="22"/>
        <v>3.508368185791455E-2</v>
      </c>
      <c r="H102" s="10">
        <f t="shared" si="22"/>
        <v>4.945032386835635E-3</v>
      </c>
      <c r="I102" s="10">
        <f t="shared" si="22"/>
        <v>2.9695782742543697E-2</v>
      </c>
      <c r="J102" s="10">
        <f t="shared" si="22"/>
        <v>7.0140592486880315E-3</v>
      </c>
      <c r="K102" s="10">
        <f t="shared" si="22"/>
        <v>-8.2017393918675241E-3</v>
      </c>
      <c r="L102" s="10">
        <f t="shared" si="22"/>
        <v>1.890613913231598E-2</v>
      </c>
      <c r="M102" s="10">
        <f t="shared" si="22"/>
        <v>3.3659913530424967E-2</v>
      </c>
      <c r="N102" s="10">
        <f t="shared" si="22"/>
        <v>6.9249396359179816E-2</v>
      </c>
      <c r="O102" s="10">
        <f t="shared" si="22"/>
        <v>2.4024356490450982E-2</v>
      </c>
      <c r="P102" s="10">
        <f t="shared" si="22"/>
        <v>3.0661964769690853E-2</v>
      </c>
      <c r="Q102" s="10">
        <f t="shared" si="6"/>
        <v>3.2234411138889696E-2</v>
      </c>
      <c r="R102" s="10">
        <f t="shared" si="6"/>
        <v>2.0194854944750595E-2</v>
      </c>
      <c r="S102" s="10">
        <f t="shared" si="6"/>
        <v>1.0205656104399274E-2</v>
      </c>
    </row>
    <row r="103" spans="2:19" x14ac:dyDescent="0.25">
      <c r="B103" s="69" t="s">
        <v>127</v>
      </c>
      <c r="C103" s="7" t="s">
        <v>117</v>
      </c>
      <c r="D103" s="5"/>
      <c r="E103" s="10">
        <f t="shared" si="22"/>
        <v>5.6964207096092068E-2</v>
      </c>
      <c r="F103" s="10">
        <f t="shared" si="22"/>
        <v>4.701951970292928E-2</v>
      </c>
      <c r="G103" s="10">
        <f t="shared" si="22"/>
        <v>4.5382796303577111E-2</v>
      </c>
      <c r="H103" s="10">
        <f t="shared" si="22"/>
        <v>1.4143136622498886E-2</v>
      </c>
      <c r="I103" s="10">
        <f t="shared" si="22"/>
        <v>4.5702444961407407E-2</v>
      </c>
      <c r="J103" s="10">
        <f t="shared" si="22"/>
        <v>1.3774168461795133E-2</v>
      </c>
      <c r="K103" s="10">
        <f t="shared" si="22"/>
        <v>-6.0746606099990608E-3</v>
      </c>
      <c r="L103" s="10">
        <f t="shared" si="22"/>
        <v>2.7845605298832288E-2</v>
      </c>
      <c r="M103" s="10">
        <f t="shared" si="22"/>
        <v>2.5818061364255129E-2</v>
      </c>
      <c r="N103" s="10">
        <f t="shared" si="22"/>
        <v>4.0176709771040153E-2</v>
      </c>
      <c r="O103" s="10">
        <f t="shared" si="22"/>
        <v>1.5862858361758381E-2</v>
      </c>
      <c r="P103" s="10">
        <f t="shared" si="22"/>
        <v>3.5014585895551509E-2</v>
      </c>
      <c r="Q103" s="10">
        <f t="shared" si="6"/>
        <v>3.9505061419008669E-2</v>
      </c>
      <c r="R103" s="10">
        <f t="shared" si="6"/>
        <v>3.0225065257772465E-2</v>
      </c>
      <c r="S103" s="10">
        <f t="shared" si="6"/>
        <v>1.406236389453408E-2</v>
      </c>
    </row>
    <row r="104" spans="2:19" x14ac:dyDescent="0.25">
      <c r="B104" s="68" t="s">
        <v>191</v>
      </c>
      <c r="C104" s="7" t="s">
        <v>190</v>
      </c>
      <c r="D104" s="5"/>
      <c r="E104" s="10">
        <f t="shared" si="22"/>
        <v>3.2124067373129339E-3</v>
      </c>
      <c r="F104" s="10">
        <f t="shared" si="22"/>
        <v>1.9833540575619146E-2</v>
      </c>
      <c r="G104" s="10">
        <f t="shared" si="22"/>
        <v>1.6756524881143431E-2</v>
      </c>
      <c r="H104" s="10">
        <f t="shared" si="22"/>
        <v>-5.8260755394109465E-3</v>
      </c>
      <c r="I104" s="10">
        <f t="shared" si="22"/>
        <v>1.4617087253498529E-2</v>
      </c>
      <c r="J104" s="10">
        <f t="shared" si="22"/>
        <v>-1.0420029226064664E-2</v>
      </c>
      <c r="K104" s="10">
        <f t="shared" si="22"/>
        <v>-1.0201790969389446E-2</v>
      </c>
      <c r="L104" s="10">
        <f t="shared" si="22"/>
        <v>9.3377299216659271E-3</v>
      </c>
      <c r="M104" s="10">
        <f t="shared" si="22"/>
        <v>5.4363491776486139E-2</v>
      </c>
      <c r="N104" s="10">
        <f t="shared" si="22"/>
        <v>6.9964952590261698E-2</v>
      </c>
      <c r="O104" s="10">
        <f t="shared" si="22"/>
        <v>5.1646574971562442E-2</v>
      </c>
      <c r="P104" s="10">
        <f t="shared" si="22"/>
        <v>3.8216880947343101E-2</v>
      </c>
      <c r="Q104" s="10">
        <f t="shared" si="6"/>
        <v>3.2364908680191817E-2</v>
      </c>
      <c r="R104" s="10">
        <f t="shared" si="6"/>
        <v>1.5863571353628814E-2</v>
      </c>
      <c r="S104" s="10">
        <f t="shared" si="6"/>
        <v>1.6220586936285031E-2</v>
      </c>
    </row>
    <row r="105" spans="2:19" x14ac:dyDescent="0.25">
      <c r="B105" s="4" t="s">
        <v>15</v>
      </c>
      <c r="C105" s="4" t="s">
        <v>61</v>
      </c>
      <c r="D105" s="5"/>
      <c r="E105" s="10">
        <f t="shared" si="22"/>
        <v>4.2632329074383968E-2</v>
      </c>
      <c r="F105" s="10">
        <f t="shared" si="22"/>
        <v>5.7407910179116062E-2</v>
      </c>
      <c r="G105" s="10">
        <f t="shared" si="22"/>
        <v>3.2577961024582214E-2</v>
      </c>
      <c r="H105" s="10">
        <f t="shared" si="22"/>
        <v>-4.8175350730141231E-2</v>
      </c>
      <c r="I105" s="10">
        <f t="shared" si="22"/>
        <v>4.8649256830014975E-2</v>
      </c>
      <c r="J105" s="10">
        <f t="shared" si="22"/>
        <v>3.4296051245833903E-2</v>
      </c>
      <c r="K105" s="10">
        <f t="shared" si="22"/>
        <v>-2.5446428230071816E-2</v>
      </c>
      <c r="L105" s="10">
        <f t="shared" si="22"/>
        <v>-1.6426481765004608E-2</v>
      </c>
      <c r="M105" s="10">
        <f t="shared" si="22"/>
        <v>6.7371769747397448E-3</v>
      </c>
      <c r="N105" s="10">
        <f t="shared" si="22"/>
        <v>1.8552018152664385E-3</v>
      </c>
      <c r="O105" s="10">
        <f t="shared" si="22"/>
        <v>1.5866822562339511E-2</v>
      </c>
      <c r="P105" s="10">
        <f t="shared" si="22"/>
        <v>2.2390821421527374E-2</v>
      </c>
      <c r="Q105" s="10">
        <f t="shared" si="6"/>
        <v>2.7295925295950152E-2</v>
      </c>
      <c r="R105" s="10">
        <f t="shared" si="6"/>
        <v>6.6066505334392289E-3</v>
      </c>
      <c r="S105" s="10">
        <f t="shared" si="6"/>
        <v>-1.1782648055707279E-2</v>
      </c>
    </row>
    <row r="106" spans="2:19" x14ac:dyDescent="0.25">
      <c r="B106" s="4" t="s">
        <v>16</v>
      </c>
      <c r="C106" s="4" t="s">
        <v>62</v>
      </c>
      <c r="D106" s="5"/>
      <c r="E106" s="10">
        <f t="shared" si="22"/>
        <v>1.0635973330341164E-2</v>
      </c>
      <c r="F106" s="10">
        <f t="shared" si="22"/>
        <v>2.4863458227177615E-2</v>
      </c>
      <c r="G106" s="10">
        <f t="shared" si="22"/>
        <v>1.0252379120603283E-2</v>
      </c>
      <c r="H106" s="10">
        <f t="shared" si="22"/>
        <v>2.5099933177215039E-3</v>
      </c>
      <c r="I106" s="10">
        <f t="shared" si="22"/>
        <v>6.8077916355624435E-3</v>
      </c>
      <c r="J106" s="10">
        <f t="shared" si="22"/>
        <v>-3.7691242703867811E-3</v>
      </c>
      <c r="K106" s="10">
        <f t="shared" si="22"/>
        <v>-9.0305802673552593E-3</v>
      </c>
      <c r="L106" s="10">
        <f t="shared" si="22"/>
        <v>-1.1383730418401461E-2</v>
      </c>
      <c r="M106" s="10">
        <f t="shared" si="22"/>
        <v>-2.9650220591070919E-3</v>
      </c>
      <c r="N106" s="10">
        <f t="shared" si="22"/>
        <v>-7.0406025061005018E-3</v>
      </c>
      <c r="O106" s="10">
        <f t="shared" si="22"/>
        <v>-1.9127710064347214E-3</v>
      </c>
      <c r="P106" s="10">
        <f t="shared" si="22"/>
        <v>1.1801663102176896E-2</v>
      </c>
      <c r="Q106" s="10">
        <f t="shared" si="6"/>
        <v>2.6142018050714366E-3</v>
      </c>
      <c r="R106" s="10">
        <f t="shared" si="6"/>
        <v>-3.8487800194171307E-3</v>
      </c>
      <c r="S106" s="10">
        <f t="shared" si="6"/>
        <v>-7.8948364938824511E-4</v>
      </c>
    </row>
    <row r="107" spans="2:19" x14ac:dyDescent="0.25">
      <c r="B107" s="2" t="str">
        <f t="shared" ref="B107:C112" si="38">B20</f>
        <v>Totale attività non finanziarie (a)</v>
      </c>
      <c r="C107" s="2" t="str">
        <f t="shared" si="38"/>
        <v>Non-financial assets (a)</v>
      </c>
      <c r="D107" s="8"/>
      <c r="E107" s="11">
        <f t="shared" si="22"/>
        <v>9.318792668243292E-2</v>
      </c>
      <c r="F107" s="11">
        <f t="shared" si="22"/>
        <v>6.9737184684844467E-2</v>
      </c>
      <c r="G107" s="11">
        <f t="shared" si="22"/>
        <v>4.8853070853577929E-2</v>
      </c>
      <c r="H107" s="11">
        <f t="shared" si="22"/>
        <v>8.9164947940323369E-3</v>
      </c>
      <c r="I107" s="11">
        <f t="shared" si="22"/>
        <v>1.8330634357152542E-2</v>
      </c>
      <c r="J107" s="11">
        <f t="shared" si="22"/>
        <v>2.2485424096854389E-2</v>
      </c>
      <c r="K107" s="11">
        <f t="shared" si="22"/>
        <v>-5.0468977193807163E-3</v>
      </c>
      <c r="L107" s="11">
        <f t="shared" si="22"/>
        <v>-2.1118056347746883E-2</v>
      </c>
      <c r="M107" s="11">
        <f t="shared" si="22"/>
        <v>-1.4512659628596158E-2</v>
      </c>
      <c r="N107" s="11">
        <f t="shared" si="22"/>
        <v>-1.7676306945803022E-2</v>
      </c>
      <c r="O107" s="11">
        <f t="shared" si="22"/>
        <v>-1.3404899388564706E-2</v>
      </c>
      <c r="P107" s="11">
        <f t="shared" si="22"/>
        <v>-5.5380312161663614E-3</v>
      </c>
      <c r="Q107" s="11">
        <f t="shared" si="6"/>
        <v>-1.5885488955937888E-3</v>
      </c>
      <c r="R107" s="11">
        <f t="shared" si="6"/>
        <v>-6.4279790612853382E-5</v>
      </c>
      <c r="S107" s="11">
        <f t="shared" si="6"/>
        <v>-6.3236072691785772E-3</v>
      </c>
    </row>
    <row r="108" spans="2:19" x14ac:dyDescent="0.25">
      <c r="B108" s="4" t="str">
        <f t="shared" si="38"/>
        <v>Oro monetario e DSP</v>
      </c>
      <c r="C108" s="4" t="str">
        <f t="shared" si="38"/>
        <v>Monetary gold and SDRs</v>
      </c>
      <c r="D108" s="5"/>
      <c r="E108" s="10">
        <f t="shared" ref="E108" si="39">(E21/D21)-1</f>
        <v>0.10974307919732862</v>
      </c>
      <c r="F108" s="10">
        <f t="shared" ref="F108" si="40">(F21/E21)-1</f>
        <v>0.17675953914728249</v>
      </c>
      <c r="G108" s="10">
        <f t="shared" ref="G108" si="41">(G21/F21)-1</f>
        <v>9.2520662772534346E-2</v>
      </c>
      <c r="H108" s="10">
        <f t="shared" ref="H108" si="42">(H21/G21)-1</f>
        <v>0.36113804551832374</v>
      </c>
      <c r="I108" s="10">
        <f t="shared" ref="I108" si="43">(I21/H21)-1</f>
        <v>0.35017929584815777</v>
      </c>
      <c r="J108" s="10">
        <f t="shared" ref="J108" si="44">(J21/I21)-1</f>
        <v>0.13977223759114166</v>
      </c>
      <c r="K108" s="10">
        <f t="shared" ref="K108" si="45">(K21/J21)-1</f>
        <v>3.4648106968438563E-2</v>
      </c>
      <c r="L108" s="10">
        <f t="shared" ref="L108" si="46">(L21/K21)-1</f>
        <v>-0.29148260692945871</v>
      </c>
      <c r="M108" s="10">
        <f t="shared" ref="M108" si="47">(M21/L21)-1</f>
        <v>0.12789341989907821</v>
      </c>
      <c r="N108" s="10">
        <f t="shared" ref="N108" si="48">(N21/M21)-1</f>
        <v>-7.4791739379879152E-3</v>
      </c>
      <c r="O108" s="10">
        <f t="shared" ref="O108" si="49">(O21/N21)-1</f>
        <v>0.1011798075427488</v>
      </c>
      <c r="P108" s="10">
        <f t="shared" ref="P108" si="50">(P21/O21)-1</f>
        <v>-1.5608683108060517E-2</v>
      </c>
      <c r="Q108" s="10">
        <f t="shared" si="6"/>
        <v>3.7671473906591757E-2</v>
      </c>
      <c r="R108" s="10">
        <f t="shared" si="6"/>
        <v>0.19672767082884723</v>
      </c>
      <c r="S108" s="10">
        <f t="shared" si="6"/>
        <v>0.12965612395101234</v>
      </c>
    </row>
    <row r="109" spans="2:19" x14ac:dyDescent="0.25">
      <c r="B109" s="4" t="str">
        <f t="shared" si="38"/>
        <v>Biglietti e depositi</v>
      </c>
      <c r="C109" s="4" t="str">
        <f t="shared" si="38"/>
        <v>Currency and deposits</v>
      </c>
      <c r="D109" s="5"/>
      <c r="E109" s="10">
        <f t="shared" si="22"/>
        <v>0.1266209524822175</v>
      </c>
      <c r="F109" s="10">
        <f t="shared" si="22"/>
        <v>6.5352418194746242E-2</v>
      </c>
      <c r="G109" s="10">
        <f t="shared" si="22"/>
        <v>8.4438137834182525E-2</v>
      </c>
      <c r="H109" s="10">
        <f t="shared" si="22"/>
        <v>2.7666605182715243E-2</v>
      </c>
      <c r="I109" s="10">
        <f t="shared" si="22"/>
        <v>2.1530070752558306E-2</v>
      </c>
      <c r="J109" s="10">
        <f t="shared" si="22"/>
        <v>5.8606069246643688E-2</v>
      </c>
      <c r="K109" s="10">
        <f t="shared" si="22"/>
        <v>5.565716059370085E-2</v>
      </c>
      <c r="L109" s="10">
        <f t="shared" si="22"/>
        <v>-3.3453908062764937E-3</v>
      </c>
      <c r="M109" s="10">
        <f t="shared" si="22"/>
        <v>1.9660690364815769E-2</v>
      </c>
      <c r="N109" s="10">
        <f t="shared" si="22"/>
        <v>2.3631376451267672E-2</v>
      </c>
      <c r="O109" s="10">
        <f t="shared" si="22"/>
        <v>5.5702944498001949E-2</v>
      </c>
      <c r="P109" s="10">
        <f t="shared" si="22"/>
        <v>4.8865616744557583E-2</v>
      </c>
      <c r="Q109" s="10">
        <f t="shared" si="22"/>
        <v>1.5285084631908141E-2</v>
      </c>
      <c r="R109" s="10">
        <f t="shared" si="22"/>
        <v>2.3072896930882658E-2</v>
      </c>
      <c r="S109" s="10">
        <f t="shared" si="22"/>
        <v>0.12205128749448213</v>
      </c>
    </row>
    <row r="110" spans="2:19" x14ac:dyDescent="0.25">
      <c r="B110" s="4" t="str">
        <f t="shared" si="38"/>
        <v>Titoli</v>
      </c>
      <c r="C110" s="4" t="str">
        <f t="shared" si="38"/>
        <v>Debt securities</v>
      </c>
      <c r="D110" s="5"/>
      <c r="E110" s="10">
        <f t="shared" si="22"/>
        <v>-5.0008080008179245E-4</v>
      </c>
      <c r="F110" s="10">
        <f t="shared" si="22"/>
        <v>2.4679785127994069E-2</v>
      </c>
      <c r="G110" s="10">
        <f t="shared" si="22"/>
        <v>9.4483242363158304E-2</v>
      </c>
      <c r="H110" s="10">
        <f t="shared" si="22"/>
        <v>0.1092241089333601</v>
      </c>
      <c r="I110" s="10">
        <f t="shared" si="22"/>
        <v>3.9145547556370452E-2</v>
      </c>
      <c r="J110" s="10">
        <f t="shared" si="22"/>
        <v>2.9713145996238977E-2</v>
      </c>
      <c r="K110" s="10">
        <f t="shared" si="22"/>
        <v>0.11408994991796484</v>
      </c>
      <c r="L110" s="10">
        <f t="shared" si="22"/>
        <v>-1.9525382172403072E-2</v>
      </c>
      <c r="M110" s="10">
        <f t="shared" si="22"/>
        <v>-2.3000505686654793E-2</v>
      </c>
      <c r="N110" s="10">
        <f t="shared" si="22"/>
        <v>-1.8542410254903885E-2</v>
      </c>
      <c r="O110" s="10">
        <f t="shared" si="22"/>
        <v>2.3284737276744405E-2</v>
      </c>
      <c r="P110" s="10">
        <f t="shared" si="22"/>
        <v>-5.6116786367280014E-2</v>
      </c>
      <c r="Q110" s="10">
        <f t="shared" si="22"/>
        <v>3.1412700760742318E-3</v>
      </c>
      <c r="R110" s="10">
        <f t="shared" si="22"/>
        <v>5.6812059387568947E-2</v>
      </c>
      <c r="S110" s="10">
        <f t="shared" si="22"/>
        <v>9.9762012834101466E-2</v>
      </c>
    </row>
    <row r="111" spans="2:19" x14ac:dyDescent="0.25">
      <c r="B111" s="4" t="str">
        <f t="shared" si="38"/>
        <v>Prestiti</v>
      </c>
      <c r="C111" s="4" t="str">
        <f t="shared" si="38"/>
        <v>Loans</v>
      </c>
      <c r="D111" s="5"/>
      <c r="E111" s="10">
        <f t="shared" si="22"/>
        <v>0.10974175810363351</v>
      </c>
      <c r="F111" s="10">
        <f t="shared" si="22"/>
        <v>9.4478959491725467E-2</v>
      </c>
      <c r="G111" s="10">
        <f t="shared" si="22"/>
        <v>3.9571581976943992E-2</v>
      </c>
      <c r="H111" s="10">
        <f t="shared" si="22"/>
        <v>9.6109121305101297E-3</v>
      </c>
      <c r="I111" s="10">
        <f t="shared" si="22"/>
        <v>2.0254483441059179E-2</v>
      </c>
      <c r="J111" s="10">
        <f t="shared" si="22"/>
        <v>1.4492730694183109E-2</v>
      </c>
      <c r="K111" s="10">
        <f t="shared" si="22"/>
        <v>2.0784681129375704E-2</v>
      </c>
      <c r="L111" s="10">
        <f t="shared" si="22"/>
        <v>-3.4111105570898026E-2</v>
      </c>
      <c r="M111" s="10">
        <f t="shared" si="22"/>
        <v>-7.6893120224927891E-3</v>
      </c>
      <c r="N111" s="10">
        <f t="shared" si="22"/>
        <v>-1.3053877055738794E-2</v>
      </c>
      <c r="O111" s="10">
        <f t="shared" si="22"/>
        <v>-2.2074716398671201E-3</v>
      </c>
      <c r="P111" s="10">
        <f t="shared" si="22"/>
        <v>1.0974444518563331E-4</v>
      </c>
      <c r="Q111" s="10">
        <f t="shared" si="22"/>
        <v>9.8424086591639703E-3</v>
      </c>
      <c r="R111" s="10">
        <f t="shared" si="22"/>
        <v>-6.0218638535757263E-3</v>
      </c>
      <c r="S111" s="10">
        <f t="shared" si="22"/>
        <v>1.9426370182161312E-2</v>
      </c>
    </row>
    <row r="112" spans="2:19" x14ac:dyDescent="0.25">
      <c r="B112" s="4" t="s">
        <v>125</v>
      </c>
      <c r="C112" s="4" t="str">
        <f t="shared" si="38"/>
        <v>Shares and other equity</v>
      </c>
      <c r="D112" s="5"/>
      <c r="E112" s="10">
        <f t="shared" si="22"/>
        <v>0.18764995983056898</v>
      </c>
      <c r="F112" s="10">
        <f t="shared" si="22"/>
        <v>-0.11151063969013408</v>
      </c>
      <c r="G112" s="10">
        <f t="shared" si="22"/>
        <v>-0.17839655775055085</v>
      </c>
      <c r="H112" s="10">
        <f t="shared" si="22"/>
        <v>-3.1079332392941139E-2</v>
      </c>
      <c r="I112" s="10">
        <f t="shared" si="22"/>
        <v>-7.9203662053910162E-2</v>
      </c>
      <c r="J112" s="10">
        <f t="shared" si="22"/>
        <v>-5.5231288884820984E-2</v>
      </c>
      <c r="K112" s="10">
        <f t="shared" si="22"/>
        <v>4.731117817366326E-2</v>
      </c>
      <c r="L112" s="10">
        <f t="shared" si="22"/>
        <v>0.10927887368070288</v>
      </c>
      <c r="M112" s="10">
        <f t="shared" si="22"/>
        <v>4.6533705525597213E-2</v>
      </c>
      <c r="N112" s="10">
        <f t="shared" si="22"/>
        <v>6.8796304627421812E-2</v>
      </c>
      <c r="O112" s="10">
        <f t="shared" si="22"/>
        <v>-1.4826142511923712E-2</v>
      </c>
      <c r="P112" s="10">
        <f t="shared" si="22"/>
        <v>5.7845486587920547E-2</v>
      </c>
      <c r="Q112" s="10">
        <f t="shared" si="22"/>
        <v>-2.8649396644958802E-2</v>
      </c>
      <c r="R112" s="10">
        <f t="shared" si="22"/>
        <v>0.11602870566493029</v>
      </c>
      <c r="S112" s="10">
        <f t="shared" si="22"/>
        <v>-3.797656665130078E-2</v>
      </c>
    </row>
    <row r="113" spans="2:19" x14ac:dyDescent="0.25">
      <c r="B113" s="4" t="str">
        <f t="shared" ref="B113:C120" si="51">B26</f>
        <v>Derivati</v>
      </c>
      <c r="C113" s="4" t="str">
        <f t="shared" si="51"/>
        <v>Derivatives</v>
      </c>
      <c r="D113" s="5"/>
      <c r="E113" s="10">
        <f t="shared" ref="E113:E114" si="52">(E26/D26)-1</f>
        <v>-0.25449190485717721</v>
      </c>
      <c r="F113" s="10">
        <f t="shared" ref="F113:F114" si="53">(F26/E26)-1</f>
        <v>0.11120591607502139</v>
      </c>
      <c r="G113" s="10">
        <f t="shared" ref="G113:G114" si="54">(G26/F26)-1</f>
        <v>0.69192104478269445</v>
      </c>
      <c r="H113" s="10">
        <f t="shared" ref="H113:H114" si="55">(H26/G26)-1</f>
        <v>-8.1542464052834274E-2</v>
      </c>
      <c r="I113" s="10">
        <f t="shared" ref="I113:I114" si="56">(I26/H26)-1</f>
        <v>9.1933460918575793E-2</v>
      </c>
      <c r="J113" s="10">
        <f t="shared" ref="J113:J114" si="57">(J26/I26)-1</f>
        <v>0.38024962056421097</v>
      </c>
      <c r="K113" s="10">
        <f t="shared" ref="K113:K114" si="58">(K26/J26)-1</f>
        <v>0.13414835424723637</v>
      </c>
      <c r="L113" s="10">
        <f t="shared" ref="L113:L114" si="59">(L26/K26)-1</f>
        <v>-0.35512555796287182</v>
      </c>
      <c r="M113" s="10">
        <f t="shared" ref="M113:M114" si="60">(M26/L26)-1</f>
        <v>0.36692100748257261</v>
      </c>
      <c r="N113" s="10">
        <f t="shared" ref="N113:N114" si="61">(N26/M26)-1</f>
        <v>-0.19690187301907403</v>
      </c>
      <c r="O113" s="10">
        <f t="shared" ref="O113:O114" si="62">(O26/N26)-1</f>
        <v>-2.4334603810335476E-2</v>
      </c>
      <c r="P113" s="10">
        <f t="shared" ref="P113:P114" si="63">(P26/O26)-1</f>
        <v>-0.18374763551540818</v>
      </c>
      <c r="Q113" s="10">
        <f t="shared" ref="Q113:Q114" si="64">(Q26/P26)-1</f>
        <v>-9.167833793377278E-2</v>
      </c>
      <c r="R113" s="10">
        <f t="shared" ref="R113:R114" si="65">(R26/Q26)-1</f>
        <v>0.13591056545404512</v>
      </c>
      <c r="S113" s="10">
        <f t="shared" ref="S113:S114" si="66">(S26/R26)-1</f>
        <v>3.1077355177825838E-2</v>
      </c>
    </row>
    <row r="114" spans="2:19" x14ac:dyDescent="0.25">
      <c r="B114" s="4" t="str">
        <f t="shared" si="51"/>
        <v>Quote di fondi comuni</v>
      </c>
      <c r="C114" s="4" t="str">
        <f t="shared" si="51"/>
        <v>Mutual fund shares</v>
      </c>
      <c r="D114" s="5"/>
      <c r="E114" s="10">
        <f t="shared" si="52"/>
        <v>2.3382053743050246E-2</v>
      </c>
      <c r="F114" s="10">
        <f t="shared" si="53"/>
        <v>-7.2418784744254672E-2</v>
      </c>
      <c r="G114" s="10">
        <f t="shared" si="54"/>
        <v>-0.27504956116877677</v>
      </c>
      <c r="H114" s="10">
        <f t="shared" si="55"/>
        <v>0.12784727831885156</v>
      </c>
      <c r="I114" s="10">
        <f t="shared" si="56"/>
        <v>7.7387156387662692E-2</v>
      </c>
      <c r="J114" s="10">
        <f t="shared" si="57"/>
        <v>-8.8325294055458969E-2</v>
      </c>
      <c r="K114" s="10">
        <f t="shared" si="58"/>
        <v>0.30696141976494529</v>
      </c>
      <c r="L114" s="10">
        <f t="shared" si="59"/>
        <v>8.8581176333304423E-3</v>
      </c>
      <c r="M114" s="10">
        <f t="shared" si="60"/>
        <v>0.20147114267340127</v>
      </c>
      <c r="N114" s="10">
        <f t="shared" si="61"/>
        <v>0.15007062689368578</v>
      </c>
      <c r="O114" s="10">
        <f t="shared" si="62"/>
        <v>7.8187144227847893E-2</v>
      </c>
      <c r="P114" s="10">
        <f t="shared" si="63"/>
        <v>0.11873220236733606</v>
      </c>
      <c r="Q114" s="10">
        <f t="shared" si="64"/>
        <v>-4.5329490018077512E-2</v>
      </c>
      <c r="R114" s="10">
        <f t="shared" si="65"/>
        <v>0.10165229455037372</v>
      </c>
      <c r="S114" s="10">
        <f t="shared" si="66"/>
        <v>5.7553519075941528E-2</v>
      </c>
    </row>
    <row r="115" spans="2:19" x14ac:dyDescent="0.25">
      <c r="B115" s="4" t="str">
        <f t="shared" si="51"/>
        <v>Riserve assicurative e garanzie standard</v>
      </c>
      <c r="C115" s="4" t="str">
        <f t="shared" si="51"/>
        <v>Insurance, pension and standardised guarantee schemes</v>
      </c>
      <c r="D115" s="5"/>
      <c r="E115" s="10">
        <f t="shared" ref="E115:S115" si="67">(E28/D28)-1</f>
        <v>5.7075898487459531E-2</v>
      </c>
      <c r="F115" s="10">
        <f t="shared" si="67"/>
        <v>-4.3979805088441015E-3</v>
      </c>
      <c r="G115" s="10">
        <f t="shared" si="67"/>
        <v>-3.2452338933788183E-2</v>
      </c>
      <c r="H115" s="10">
        <f t="shared" si="67"/>
        <v>7.3132748532402481E-2</v>
      </c>
      <c r="I115" s="10">
        <f t="shared" si="67"/>
        <v>5.398968465321885E-2</v>
      </c>
      <c r="J115" s="10">
        <f t="shared" si="67"/>
        <v>5.6825528109016865E-3</v>
      </c>
      <c r="K115" s="10">
        <f t="shared" si="67"/>
        <v>2.3946687265218536E-2</v>
      </c>
      <c r="L115" s="10">
        <f t="shared" si="67"/>
        <v>5.3955506303654088E-2</v>
      </c>
      <c r="M115" s="10">
        <f t="shared" si="67"/>
        <v>8.9215457913012886E-2</v>
      </c>
      <c r="N115" s="10">
        <f t="shared" si="67"/>
        <v>6.9571284143629342E-2</v>
      </c>
      <c r="O115" s="10">
        <f t="shared" si="67"/>
        <v>6.2432055258232699E-2</v>
      </c>
      <c r="P115" s="10">
        <f t="shared" si="67"/>
        <v>5.619347556401233E-2</v>
      </c>
      <c r="Q115" s="10">
        <f t="shared" si="67"/>
        <v>7.5909095794879367E-3</v>
      </c>
      <c r="R115" s="10">
        <f t="shared" si="67"/>
        <v>0.10106187313304682</v>
      </c>
      <c r="S115" s="10">
        <f t="shared" si="67"/>
        <v>6.8976769328531029E-2</v>
      </c>
    </row>
    <row r="116" spans="2:19" x14ac:dyDescent="0.25">
      <c r="B116" s="4" t="str">
        <f t="shared" si="51"/>
        <v>Altri conti attivi</v>
      </c>
      <c r="C116" s="4" t="str">
        <f t="shared" si="51"/>
        <v>Other accounts receivable</v>
      </c>
      <c r="D116" s="5"/>
      <c r="E116" s="10">
        <f t="shared" ref="E116:S116" si="68">(E29/D29)-1</f>
        <v>9.9415007595298421E-2</v>
      </c>
      <c r="F116" s="10">
        <f t="shared" si="68"/>
        <v>-2.2909930750841467E-2</v>
      </c>
      <c r="G116" s="10">
        <f t="shared" si="68"/>
        <v>-1.6732806732910888E-4</v>
      </c>
      <c r="H116" s="10">
        <f t="shared" si="68"/>
        <v>-3.4947962850191638E-2</v>
      </c>
      <c r="I116" s="10">
        <f t="shared" si="68"/>
        <v>6.7419377831585914E-2</v>
      </c>
      <c r="J116" s="10">
        <f t="shared" si="68"/>
        <v>8.7838854379976183E-2</v>
      </c>
      <c r="K116" s="10">
        <f t="shared" si="68"/>
        <v>-7.3578011494398243E-2</v>
      </c>
      <c r="L116" s="10">
        <f t="shared" si="68"/>
        <v>1.6475441425306769E-2</v>
      </c>
      <c r="M116" s="10">
        <f t="shared" si="68"/>
        <v>-4.8862737750346996E-3</v>
      </c>
      <c r="N116" s="10">
        <f t="shared" si="68"/>
        <v>-1.4533294055435686E-2</v>
      </c>
      <c r="O116" s="10">
        <f t="shared" si="68"/>
        <v>-2.76647118705311E-2</v>
      </c>
      <c r="P116" s="10">
        <f t="shared" si="68"/>
        <v>8.7373976111368545E-2</v>
      </c>
      <c r="Q116" s="10">
        <f t="shared" si="68"/>
        <v>-6.2784991652696909E-2</v>
      </c>
      <c r="R116" s="10">
        <f t="shared" si="68"/>
        <v>3.052434287845962E-2</v>
      </c>
      <c r="S116" s="10">
        <f t="shared" si="68"/>
        <v>-3.7811840768705585E-3</v>
      </c>
    </row>
    <row r="117" spans="2:19" x14ac:dyDescent="0.25">
      <c r="B117" s="2" t="str">
        <f t="shared" si="51"/>
        <v>Totale attività finanziarie (b)</v>
      </c>
      <c r="C117" s="2" t="str">
        <f t="shared" si="51"/>
        <v>Financial assets (b)</v>
      </c>
      <c r="D117" s="8"/>
      <c r="E117" s="11">
        <f t="shared" ref="E117:S117" si="69">(E30/D30)-1</f>
        <v>9.766889585003935E-2</v>
      </c>
      <c r="F117" s="11">
        <f t="shared" si="69"/>
        <v>3.1958766608730649E-4</v>
      </c>
      <c r="G117" s="11">
        <f t="shared" si="69"/>
        <v>-1.0024047307732431E-2</v>
      </c>
      <c r="H117" s="11">
        <f t="shared" si="69"/>
        <v>2.9035479828227073E-2</v>
      </c>
      <c r="I117" s="11">
        <f t="shared" si="69"/>
        <v>1.7392702959556194E-2</v>
      </c>
      <c r="J117" s="11">
        <f t="shared" si="69"/>
        <v>2.303796158378546E-2</v>
      </c>
      <c r="K117" s="11">
        <f t="shared" si="69"/>
        <v>5.8434131650623833E-2</v>
      </c>
      <c r="L117" s="11">
        <f t="shared" si="69"/>
        <v>-1.4959338207704009E-3</v>
      </c>
      <c r="M117" s="11">
        <f t="shared" si="69"/>
        <v>2.7777803836295911E-2</v>
      </c>
      <c r="N117" s="11">
        <f t="shared" si="69"/>
        <v>1.936058769985527E-2</v>
      </c>
      <c r="O117" s="11">
        <f t="shared" si="69"/>
        <v>2.2116794800460138E-2</v>
      </c>
      <c r="P117" s="11">
        <f t="shared" si="69"/>
        <v>2.5648014229834093E-2</v>
      </c>
      <c r="Q117" s="11">
        <f t="shared" si="69"/>
        <v>-7.084759191223422E-3</v>
      </c>
      <c r="R117" s="11">
        <f t="shared" si="69"/>
        <v>5.4677121394313577E-2</v>
      </c>
      <c r="S117" s="11">
        <f t="shared" si="69"/>
        <v>5.4087815564715092E-2</v>
      </c>
    </row>
    <row r="118" spans="2:19" x14ac:dyDescent="0.25">
      <c r="B118" s="2" t="str">
        <f t="shared" si="51"/>
        <v>Ricchezza lorda (a+b)</v>
      </c>
      <c r="C118" s="2" t="str">
        <f t="shared" si="51"/>
        <v>Gross wealth (a+b)</v>
      </c>
      <c r="D118" s="8"/>
      <c r="E118" s="11">
        <f t="shared" ref="E118:S118" si="70">(E31/D31)-1</f>
        <v>9.5581835185386765E-2</v>
      </c>
      <c r="F118" s="11">
        <f t="shared" si="70"/>
        <v>3.258094955063795E-2</v>
      </c>
      <c r="G118" s="11">
        <f t="shared" si="70"/>
        <v>1.8323314676962354E-2</v>
      </c>
      <c r="H118" s="11">
        <f t="shared" si="70"/>
        <v>1.9058453013150345E-2</v>
      </c>
      <c r="I118" s="11">
        <f t="shared" si="70"/>
        <v>1.7853195153638257E-2</v>
      </c>
      <c r="J118" s="11">
        <f t="shared" si="70"/>
        <v>2.2766557354415795E-2</v>
      </c>
      <c r="K118" s="11">
        <f t="shared" si="70"/>
        <v>2.7261072027931821E-2</v>
      </c>
      <c r="L118" s="11">
        <f t="shared" si="70"/>
        <v>-1.0828546295899466E-2</v>
      </c>
      <c r="M118" s="11">
        <f t="shared" si="70"/>
        <v>7.8729754746418301E-3</v>
      </c>
      <c r="N118" s="11">
        <f t="shared" si="70"/>
        <v>2.3156347092136986E-3</v>
      </c>
      <c r="O118" s="11">
        <f t="shared" si="70"/>
        <v>6.0952264463864925E-3</v>
      </c>
      <c r="P118" s="11">
        <f t="shared" si="70"/>
        <v>1.1854607918505788E-2</v>
      </c>
      <c r="Q118" s="11">
        <f t="shared" si="70"/>
        <v>-4.6956025278139801E-3</v>
      </c>
      <c r="R118" s="11">
        <f t="shared" si="70"/>
        <v>3.0807208874282566E-2</v>
      </c>
      <c r="S118" s="11">
        <f t="shared" si="70"/>
        <v>2.8534419994792559E-2</v>
      </c>
    </row>
    <row r="119" spans="2:19" x14ac:dyDescent="0.25">
      <c r="B119" s="4" t="str">
        <f t="shared" si="51"/>
        <v>Oro monetario e DSP</v>
      </c>
      <c r="C119" s="4" t="str">
        <f t="shared" si="51"/>
        <v>Monetary gold and SDRs</v>
      </c>
      <c r="D119" s="5"/>
      <c r="E119" s="10"/>
      <c r="F119" s="10"/>
      <c r="G119" s="10"/>
      <c r="H119" s="10"/>
      <c r="I119" s="10"/>
      <c r="J119" s="10"/>
      <c r="K119" s="10"/>
      <c r="L119" s="10"/>
      <c r="M119" s="10">
        <f t="shared" ref="M119" si="71">(M32/L32)-1</f>
        <v>7.6707936322151005E-2</v>
      </c>
      <c r="N119" s="10">
        <f t="shared" ref="N119" si="72">(N32/M32)-1</f>
        <v>5.80238471135337E-2</v>
      </c>
      <c r="O119" s="10">
        <f t="shared" ref="O119" si="73">(O32/N32)-1</f>
        <v>1.9664837573936111E-3</v>
      </c>
      <c r="P119" s="10">
        <f t="shared" ref="P119" si="74">(P32/O32)-1</f>
        <v>-6.8894551273261384E-2</v>
      </c>
      <c r="Q119" s="10">
        <f t="shared" ref="Q119" si="75">(Q32/P32)-1</f>
        <v>2.2544702027038177E-2</v>
      </c>
      <c r="R119" s="10">
        <f t="shared" ref="R119" si="76">(R32/Q32)-1</f>
        <v>1.7820958850241375E-2</v>
      </c>
      <c r="S119" s="10">
        <f t="shared" ref="S119" si="77">(S32/R32)-1</f>
        <v>-4.6347609532340406E-2</v>
      </c>
    </row>
    <row r="120" spans="2:19" x14ac:dyDescent="0.25">
      <c r="B120" s="4" t="str">
        <f>B33</f>
        <v>Biglietti e depositi</v>
      </c>
      <c r="C120" s="4" t="str">
        <f t="shared" si="51"/>
        <v>Currency and deposits</v>
      </c>
      <c r="D120" s="5"/>
      <c r="E120" s="10">
        <f t="shared" ref="E120:S120" si="78">(E33/D33)-1</f>
        <v>0.12202951023720154</v>
      </c>
      <c r="F120" s="10">
        <f t="shared" si="78"/>
        <v>8.7736414891798287E-2</v>
      </c>
      <c r="G120" s="10">
        <f t="shared" si="78"/>
        <v>6.1967376972771104E-2</v>
      </c>
      <c r="H120" s="10">
        <f t="shared" si="78"/>
        <v>4.3304429289376944E-3</v>
      </c>
      <c r="I120" s="10">
        <f t="shared" si="78"/>
        <v>4.533089678461355E-2</v>
      </c>
      <c r="J120" s="10">
        <f t="shared" si="78"/>
        <v>9.3167551423836814E-2</v>
      </c>
      <c r="K120" s="10">
        <f t="shared" si="78"/>
        <v>5.580220366158084E-2</v>
      </c>
      <c r="L120" s="10">
        <f t="shared" si="78"/>
        <v>8.3517444256537843E-3</v>
      </c>
      <c r="M120" s="10">
        <f t="shared" si="78"/>
        <v>1.1452853528972629E-3</v>
      </c>
      <c r="N120" s="10">
        <f t="shared" si="78"/>
        <v>3.1808271374246022E-2</v>
      </c>
      <c r="O120" s="10">
        <f t="shared" si="78"/>
        <v>8.0087826503367987E-2</v>
      </c>
      <c r="P120" s="10">
        <f t="shared" si="78"/>
        <v>6.3813149510029366E-2</v>
      </c>
      <c r="Q120" s="10">
        <f t="shared" si="78"/>
        <v>2.7306433359344684E-2</v>
      </c>
      <c r="R120" s="10">
        <f t="shared" si="78"/>
        <v>8.3536731385398522E-3</v>
      </c>
      <c r="S120" s="10">
        <f t="shared" si="78"/>
        <v>0.11937593009607617</v>
      </c>
    </row>
    <row r="121" spans="2:19" x14ac:dyDescent="0.25">
      <c r="B121" s="4" t="str">
        <f t="shared" ref="B121:C128" si="79">B34</f>
        <v>Titoli</v>
      </c>
      <c r="C121" s="4" t="str">
        <f t="shared" si="79"/>
        <v>Debt securities</v>
      </c>
      <c r="D121" s="5"/>
      <c r="E121" s="10">
        <f t="shared" ref="E121:S121" si="80">(E34/D34)-1</f>
        <v>3.8877733926703906E-2</v>
      </c>
      <c r="F121" s="10">
        <f t="shared" si="80"/>
        <v>3.7785352285739204E-2</v>
      </c>
      <c r="G121" s="10">
        <f t="shared" si="80"/>
        <v>8.5977556656554155E-2</v>
      </c>
      <c r="H121" s="10">
        <f t="shared" si="80"/>
        <v>9.8736875467392293E-2</v>
      </c>
      <c r="I121" s="10">
        <f t="shared" si="80"/>
        <v>3.1380108969814469E-2</v>
      </c>
      <c r="J121" s="10">
        <f t="shared" si="80"/>
        <v>-8.4773302591372168E-3</v>
      </c>
      <c r="K121" s="10">
        <f t="shared" si="80"/>
        <v>0.13916392660961452</v>
      </c>
      <c r="L121" s="10">
        <f t="shared" si="80"/>
        <v>9.6199808033732293E-3</v>
      </c>
      <c r="M121" s="10">
        <f t="shared" si="80"/>
        <v>2.0546206902410491E-2</v>
      </c>
      <c r="N121" s="10">
        <f t="shared" si="80"/>
        <v>-1.9120862901929825E-2</v>
      </c>
      <c r="O121" s="10">
        <f t="shared" si="80"/>
        <v>-1.7812333129745839E-2</v>
      </c>
      <c r="P121" s="10">
        <f t="shared" si="80"/>
        <v>-5.7915686982379699E-2</v>
      </c>
      <c r="Q121" s="10">
        <f t="shared" si="80"/>
        <v>-3.8121513938701668E-2</v>
      </c>
      <c r="R121" s="10">
        <f t="shared" si="80"/>
        <v>7.9016842847263513E-2</v>
      </c>
      <c r="S121" s="10">
        <f t="shared" si="80"/>
        <v>7.29019923944354E-2</v>
      </c>
    </row>
    <row r="122" spans="2:19" x14ac:dyDescent="0.25">
      <c r="B122" s="4" t="str">
        <f t="shared" si="79"/>
        <v>Prestiti</v>
      </c>
      <c r="C122" s="4" t="str">
        <f t="shared" si="79"/>
        <v>Loans</v>
      </c>
      <c r="D122" s="5"/>
      <c r="E122" s="10">
        <f t="shared" ref="E122:S122" si="81">(E35/D35)-1</f>
        <v>0.10791856557316004</v>
      </c>
      <c r="F122" s="10">
        <f t="shared" si="81"/>
        <v>0.10102046997333103</v>
      </c>
      <c r="G122" s="10">
        <f t="shared" si="81"/>
        <v>5.7254505984224879E-2</v>
      </c>
      <c r="H122" s="10">
        <f t="shared" si="81"/>
        <v>3.72888768527595E-2</v>
      </c>
      <c r="I122" s="10">
        <f t="shared" si="81"/>
        <v>4.729020174536025E-2</v>
      </c>
      <c r="J122" s="10">
        <f t="shared" si="81"/>
        <v>4.6086855402847071E-3</v>
      </c>
      <c r="K122" s="10">
        <f t="shared" si="81"/>
        <v>1.6762044985785485E-2</v>
      </c>
      <c r="L122" s="10">
        <f t="shared" si="81"/>
        <v>-5.572127518758474E-2</v>
      </c>
      <c r="M122" s="10">
        <f t="shared" si="81"/>
        <v>-1.5130667847043866E-2</v>
      </c>
      <c r="N122" s="10">
        <f t="shared" si="81"/>
        <v>-1.033551686645906E-2</v>
      </c>
      <c r="O122" s="10">
        <f t="shared" si="81"/>
        <v>-6.0604068799683386E-3</v>
      </c>
      <c r="P122" s="10">
        <f t="shared" si="81"/>
        <v>-1.908850667217199E-2</v>
      </c>
      <c r="Q122" s="10">
        <f t="shared" si="81"/>
        <v>2.7620967433638066E-2</v>
      </c>
      <c r="R122" s="10">
        <f t="shared" si="81"/>
        <v>-1.8960333065452195E-2</v>
      </c>
      <c r="S122" s="10">
        <f t="shared" si="81"/>
        <v>2.1329894078162326E-2</v>
      </c>
    </row>
    <row r="123" spans="2:19" x14ac:dyDescent="0.25">
      <c r="B123" s="4" t="str">
        <f t="shared" si="79"/>
        <v>Azioni e altre partecipazioni</v>
      </c>
      <c r="C123" s="4" t="str">
        <f t="shared" si="79"/>
        <v>Shares and other equity</v>
      </c>
      <c r="D123" s="5"/>
      <c r="E123" s="10">
        <f t="shared" ref="E123:E125" si="82">(E36/D36)-1</f>
        <v>0.20249406090863542</v>
      </c>
      <c r="F123" s="10">
        <f t="shared" ref="F123:F125" si="83">(F36/E36)-1</f>
        <v>-0.10596498750773764</v>
      </c>
      <c r="G123" s="10">
        <f t="shared" ref="G123:G125" si="84">(G36/F36)-1</f>
        <v>-0.234604837147251</v>
      </c>
      <c r="H123" s="10">
        <f t="shared" ref="H123:H125" si="85">(H36/G36)-1</f>
        <v>-3.6269170065436396E-2</v>
      </c>
      <c r="I123" s="10">
        <f t="shared" ref="I123:I125" si="86">(I36/H36)-1</f>
        <v>-9.7602719208223165E-2</v>
      </c>
      <c r="J123" s="10">
        <f t="shared" ref="J123:J125" si="87">(J36/I36)-1</f>
        <v>-7.4785325714238238E-2</v>
      </c>
      <c r="K123" s="10">
        <f t="shared" ref="K123:K125" si="88">(K36/J36)-1</f>
        <v>7.2732850236088886E-2</v>
      </c>
      <c r="L123" s="10">
        <f t="shared" ref="L123:L125" si="89">(L36/K36)-1</f>
        <v>0.13021301754227621</v>
      </c>
      <c r="M123" s="10">
        <f t="shared" ref="M123:M125" si="90">(M36/L36)-1</f>
        <v>5.399855101753781E-2</v>
      </c>
      <c r="N123" s="10">
        <f t="shared" ref="N123:N125" si="91">(N36/M36)-1</f>
        <v>9.649118927897371E-2</v>
      </c>
      <c r="O123" s="10">
        <f t="shared" ref="O123:O125" si="92">(O36/N36)-1</f>
        <v>-2.918327824704825E-2</v>
      </c>
      <c r="P123" s="10">
        <f t="shared" ref="P123:P125" si="93">(P36/O36)-1</f>
        <v>7.0233275273010154E-2</v>
      </c>
      <c r="Q123" s="10">
        <f t="shared" ref="Q123:Q125" si="94">(Q36/P36)-1</f>
        <v>-5.0522327923867016E-2</v>
      </c>
      <c r="R123" s="10">
        <f t="shared" ref="R123:R125" si="95">(R36/Q36)-1</f>
        <v>0.12921956554492309</v>
      </c>
      <c r="S123" s="10">
        <f t="shared" ref="S123:S125" si="96">(S36/R36)-1</f>
        <v>-5.2577159935126572E-2</v>
      </c>
    </row>
    <row r="124" spans="2:19" x14ac:dyDescent="0.25">
      <c r="B124" s="4" t="str">
        <f t="shared" si="79"/>
        <v>Derivati</v>
      </c>
      <c r="C124" s="4" t="str">
        <f t="shared" si="79"/>
        <v>Derivatives</v>
      </c>
      <c r="D124" s="5"/>
      <c r="E124" s="10">
        <f t="shared" si="82"/>
        <v>-0.2171923025456407</v>
      </c>
      <c r="F124" s="10">
        <f t="shared" si="83"/>
        <v>7.8514269690575622E-2</v>
      </c>
      <c r="G124" s="10">
        <f t="shared" si="84"/>
        <v>0.78487281235815165</v>
      </c>
      <c r="H124" s="10">
        <f t="shared" si="85"/>
        <v>-0.10479650588567013</v>
      </c>
      <c r="I124" s="10">
        <f t="shared" si="86"/>
        <v>8.5139710916110056E-2</v>
      </c>
      <c r="J124" s="10">
        <f t="shared" si="87"/>
        <v>0.40629697115332819</v>
      </c>
      <c r="K124" s="10">
        <f t="shared" si="88"/>
        <v>0.13980618511313692</v>
      </c>
      <c r="L124" s="10">
        <f t="shared" si="89"/>
        <v>-0.34453599140365465</v>
      </c>
      <c r="M124" s="10">
        <f t="shared" si="90"/>
        <v>0.36617461191183853</v>
      </c>
      <c r="N124" s="10">
        <f t="shared" si="91"/>
        <v>-0.20227442327904877</v>
      </c>
      <c r="O124" s="10">
        <f t="shared" si="92"/>
        <v>-1.0697452720234146E-2</v>
      </c>
      <c r="P124" s="10">
        <f t="shared" si="93"/>
        <v>-0.19796857222635056</v>
      </c>
      <c r="Q124" s="10">
        <f t="shared" si="94"/>
        <v>-7.6010682556448939E-2</v>
      </c>
      <c r="R124" s="10">
        <f t="shared" si="95"/>
        <v>0.16795507616863281</v>
      </c>
      <c r="S124" s="10">
        <f t="shared" si="96"/>
        <v>6.9699551753177102E-2</v>
      </c>
    </row>
    <row r="125" spans="2:19" x14ac:dyDescent="0.25">
      <c r="B125" s="4" t="str">
        <f t="shared" si="79"/>
        <v>Quote di fondi comuni</v>
      </c>
      <c r="C125" s="4" t="str">
        <f t="shared" si="79"/>
        <v>Mutual fund shares</v>
      </c>
      <c r="D125" s="5"/>
      <c r="E125" s="10">
        <f t="shared" si="82"/>
        <v>-0.10814220225979299</v>
      </c>
      <c r="F125" s="10">
        <f t="shared" si="83"/>
        <v>-0.14009187047254235</v>
      </c>
      <c r="G125" s="10">
        <f t="shared" si="84"/>
        <v>-0.2042481989808137</v>
      </c>
      <c r="H125" s="10">
        <f t="shared" si="85"/>
        <v>9.5415251344179719E-3</v>
      </c>
      <c r="I125" s="10">
        <f t="shared" si="86"/>
        <v>-7.462663879822462E-2</v>
      </c>
      <c r="J125" s="10">
        <f t="shared" si="87"/>
        <v>-0.16822318700025629</v>
      </c>
      <c r="K125" s="10">
        <f t="shared" si="88"/>
        <v>-1.9705867965766233E-2</v>
      </c>
      <c r="L125" s="10">
        <f t="shared" si="89"/>
        <v>0.10345924566594511</v>
      </c>
      <c r="M125" s="10">
        <f t="shared" si="90"/>
        <v>0.25518238749441857</v>
      </c>
      <c r="N125" s="10">
        <f t="shared" si="91"/>
        <v>0.12831981787238389</v>
      </c>
      <c r="O125" s="10">
        <f t="shared" si="92"/>
        <v>5.1027831778025057E-2</v>
      </c>
      <c r="P125" s="10">
        <f t="shared" si="93"/>
        <v>8.9410678234928431E-2</v>
      </c>
      <c r="Q125" s="10">
        <f t="shared" si="94"/>
        <v>-2.3337949179237594E-2</v>
      </c>
      <c r="R125" s="10">
        <f t="shared" si="95"/>
        <v>6.0153657278845918E-2</v>
      </c>
      <c r="S125" s="10">
        <f t="shared" si="96"/>
        <v>1.8407631061667873E-2</v>
      </c>
    </row>
    <row r="126" spans="2:19" x14ac:dyDescent="0.25">
      <c r="B126" s="4" t="str">
        <f t="shared" si="79"/>
        <v>Riserve assicurative e garanzie standard</v>
      </c>
      <c r="C126" s="4" t="str">
        <f t="shared" si="79"/>
        <v>Insurance, pension and standardised guarantee schemes</v>
      </c>
      <c r="D126" s="5"/>
      <c r="E126" s="10">
        <f t="shared" ref="E126:S126" si="97">(E39/D39)-1</f>
        <v>5.5438990890923856E-2</v>
      </c>
      <c r="F126" s="10">
        <f t="shared" si="97"/>
        <v>-6.8034866069984767E-3</v>
      </c>
      <c r="G126" s="10">
        <f t="shared" si="97"/>
        <v>-3.4447271220615527E-2</v>
      </c>
      <c r="H126" s="10">
        <f t="shared" si="97"/>
        <v>7.6982997637656814E-2</v>
      </c>
      <c r="I126" s="10">
        <f t="shared" si="97"/>
        <v>5.6184422478241069E-2</v>
      </c>
      <c r="J126" s="10">
        <f t="shared" si="97"/>
        <v>2.8921772104568699E-3</v>
      </c>
      <c r="K126" s="10">
        <f t="shared" si="97"/>
        <v>2.2416496009051157E-2</v>
      </c>
      <c r="L126" s="10">
        <f t="shared" si="97"/>
        <v>4.7760848000117484E-2</v>
      </c>
      <c r="M126" s="10">
        <f t="shared" si="97"/>
        <v>9.3248979925296016E-2</v>
      </c>
      <c r="N126" s="10">
        <f t="shared" si="97"/>
        <v>7.6196066768774662E-2</v>
      </c>
      <c r="O126" s="10">
        <f t="shared" si="97"/>
        <v>6.5299415287662699E-2</v>
      </c>
      <c r="P126" s="10">
        <f t="shared" si="97"/>
        <v>5.5382387405882083E-2</v>
      </c>
      <c r="Q126" s="10">
        <f t="shared" si="97"/>
        <v>4.9294217461874901E-3</v>
      </c>
      <c r="R126" s="10">
        <f t="shared" si="97"/>
        <v>0.10318264429011981</v>
      </c>
      <c r="S126" s="10">
        <f t="shared" si="97"/>
        <v>7.2153773945623945E-2</v>
      </c>
    </row>
    <row r="127" spans="2:19" x14ac:dyDescent="0.25">
      <c r="B127" s="4" t="str">
        <f t="shared" si="79"/>
        <v>Altri conti passivi</v>
      </c>
      <c r="C127" s="4" t="str">
        <f t="shared" si="79"/>
        <v>Other accounts payable</v>
      </c>
      <c r="D127" s="5"/>
      <c r="E127" s="10">
        <f t="shared" ref="E127:S127" si="98">(E40/D40)-1</f>
        <v>0.10875845197822853</v>
      </c>
      <c r="F127" s="10">
        <f t="shared" si="98"/>
        <v>-2.133502198256676E-2</v>
      </c>
      <c r="G127" s="10">
        <f t="shared" si="98"/>
        <v>7.6362926769535378E-4</v>
      </c>
      <c r="H127" s="10">
        <f t="shared" si="98"/>
        <v>-4.834478838587819E-2</v>
      </c>
      <c r="I127" s="10">
        <f t="shared" si="98"/>
        <v>9.1257186251033184E-2</v>
      </c>
      <c r="J127" s="10">
        <f t="shared" si="98"/>
        <v>9.0019568278341344E-2</v>
      </c>
      <c r="K127" s="10">
        <f t="shared" si="98"/>
        <v>-8.0548663816360611E-2</v>
      </c>
      <c r="L127" s="10">
        <f t="shared" si="98"/>
        <v>-2.590185908231124E-4</v>
      </c>
      <c r="M127" s="10">
        <f t="shared" si="98"/>
        <v>-1.8326148633451056E-2</v>
      </c>
      <c r="N127" s="10">
        <f t="shared" si="98"/>
        <v>-1.3921492233082478E-2</v>
      </c>
      <c r="O127" s="10">
        <f t="shared" si="98"/>
        <v>-1.325647513358319E-2</v>
      </c>
      <c r="P127" s="10">
        <f t="shared" si="98"/>
        <v>9.683463705317763E-2</v>
      </c>
      <c r="Q127" s="10">
        <f t="shared" si="98"/>
        <v>-6.3690989332048531E-2</v>
      </c>
      <c r="R127" s="10">
        <f t="shared" si="98"/>
        <v>3.6065952789630096E-2</v>
      </c>
      <c r="S127" s="10">
        <f t="shared" si="98"/>
        <v>8.8363640389803599E-3</v>
      </c>
    </row>
    <row r="128" spans="2:19" x14ac:dyDescent="0.25">
      <c r="B128" s="2" t="str">
        <f>B41</f>
        <v>Totale passività finanziarie (c)</v>
      </c>
      <c r="C128" s="2" t="str">
        <f t="shared" si="79"/>
        <v>Financial liabilities (c)</v>
      </c>
      <c r="D128" s="8"/>
      <c r="E128" s="11">
        <f t="shared" ref="E128:S128" si="99">(E41/D41)-1</f>
        <v>0.10319009974417237</v>
      </c>
      <c r="F128" s="11">
        <f t="shared" si="99"/>
        <v>9.7917029895089325E-3</v>
      </c>
      <c r="G128" s="11">
        <f t="shared" si="99"/>
        <v>-1.1477248256922756E-2</v>
      </c>
      <c r="H128" s="11">
        <f t="shared" si="99"/>
        <v>2.2434385857034167E-2</v>
      </c>
      <c r="I128" s="11">
        <f t="shared" si="99"/>
        <v>2.0426923014932541E-2</v>
      </c>
      <c r="J128" s="11">
        <f t="shared" si="99"/>
        <v>2.0144679974775981E-2</v>
      </c>
      <c r="K128" s="11">
        <f t="shared" si="99"/>
        <v>5.6860302613524594E-2</v>
      </c>
      <c r="L128" s="11">
        <f t="shared" si="99"/>
        <v>5.8302833463848014E-3</v>
      </c>
      <c r="M128" s="11">
        <f t="shared" si="99"/>
        <v>2.5582561046643804E-2</v>
      </c>
      <c r="N128" s="11">
        <f t="shared" si="99"/>
        <v>1.7962790603693435E-2</v>
      </c>
      <c r="O128" s="11">
        <f t="shared" si="99"/>
        <v>1.3721861314278216E-2</v>
      </c>
      <c r="P128" s="11">
        <f t="shared" si="99"/>
        <v>1.9462532127553223E-2</v>
      </c>
      <c r="Q128" s="11">
        <f t="shared" si="99"/>
        <v>-9.7704028609565396E-3</v>
      </c>
      <c r="R128" s="11">
        <f t="shared" si="99"/>
        <v>4.9651573721588349E-2</v>
      </c>
      <c r="S128" s="11">
        <f t="shared" si="99"/>
        <v>4.9303335530455517E-2</v>
      </c>
    </row>
    <row r="129" spans="2:19" x14ac:dyDescent="0.25">
      <c r="B129" s="2" t="str">
        <f t="shared" ref="B129:C129" si="100">B42</f>
        <v>Ricchezza netta (a+b-c)</v>
      </c>
      <c r="C129" s="2" t="str">
        <f t="shared" si="100"/>
        <v>Net wealth (a+b-c)</v>
      </c>
      <c r="D129" s="8"/>
      <c r="E129" s="11">
        <f t="shared" ref="E129:S129" si="101">(E42/D42)-1</f>
        <v>8.6527885483564937E-2</v>
      </c>
      <c r="F129" s="11">
        <f t="shared" si="101"/>
        <v>6.0116383029193976E-2</v>
      </c>
      <c r="G129" s="11">
        <f t="shared" si="101"/>
        <v>5.2620988867217555E-2</v>
      </c>
      <c r="H129" s="11">
        <f t="shared" si="101"/>
        <v>1.5409664892829689E-2</v>
      </c>
      <c r="I129" s="11">
        <f t="shared" si="101"/>
        <v>1.5052204726337504E-2</v>
      </c>
      <c r="J129" s="11">
        <f t="shared" si="101"/>
        <v>2.5635057703245812E-2</v>
      </c>
      <c r="K129" s="11">
        <f t="shared" si="101"/>
        <v>-4.9490124726970786E-3</v>
      </c>
      <c r="L129" s="11">
        <f t="shared" si="101"/>
        <v>-3.0082866037527523E-2</v>
      </c>
      <c r="M129" s="11">
        <f t="shared" si="101"/>
        <v>-1.3353709105917488E-2</v>
      </c>
      <c r="N129" s="11">
        <f t="shared" si="101"/>
        <v>-1.7179144358537179E-2</v>
      </c>
      <c r="O129" s="11">
        <f t="shared" si="101"/>
        <v>-3.7465478890055248E-3</v>
      </c>
      <c r="P129" s="11">
        <f t="shared" si="101"/>
        <v>1.8648354044901172E-3</v>
      </c>
      <c r="Q129" s="11">
        <f t="shared" si="101"/>
        <v>2.0850348031520305E-3</v>
      </c>
      <c r="R129" s="11">
        <f t="shared" si="101"/>
        <v>5.9264061856776351E-3</v>
      </c>
      <c r="S129" s="11">
        <f t="shared" si="101"/>
        <v>-7.9387806877107003E-5</v>
      </c>
    </row>
    <row r="130" spans="2:19" ht="17.399999999999999" x14ac:dyDescent="0.3">
      <c r="B130" s="19"/>
    </row>
    <row r="131" spans="2:19" x14ac:dyDescent="0.25">
      <c r="B131" s="20" t="s">
        <v>76</v>
      </c>
    </row>
    <row r="132" spans="2:19" x14ac:dyDescent="0.25">
      <c r="B132" s="20" t="s">
        <v>185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3"/>
  <sheetViews>
    <sheetView zoomScaleNormal="100" workbookViewId="0">
      <selection activeCell="D25" sqref="D25"/>
    </sheetView>
  </sheetViews>
  <sheetFormatPr defaultColWidth="9.109375" defaultRowHeight="13.8" x14ac:dyDescent="0.25"/>
  <cols>
    <col min="1" max="1" width="5.5546875" style="1" customWidth="1"/>
    <col min="2" max="2" width="21.6640625" style="1" bestFit="1" customWidth="1"/>
    <col min="3" max="3" width="30.5546875" style="1" bestFit="1" customWidth="1"/>
    <col min="4" max="4" width="26.88671875" style="1" customWidth="1"/>
    <col min="5" max="5" width="27.5546875" style="1" customWidth="1"/>
    <col min="6" max="6" width="26.5546875" style="1" customWidth="1"/>
    <col min="7" max="7" width="28" style="1" bestFit="1" customWidth="1"/>
    <col min="8" max="16384" width="9.109375" style="1"/>
  </cols>
  <sheetData>
    <row r="2" spans="2:7" ht="15.6" x14ac:dyDescent="0.25">
      <c r="B2" s="21" t="s">
        <v>146</v>
      </c>
    </row>
    <row r="3" spans="2:7" ht="15.6" x14ac:dyDescent="0.25">
      <c r="B3" s="21" t="s">
        <v>184</v>
      </c>
    </row>
    <row r="5" spans="2:7" x14ac:dyDescent="0.25">
      <c r="B5" s="27" t="s">
        <v>52</v>
      </c>
      <c r="C5" s="53"/>
      <c r="D5" s="27" t="s">
        <v>29</v>
      </c>
      <c r="E5" s="27" t="s">
        <v>25</v>
      </c>
      <c r="F5" s="27" t="s">
        <v>144</v>
      </c>
      <c r="G5" s="27" t="s">
        <v>147</v>
      </c>
    </row>
    <row r="6" spans="2:7" x14ac:dyDescent="0.25">
      <c r="B6" s="34"/>
      <c r="C6" s="29" t="s">
        <v>51</v>
      </c>
      <c r="D6" s="28" t="s">
        <v>77</v>
      </c>
      <c r="E6" s="28" t="s">
        <v>78</v>
      </c>
      <c r="F6" s="28" t="s">
        <v>145</v>
      </c>
      <c r="G6" s="28" t="s">
        <v>148</v>
      </c>
    </row>
    <row r="7" spans="2:7" x14ac:dyDescent="0.25">
      <c r="B7" s="37" t="s">
        <v>47</v>
      </c>
      <c r="C7" s="30" t="s">
        <v>79</v>
      </c>
      <c r="D7" s="59">
        <v>6176.9519</v>
      </c>
      <c r="E7" s="59">
        <v>2969.0484000000001</v>
      </c>
      <c r="F7" s="59">
        <v>130.93180000000001</v>
      </c>
      <c r="G7" s="59">
        <v>1047.2117000000001</v>
      </c>
    </row>
    <row r="8" spans="2:7" x14ac:dyDescent="0.25">
      <c r="B8" s="34" t="s">
        <v>49</v>
      </c>
      <c r="C8" s="30" t="s">
        <v>80</v>
      </c>
      <c r="D8" s="59">
        <v>4800.1824500000002</v>
      </c>
      <c r="E8" s="59">
        <v>1965.04648</v>
      </c>
      <c r="F8" s="59">
        <v>7562.2280300000002</v>
      </c>
      <c r="G8" s="59">
        <v>612.18031999999994</v>
      </c>
    </row>
    <row r="9" spans="2:7" x14ac:dyDescent="0.25">
      <c r="B9" s="34" t="s">
        <v>48</v>
      </c>
      <c r="C9" s="30" t="s">
        <v>81</v>
      </c>
      <c r="D9" s="59">
        <v>-967.18331000000001</v>
      </c>
      <c r="E9" s="59">
        <v>-3880.6480799999999</v>
      </c>
      <c r="F9" s="59">
        <v>-6953.6903700000003</v>
      </c>
      <c r="G9" s="59">
        <v>-3132.6517200000003</v>
      </c>
    </row>
    <row r="10" spans="2:7" x14ac:dyDescent="0.25">
      <c r="B10" s="32" t="s">
        <v>50</v>
      </c>
      <c r="C10" s="33" t="s">
        <v>82</v>
      </c>
      <c r="D10" s="60">
        <v>10009.951040000002</v>
      </c>
      <c r="E10" s="60">
        <v>1053.4467999999997</v>
      </c>
      <c r="F10" s="60">
        <v>739.46945999999991</v>
      </c>
      <c r="G10" s="60">
        <v>-1473.2597000000003</v>
      </c>
    </row>
    <row r="11" spans="2:7" ht="17.399999999999999" x14ac:dyDescent="0.25">
      <c r="B11" s="22"/>
    </row>
    <row r="12" spans="2:7" x14ac:dyDescent="0.25">
      <c r="B12" s="20" t="s">
        <v>76</v>
      </c>
    </row>
    <row r="13" spans="2:7" x14ac:dyDescent="0.25">
      <c r="B13" s="20" t="s">
        <v>185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38"/>
  <sheetViews>
    <sheetView zoomScaleNormal="100" workbookViewId="0">
      <selection activeCell="C30" sqref="C30"/>
    </sheetView>
  </sheetViews>
  <sheetFormatPr defaultColWidth="9.109375" defaultRowHeight="13.8" x14ac:dyDescent="0.25"/>
  <cols>
    <col min="1" max="1" width="5.33203125" style="1" customWidth="1"/>
    <col min="2" max="2" width="31.33203125" style="1" bestFit="1" customWidth="1"/>
    <col min="3" max="3" width="30.5546875" style="1" bestFit="1" customWidth="1"/>
    <col min="4" max="15" width="10.6640625" style="1" bestFit="1" customWidth="1"/>
    <col min="16" max="16" width="10.44140625" style="1" bestFit="1" customWidth="1"/>
    <col min="17" max="16384" width="9.109375" style="1"/>
  </cols>
  <sheetData>
    <row r="2" spans="2:19" ht="15.6" x14ac:dyDescent="0.25">
      <c r="B2" s="23" t="s">
        <v>149</v>
      </c>
      <c r="C2" s="9"/>
      <c r="D2" s="9"/>
      <c r="E2" s="9"/>
      <c r="F2" s="9"/>
      <c r="G2" s="9"/>
      <c r="H2" s="9"/>
      <c r="I2" s="9"/>
      <c r="J2" s="9"/>
      <c r="K2" s="9"/>
      <c r="L2" s="9"/>
      <c r="M2" s="12"/>
      <c r="N2" s="9"/>
      <c r="O2" s="9"/>
    </row>
    <row r="3" spans="2:19" ht="15.6" x14ac:dyDescent="0.25">
      <c r="B3" s="21" t="s">
        <v>186</v>
      </c>
      <c r="C3" s="9"/>
      <c r="D3" s="9"/>
      <c r="E3" s="9"/>
      <c r="F3" s="9"/>
      <c r="G3" s="9"/>
      <c r="H3" s="9"/>
      <c r="I3" s="9"/>
      <c r="J3" s="9"/>
      <c r="K3" s="9"/>
      <c r="L3" s="9"/>
      <c r="M3" s="12"/>
      <c r="N3" s="9"/>
      <c r="O3" s="9"/>
    </row>
    <row r="4" spans="2:19" ht="15.6" x14ac:dyDescent="0.25">
      <c r="B4" s="21"/>
      <c r="C4" s="9"/>
      <c r="D4" s="9"/>
      <c r="E4" s="9"/>
      <c r="F4" s="9"/>
      <c r="G4" s="9"/>
      <c r="H4" s="9"/>
      <c r="I4" s="9"/>
      <c r="J4" s="9"/>
      <c r="K4" s="9"/>
      <c r="L4" s="9"/>
      <c r="M4" s="12"/>
      <c r="N4" s="9"/>
      <c r="O4" s="9"/>
    </row>
    <row r="5" spans="2:19" x14ac:dyDescent="0.25">
      <c r="B5" s="1" t="s">
        <v>151</v>
      </c>
      <c r="C5" s="1" t="s">
        <v>150</v>
      </c>
    </row>
    <row r="6" spans="2:19" x14ac:dyDescent="0.25">
      <c r="B6" s="35" t="s">
        <v>52</v>
      </c>
      <c r="C6" s="35" t="s">
        <v>51</v>
      </c>
      <c r="D6" s="36" t="s">
        <v>0</v>
      </c>
      <c r="E6" s="36" t="s">
        <v>1</v>
      </c>
      <c r="F6" s="36" t="s">
        <v>2</v>
      </c>
      <c r="G6" s="36" t="s">
        <v>3</v>
      </c>
      <c r="H6" s="36" t="s">
        <v>4</v>
      </c>
      <c r="I6" s="36" t="s">
        <v>5</v>
      </c>
      <c r="J6" s="36" t="s">
        <v>6</v>
      </c>
      <c r="K6" s="36" t="s">
        <v>7</v>
      </c>
      <c r="L6" s="36" t="s">
        <v>8</v>
      </c>
      <c r="M6" s="36" t="s">
        <v>9</v>
      </c>
      <c r="N6" s="36" t="s">
        <v>10</v>
      </c>
      <c r="O6" s="36" t="s">
        <v>11</v>
      </c>
      <c r="P6" s="36" t="s">
        <v>12</v>
      </c>
      <c r="Q6" s="36" t="s">
        <v>131</v>
      </c>
      <c r="R6" s="36" t="s">
        <v>132</v>
      </c>
      <c r="S6" s="36" t="s">
        <v>133</v>
      </c>
    </row>
    <row r="7" spans="2:19" x14ac:dyDescent="0.25">
      <c r="B7" s="34" t="s">
        <v>13</v>
      </c>
      <c r="C7" s="34" t="s">
        <v>53</v>
      </c>
      <c r="D7" s="61">
        <v>4190.0707999999995</v>
      </c>
      <c r="E7" s="61">
        <v>4675.1660999999995</v>
      </c>
      <c r="F7" s="61">
        <v>5038.8244999999997</v>
      </c>
      <c r="G7" s="61">
        <v>5329.9382999999998</v>
      </c>
      <c r="H7" s="61">
        <v>5410.0325999999995</v>
      </c>
      <c r="I7" s="61">
        <v>5523.4470000000001</v>
      </c>
      <c r="J7" s="61">
        <v>5641.3212000000003</v>
      </c>
      <c r="K7" s="61">
        <v>5582.9600999999993</v>
      </c>
      <c r="L7" s="61">
        <v>5469.4105</v>
      </c>
      <c r="M7" s="61">
        <v>5378.6989999999996</v>
      </c>
      <c r="N7" s="61">
        <v>5280.6250999999993</v>
      </c>
      <c r="O7" s="61">
        <v>5222.3059999999996</v>
      </c>
      <c r="P7" s="61">
        <v>5195.9072999999999</v>
      </c>
      <c r="Q7" s="61">
        <v>5179.3508000000002</v>
      </c>
      <c r="R7" s="61">
        <v>5176.6484</v>
      </c>
      <c r="S7" s="61">
        <v>5163.2012999999997</v>
      </c>
    </row>
    <row r="8" spans="2:19" x14ac:dyDescent="0.25">
      <c r="B8" s="34" t="s">
        <v>112</v>
      </c>
      <c r="C8" s="34" t="s">
        <v>79</v>
      </c>
      <c r="D8" s="61">
        <v>5188.0130999999992</v>
      </c>
      <c r="E8" s="61">
        <v>5734.1127999999999</v>
      </c>
      <c r="F8" s="61">
        <v>6156.5315999999993</v>
      </c>
      <c r="G8" s="61">
        <v>6483.4627</v>
      </c>
      <c r="H8" s="61">
        <v>6568.1210000000001</v>
      </c>
      <c r="I8" s="61">
        <v>6692.2915000000003</v>
      </c>
      <c r="J8" s="61">
        <v>6825.5934000000007</v>
      </c>
      <c r="K8" s="61">
        <v>6759.7340000000004</v>
      </c>
      <c r="L8" s="61">
        <v>6616.5945000000002</v>
      </c>
      <c r="M8" s="61">
        <v>6497.4663</v>
      </c>
      <c r="N8" s="61">
        <v>6371.5354000000007</v>
      </c>
      <c r="O8" s="61">
        <v>6293.6705999999995</v>
      </c>
      <c r="P8" s="61">
        <v>6254.0686999999998</v>
      </c>
      <c r="Q8" s="61">
        <v>6223.5455999999995</v>
      </c>
      <c r="R8" s="61">
        <v>6208.7982000000002</v>
      </c>
      <c r="S8" s="61">
        <v>6176.9519</v>
      </c>
    </row>
    <row r="9" spans="2:19" x14ac:dyDescent="0.25">
      <c r="B9" s="34" t="s">
        <v>113</v>
      </c>
      <c r="C9" s="34" t="s">
        <v>80</v>
      </c>
      <c r="D9" s="61">
        <v>3890.13328</v>
      </c>
      <c r="E9" s="61">
        <v>4238.5294699999995</v>
      </c>
      <c r="F9" s="61">
        <v>4033.1731800000002</v>
      </c>
      <c r="G9" s="61">
        <v>3848.7402000000002</v>
      </c>
      <c r="H9" s="61">
        <v>3827.4018300000002</v>
      </c>
      <c r="I9" s="61">
        <v>3764.72595</v>
      </c>
      <c r="J9" s="61">
        <v>3692.25936</v>
      </c>
      <c r="K9" s="61">
        <v>3966.99892</v>
      </c>
      <c r="L9" s="61">
        <v>4080.8643399999996</v>
      </c>
      <c r="M9" s="61">
        <v>4223.2180499999995</v>
      </c>
      <c r="N9" s="61">
        <v>4346.4913399999996</v>
      </c>
      <c r="O9" s="61">
        <v>4354.3581799999993</v>
      </c>
      <c r="P9" s="61">
        <v>4536.3752800000002</v>
      </c>
      <c r="Q9" s="61">
        <v>4364.8866200000002</v>
      </c>
      <c r="R9" s="61">
        <v>4663.4555700000001</v>
      </c>
      <c r="S9" s="61">
        <v>4800.1824500000002</v>
      </c>
    </row>
    <row r="10" spans="2:19" x14ac:dyDescent="0.25">
      <c r="B10" s="34" t="s">
        <v>114</v>
      </c>
      <c r="C10" s="34" t="s">
        <v>81</v>
      </c>
      <c r="D10" s="61">
        <v>-674.72003000000007</v>
      </c>
      <c r="E10" s="61">
        <v>-748.31759999999997</v>
      </c>
      <c r="F10" s="61">
        <v>-817.82380000000001</v>
      </c>
      <c r="G10" s="61">
        <v>-846.24708999999996</v>
      </c>
      <c r="H10" s="61">
        <v>-872.91700000000003</v>
      </c>
      <c r="I10" s="61">
        <v>-908.69004000000007</v>
      </c>
      <c r="J10" s="61">
        <v>-926.17792000000009</v>
      </c>
      <c r="K10" s="61">
        <v>-917.62884999999994</v>
      </c>
      <c r="L10" s="61">
        <v>-906.81402000000003</v>
      </c>
      <c r="M10" s="61">
        <v>-902.48824000000002</v>
      </c>
      <c r="N10" s="61">
        <v>-902.96156000000008</v>
      </c>
      <c r="O10" s="61">
        <v>-912.28008</v>
      </c>
      <c r="P10" s="61">
        <v>-925.70371</v>
      </c>
      <c r="Q10" s="61">
        <v>-940.80942000000005</v>
      </c>
      <c r="R10" s="61">
        <v>-963.81757999999991</v>
      </c>
      <c r="S10" s="61">
        <v>-967.18331000000001</v>
      </c>
    </row>
    <row r="11" spans="2:19" x14ac:dyDescent="0.25">
      <c r="B11" s="32" t="s">
        <v>50</v>
      </c>
      <c r="C11" s="32" t="s">
        <v>82</v>
      </c>
      <c r="D11" s="60">
        <v>8403.4263499999997</v>
      </c>
      <c r="E11" s="60">
        <v>9224.32467</v>
      </c>
      <c r="F11" s="60">
        <v>9371.8809799999981</v>
      </c>
      <c r="G11" s="60">
        <v>9485.9558100000013</v>
      </c>
      <c r="H11" s="60">
        <v>9522.6058300000004</v>
      </c>
      <c r="I11" s="60">
        <v>9548.3274099999999</v>
      </c>
      <c r="J11" s="60">
        <v>9591.6748399999997</v>
      </c>
      <c r="K11" s="60">
        <v>9809.1040699999994</v>
      </c>
      <c r="L11" s="60">
        <v>9790.6448199999995</v>
      </c>
      <c r="M11" s="60">
        <v>9818.196109999999</v>
      </c>
      <c r="N11" s="60">
        <v>9815.0651799999996</v>
      </c>
      <c r="O11" s="60">
        <v>9735.7487000000001</v>
      </c>
      <c r="P11" s="60">
        <v>9864.7402700000002</v>
      </c>
      <c r="Q11" s="60">
        <v>9647.6227999999992</v>
      </c>
      <c r="R11" s="60">
        <v>9908.4361900000004</v>
      </c>
      <c r="S11" s="60">
        <v>10009.951040000002</v>
      </c>
    </row>
    <row r="12" spans="2:19" x14ac:dyDescent="0.25">
      <c r="B12" s="34"/>
      <c r="C12" s="34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</row>
    <row r="13" spans="2:19" x14ac:dyDescent="0.25">
      <c r="B13" s="1" t="s">
        <v>152</v>
      </c>
      <c r="C13" s="1" t="s">
        <v>153</v>
      </c>
    </row>
    <row r="14" spans="2:19" x14ac:dyDescent="0.25">
      <c r="B14" s="35" t="s">
        <v>52</v>
      </c>
      <c r="C14" s="35" t="s">
        <v>51</v>
      </c>
      <c r="D14" s="36" t="s">
        <v>0</v>
      </c>
      <c r="E14" s="36" t="s">
        <v>1</v>
      </c>
      <c r="F14" s="36" t="s">
        <v>2</v>
      </c>
      <c r="G14" s="36" t="s">
        <v>3</v>
      </c>
      <c r="H14" s="36" t="s">
        <v>4</v>
      </c>
      <c r="I14" s="36" t="s">
        <v>5</v>
      </c>
      <c r="J14" s="36" t="s">
        <v>6</v>
      </c>
      <c r="K14" s="36" t="s">
        <v>7</v>
      </c>
      <c r="L14" s="36" t="s">
        <v>8</v>
      </c>
      <c r="M14" s="36" t="s">
        <v>9</v>
      </c>
      <c r="N14" s="36" t="s">
        <v>10</v>
      </c>
      <c r="O14" s="36" t="s">
        <v>11</v>
      </c>
      <c r="P14" s="36" t="s">
        <v>12</v>
      </c>
      <c r="Q14" s="36" t="s">
        <v>131</v>
      </c>
      <c r="R14" s="36" t="s">
        <v>132</v>
      </c>
      <c r="S14" s="36" t="s">
        <v>133</v>
      </c>
    </row>
    <row r="15" spans="2:19" x14ac:dyDescent="0.25">
      <c r="B15" s="34" t="s">
        <v>40</v>
      </c>
      <c r="C15" s="34" t="s">
        <v>83</v>
      </c>
      <c r="D15" s="61">
        <v>1363.9846</v>
      </c>
      <c r="E15" s="61">
        <v>1530.5891000000001</v>
      </c>
      <c r="F15" s="61">
        <v>1660.1560999999999</v>
      </c>
      <c r="G15" s="61">
        <v>1728.5022000000001</v>
      </c>
      <c r="H15" s="61">
        <v>1727.2246</v>
      </c>
      <c r="I15" s="61">
        <v>1719.7611999999999</v>
      </c>
      <c r="J15" s="61">
        <v>1746.4915000000001</v>
      </c>
      <c r="K15" s="61">
        <v>1754.1623</v>
      </c>
      <c r="L15" s="61">
        <v>1695.6321</v>
      </c>
      <c r="M15" s="61">
        <v>1675.7217999999998</v>
      </c>
      <c r="N15" s="61">
        <v>1608.0296000000001</v>
      </c>
      <c r="O15" s="61">
        <v>1550.7507000000003</v>
      </c>
      <c r="P15" s="61">
        <v>1495</v>
      </c>
      <c r="Q15" s="61">
        <v>1474.9216000000001</v>
      </c>
      <c r="R15" s="61">
        <v>1456.3762999999999</v>
      </c>
      <c r="S15" s="61">
        <v>1431.2856999999999</v>
      </c>
    </row>
    <row r="16" spans="2:19" x14ac:dyDescent="0.25">
      <c r="B16" s="34" t="s">
        <v>112</v>
      </c>
      <c r="C16" s="34" t="s">
        <v>79</v>
      </c>
      <c r="D16" s="61">
        <v>2635.5805</v>
      </c>
      <c r="E16" s="61">
        <v>2856.3307</v>
      </c>
      <c r="F16" s="61">
        <v>3051.2003999999997</v>
      </c>
      <c r="G16" s="61">
        <v>3173.5475999999999</v>
      </c>
      <c r="H16" s="61">
        <v>3147.4614999999999</v>
      </c>
      <c r="I16" s="61">
        <v>3169.6885000000002</v>
      </c>
      <c r="J16" s="61">
        <v>3232.3723</v>
      </c>
      <c r="K16" s="61">
        <v>3238.3852000000002</v>
      </c>
      <c r="L16" s="61">
        <v>3152.2871</v>
      </c>
      <c r="M16" s="61">
        <v>3119.6889000000001</v>
      </c>
      <c r="N16" s="61">
        <v>3061.7251000000001</v>
      </c>
      <c r="O16" s="61">
        <v>3005.6422000000002</v>
      </c>
      <c r="P16" s="61">
        <v>2977.7671</v>
      </c>
      <c r="Q16" s="61">
        <v>2992.8453</v>
      </c>
      <c r="R16" s="61">
        <v>3000.6987999999997</v>
      </c>
      <c r="S16" s="61">
        <v>2969.0484000000001</v>
      </c>
    </row>
    <row r="17" spans="2:19" x14ac:dyDescent="0.25">
      <c r="B17" s="34" t="s">
        <v>113</v>
      </c>
      <c r="C17" s="34" t="s">
        <v>80</v>
      </c>
      <c r="D17" s="61">
        <v>1492.3066999999999</v>
      </c>
      <c r="E17" s="61">
        <v>1659.8534500000001</v>
      </c>
      <c r="F17" s="61">
        <v>1662.8021799999999</v>
      </c>
      <c r="G17" s="61">
        <v>1502.89994</v>
      </c>
      <c r="H17" s="61">
        <v>1510.3043899999998</v>
      </c>
      <c r="I17" s="61">
        <v>1542.3776200000002</v>
      </c>
      <c r="J17" s="61">
        <v>1606.191</v>
      </c>
      <c r="K17" s="61">
        <v>1566.81728</v>
      </c>
      <c r="L17" s="61">
        <v>1571.4287300000001</v>
      </c>
      <c r="M17" s="61">
        <v>1598.9124999999999</v>
      </c>
      <c r="N17" s="61">
        <v>1646.34275</v>
      </c>
      <c r="O17" s="61">
        <v>1678.6638500000001</v>
      </c>
      <c r="P17" s="61">
        <v>1807.06025</v>
      </c>
      <c r="Q17" s="61">
        <v>1778.97723</v>
      </c>
      <c r="R17" s="61">
        <v>1920.7144800000001</v>
      </c>
      <c r="S17" s="61">
        <v>1965.04648</v>
      </c>
    </row>
    <row r="18" spans="2:19" x14ac:dyDescent="0.25">
      <c r="B18" s="34" t="s">
        <v>114</v>
      </c>
      <c r="C18" s="34" t="s">
        <v>81</v>
      </c>
      <c r="D18" s="61">
        <v>-3305.26406</v>
      </c>
      <c r="E18" s="61">
        <v>-3777.0046899999998</v>
      </c>
      <c r="F18" s="61">
        <v>-3798.5237400000001</v>
      </c>
      <c r="G18" s="61">
        <v>-3642.1391600000002</v>
      </c>
      <c r="H18" s="61">
        <v>-3505.05915</v>
      </c>
      <c r="I18" s="61">
        <v>-3468.7921299999998</v>
      </c>
      <c r="J18" s="61">
        <v>-3488.7372</v>
      </c>
      <c r="K18" s="61">
        <v>-3514.5449100000001</v>
      </c>
      <c r="L18" s="61">
        <v>-3608.1919600000001</v>
      </c>
      <c r="M18" s="61">
        <v>-3635.4753900000001</v>
      </c>
      <c r="N18" s="61">
        <v>-3732.30638</v>
      </c>
      <c r="O18" s="61">
        <v>-3695.22928</v>
      </c>
      <c r="P18" s="61">
        <v>-3820.3921</v>
      </c>
      <c r="Q18" s="61">
        <v>-3713.15733</v>
      </c>
      <c r="R18" s="61">
        <v>-3902.6400800000001</v>
      </c>
      <c r="S18" s="61">
        <v>-3880.6480799999999</v>
      </c>
    </row>
    <row r="19" spans="2:19" x14ac:dyDescent="0.25">
      <c r="B19" s="32" t="s">
        <v>50</v>
      </c>
      <c r="C19" s="32" t="s">
        <v>82</v>
      </c>
      <c r="D19" s="60">
        <v>822.62314000000015</v>
      </c>
      <c r="E19" s="60">
        <v>739.1794600000004</v>
      </c>
      <c r="F19" s="60">
        <v>915.47883999999988</v>
      </c>
      <c r="G19" s="60">
        <v>1034.3083799999999</v>
      </c>
      <c r="H19" s="60">
        <v>1152.7067399999999</v>
      </c>
      <c r="I19" s="60">
        <v>1243.2739900000001</v>
      </c>
      <c r="J19" s="60">
        <v>1349.8260999999995</v>
      </c>
      <c r="K19" s="60">
        <v>1290.6575700000003</v>
      </c>
      <c r="L19" s="60">
        <v>1115.5238700000002</v>
      </c>
      <c r="M19" s="60">
        <v>1083.1260100000002</v>
      </c>
      <c r="N19" s="60">
        <v>975.76146999999969</v>
      </c>
      <c r="O19" s="60">
        <v>989.07677000000092</v>
      </c>
      <c r="P19" s="60">
        <v>964.43524999999954</v>
      </c>
      <c r="Q19" s="60">
        <v>1058.6651999999992</v>
      </c>
      <c r="R19" s="60">
        <v>1018.7731999999993</v>
      </c>
      <c r="S19" s="60">
        <v>1053.4467999999997</v>
      </c>
    </row>
    <row r="20" spans="2:19" x14ac:dyDescent="0.25">
      <c r="B20" s="34"/>
      <c r="C20" s="34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</row>
    <row r="21" spans="2:19" x14ac:dyDescent="0.25">
      <c r="B21" s="1" t="s">
        <v>155</v>
      </c>
      <c r="C21" s="1" t="s">
        <v>154</v>
      </c>
    </row>
    <row r="22" spans="2:19" x14ac:dyDescent="0.25">
      <c r="B22" s="35" t="s">
        <v>52</v>
      </c>
      <c r="C22" s="35" t="s">
        <v>51</v>
      </c>
      <c r="D22" s="36" t="s">
        <v>0</v>
      </c>
      <c r="E22" s="36" t="s">
        <v>1</v>
      </c>
      <c r="F22" s="36" t="s">
        <v>2</v>
      </c>
      <c r="G22" s="36" t="s">
        <v>3</v>
      </c>
      <c r="H22" s="36" t="s">
        <v>4</v>
      </c>
      <c r="I22" s="36" t="s">
        <v>5</v>
      </c>
      <c r="J22" s="36" t="s">
        <v>6</v>
      </c>
      <c r="K22" s="36" t="s">
        <v>7</v>
      </c>
      <c r="L22" s="36" t="s">
        <v>8</v>
      </c>
      <c r="M22" s="36" t="s">
        <v>9</v>
      </c>
      <c r="N22" s="36" t="s">
        <v>10</v>
      </c>
      <c r="O22" s="36" t="s">
        <v>11</v>
      </c>
      <c r="P22" s="36" t="s">
        <v>12</v>
      </c>
      <c r="Q22" s="36" t="s">
        <v>131</v>
      </c>
      <c r="R22" s="36" t="s">
        <v>132</v>
      </c>
      <c r="S22" s="36" t="s">
        <v>133</v>
      </c>
    </row>
    <row r="23" spans="2:19" x14ac:dyDescent="0.25">
      <c r="B23" s="34" t="s">
        <v>40</v>
      </c>
      <c r="C23" s="34" t="s">
        <v>83</v>
      </c>
      <c r="D23" s="61">
        <v>57.980499999999999</v>
      </c>
      <c r="E23" s="61">
        <v>62.270600000000009</v>
      </c>
      <c r="F23" s="61">
        <v>68.639399999999995</v>
      </c>
      <c r="G23" s="61">
        <v>73.643000000000001</v>
      </c>
      <c r="H23" s="61">
        <v>78.937299999999993</v>
      </c>
      <c r="I23" s="61">
        <v>85.483599999999996</v>
      </c>
      <c r="J23" s="61">
        <v>90.7363</v>
      </c>
      <c r="K23" s="61">
        <v>93.68180000000001</v>
      </c>
      <c r="L23" s="61">
        <v>96.958699999999993</v>
      </c>
      <c r="M23" s="61">
        <v>94.155799999999999</v>
      </c>
      <c r="N23" s="61">
        <v>97.544800000000009</v>
      </c>
      <c r="O23" s="61">
        <v>99.430999999999997</v>
      </c>
      <c r="P23" s="61">
        <v>108.7743</v>
      </c>
      <c r="Q23" s="61">
        <v>110.3764</v>
      </c>
      <c r="R23" s="61">
        <v>118.32719999999999</v>
      </c>
      <c r="S23" s="61">
        <v>120.15010000000001</v>
      </c>
    </row>
    <row r="24" spans="2:19" x14ac:dyDescent="0.25">
      <c r="B24" s="34" t="s">
        <v>112</v>
      </c>
      <c r="C24" s="34" t="s">
        <v>79</v>
      </c>
      <c r="D24" s="61">
        <v>67.029499999999999</v>
      </c>
      <c r="E24" s="61">
        <v>71.643699999999995</v>
      </c>
      <c r="F24" s="61">
        <v>77.953399999999988</v>
      </c>
      <c r="G24" s="61">
        <v>83.5916</v>
      </c>
      <c r="H24" s="61">
        <v>88.847700000000003</v>
      </c>
      <c r="I24" s="61">
        <v>95.413399999999996</v>
      </c>
      <c r="J24" s="61">
        <v>100.17230000000001</v>
      </c>
      <c r="K24" s="61">
        <v>102.8325</v>
      </c>
      <c r="L24" s="61">
        <v>105.7298</v>
      </c>
      <c r="M24" s="61">
        <v>102.8698</v>
      </c>
      <c r="N24" s="61">
        <v>106.7346</v>
      </c>
      <c r="O24" s="61">
        <v>108.9705</v>
      </c>
      <c r="P24" s="61">
        <v>118.5446</v>
      </c>
      <c r="Q24" s="61">
        <v>120.28580000000001</v>
      </c>
      <c r="R24" s="61">
        <v>128.8306</v>
      </c>
      <c r="S24" s="61">
        <v>130.93180000000001</v>
      </c>
    </row>
    <row r="25" spans="2:19" x14ac:dyDescent="0.25">
      <c r="B25" s="34" t="s">
        <v>113</v>
      </c>
      <c r="C25" s="34" t="s">
        <v>80</v>
      </c>
      <c r="D25" s="61">
        <v>4208.1078499999994</v>
      </c>
      <c r="E25" s="61">
        <v>4661.5051700000004</v>
      </c>
      <c r="F25" s="61">
        <v>4866.8936299999996</v>
      </c>
      <c r="G25" s="61">
        <v>5094.8714500000006</v>
      </c>
      <c r="H25" s="61">
        <v>5419.1857</v>
      </c>
      <c r="I25" s="61">
        <v>5636.0282200000001</v>
      </c>
      <c r="J25" s="61">
        <v>5914.3764499999997</v>
      </c>
      <c r="K25" s="61">
        <v>6327.4815899999994</v>
      </c>
      <c r="L25" s="61">
        <v>6154.5611799999997</v>
      </c>
      <c r="M25" s="61">
        <v>6291.0046299999995</v>
      </c>
      <c r="N25" s="61">
        <v>6369.5662999999995</v>
      </c>
      <c r="O25" s="61">
        <v>6601.9873200000002</v>
      </c>
      <c r="P25" s="61">
        <v>6623.5805999999993</v>
      </c>
      <c r="Q25" s="61">
        <v>6720.50162</v>
      </c>
      <c r="R25" s="61">
        <v>6998.1922199999999</v>
      </c>
      <c r="S25" s="61">
        <v>7562.2280300000002</v>
      </c>
    </row>
    <row r="26" spans="2:19" x14ac:dyDescent="0.25">
      <c r="B26" s="34" t="s">
        <v>114</v>
      </c>
      <c r="C26" s="34" t="s">
        <v>81</v>
      </c>
      <c r="D26" s="61">
        <v>-4384.0253499999999</v>
      </c>
      <c r="E26" s="61">
        <v>-4865.92119</v>
      </c>
      <c r="F26" s="61">
        <v>-4890.0504199999996</v>
      </c>
      <c r="G26" s="61">
        <v>-4809.8293700000004</v>
      </c>
      <c r="H26" s="61">
        <v>-5048.5699199999999</v>
      </c>
      <c r="I26" s="61">
        <v>-5264.3578600000001</v>
      </c>
      <c r="J26" s="61">
        <v>-5522.1712600000001</v>
      </c>
      <c r="K26" s="61">
        <v>-5911.6410700000006</v>
      </c>
      <c r="L26" s="61">
        <v>-5782.6536500000002</v>
      </c>
      <c r="M26" s="61">
        <v>-5836.5381500000003</v>
      </c>
      <c r="N26" s="61">
        <v>-5917.7924800000001</v>
      </c>
      <c r="O26" s="61">
        <v>-6109.9100199999993</v>
      </c>
      <c r="P26" s="61">
        <v>-6222.8698299999996</v>
      </c>
      <c r="Q26" s="61">
        <v>-6222.9182199999996</v>
      </c>
      <c r="R26" s="61">
        <v>-6510.2117800000005</v>
      </c>
      <c r="S26" s="61">
        <v>-6953.6903700000003</v>
      </c>
    </row>
    <row r="27" spans="2:19" x14ac:dyDescent="0.25">
      <c r="B27" s="32" t="s">
        <v>50</v>
      </c>
      <c r="C27" s="32" t="s">
        <v>82</v>
      </c>
      <c r="D27" s="60">
        <v>-108.88800000000001</v>
      </c>
      <c r="E27" s="60">
        <v>-132.77232000000029</v>
      </c>
      <c r="F27" s="60">
        <v>54.796610000000335</v>
      </c>
      <c r="G27" s="60">
        <v>368.63367999999969</v>
      </c>
      <c r="H27" s="60">
        <v>459.46348000000046</v>
      </c>
      <c r="I27" s="60">
        <v>467.08375999999976</v>
      </c>
      <c r="J27" s="60">
        <v>492.37749000000025</v>
      </c>
      <c r="K27" s="60">
        <v>518.6730199999995</v>
      </c>
      <c r="L27" s="60">
        <v>477.63732999999917</v>
      </c>
      <c r="M27" s="60">
        <v>557.33627999999931</v>
      </c>
      <c r="N27" s="60">
        <v>558.50841999999898</v>
      </c>
      <c r="O27" s="60">
        <v>601.04780000000073</v>
      </c>
      <c r="P27" s="60">
        <v>519.25536999999917</v>
      </c>
      <c r="Q27" s="60">
        <v>617.86920000000021</v>
      </c>
      <c r="R27" s="60">
        <v>616.81103999999914</v>
      </c>
      <c r="S27" s="60">
        <v>739.46945999999991</v>
      </c>
    </row>
    <row r="28" spans="2:19" x14ac:dyDescent="0.25">
      <c r="B28" s="34"/>
      <c r="C28" s="3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</row>
    <row r="29" spans="2:19" x14ac:dyDescent="0.25">
      <c r="B29" s="1" t="s">
        <v>156</v>
      </c>
      <c r="C29" s="1" t="s">
        <v>157</v>
      </c>
    </row>
    <row r="30" spans="2:19" x14ac:dyDescent="0.25">
      <c r="B30" s="35" t="s">
        <v>52</v>
      </c>
      <c r="C30" s="35" t="s">
        <v>51</v>
      </c>
      <c r="D30" s="36" t="s">
        <v>0</v>
      </c>
      <c r="E30" s="36" t="s">
        <v>1</v>
      </c>
      <c r="F30" s="36" t="s">
        <v>2</v>
      </c>
      <c r="G30" s="36" t="s">
        <v>3</v>
      </c>
      <c r="H30" s="36" t="s">
        <v>4</v>
      </c>
      <c r="I30" s="36" t="s">
        <v>5</v>
      </c>
      <c r="J30" s="36" t="s">
        <v>6</v>
      </c>
      <c r="K30" s="36" t="s">
        <v>7</v>
      </c>
      <c r="L30" s="36" t="s">
        <v>8</v>
      </c>
      <c r="M30" s="36" t="s">
        <v>9</v>
      </c>
      <c r="N30" s="36" t="s">
        <v>10</v>
      </c>
      <c r="O30" s="36" t="s">
        <v>11</v>
      </c>
      <c r="P30" s="36" t="s">
        <v>12</v>
      </c>
      <c r="Q30" s="36" t="s">
        <v>131</v>
      </c>
      <c r="R30" s="36" t="s">
        <v>132</v>
      </c>
      <c r="S30" s="36" t="s">
        <v>133</v>
      </c>
    </row>
    <row r="31" spans="2:19" x14ac:dyDescent="0.25">
      <c r="B31" s="34" t="s">
        <v>40</v>
      </c>
      <c r="C31" s="34" t="s">
        <v>83</v>
      </c>
      <c r="D31" s="61">
        <v>307.6112</v>
      </c>
      <c r="E31" s="61">
        <v>318.52879999999999</v>
      </c>
      <c r="F31" s="61">
        <v>333.245</v>
      </c>
      <c r="G31" s="61">
        <v>348.32539999999995</v>
      </c>
      <c r="H31" s="61">
        <v>358.72859999999997</v>
      </c>
      <c r="I31" s="61">
        <v>369.55130000000003</v>
      </c>
      <c r="J31" s="61">
        <v>384.67869999999999</v>
      </c>
      <c r="K31" s="61">
        <v>383.4384</v>
      </c>
      <c r="L31" s="61">
        <v>379.38839999999999</v>
      </c>
      <c r="M31" s="61">
        <v>373.61399999999998</v>
      </c>
      <c r="N31" s="61">
        <v>367.5274</v>
      </c>
      <c r="O31" s="61">
        <v>361.67240000000004</v>
      </c>
      <c r="P31" s="61">
        <v>359.6112</v>
      </c>
      <c r="Q31" s="61">
        <v>354.25710000000004</v>
      </c>
      <c r="R31" s="61">
        <v>352.74920000000003</v>
      </c>
      <c r="S31" s="61">
        <v>350.42619999999999</v>
      </c>
    </row>
    <row r="32" spans="2:19" x14ac:dyDescent="0.25">
      <c r="B32" s="34" t="s">
        <v>112</v>
      </c>
      <c r="C32" s="34" t="s">
        <v>79</v>
      </c>
      <c r="D32" s="61">
        <v>840.57759999999996</v>
      </c>
      <c r="E32" s="61">
        <v>882.75609999999995</v>
      </c>
      <c r="F32" s="61">
        <v>924.78840000000002</v>
      </c>
      <c r="G32" s="61">
        <v>968.68489999999997</v>
      </c>
      <c r="H32" s="61">
        <v>1000.346</v>
      </c>
      <c r="I32" s="61">
        <v>1045.441</v>
      </c>
      <c r="J32" s="61">
        <v>1092.0998999999999</v>
      </c>
      <c r="K32" s="61">
        <v>1092.5073</v>
      </c>
      <c r="L32" s="61">
        <v>1082.4636</v>
      </c>
      <c r="M32" s="61">
        <v>1078.0337</v>
      </c>
      <c r="N32" s="61">
        <v>1067.1938</v>
      </c>
      <c r="O32" s="61">
        <v>1056.7174</v>
      </c>
      <c r="P32" s="61">
        <v>1056.6646000000001</v>
      </c>
      <c r="Q32" s="61">
        <v>1053.8362999999999</v>
      </c>
      <c r="R32" s="61">
        <v>1051.5174</v>
      </c>
      <c r="S32" s="61">
        <v>1047.2117000000001</v>
      </c>
    </row>
    <row r="33" spans="2:19" x14ac:dyDescent="0.25">
      <c r="B33" s="34" t="s">
        <v>113</v>
      </c>
      <c r="C33" s="34" t="s">
        <v>80</v>
      </c>
      <c r="D33" s="61">
        <v>424.34833000000003</v>
      </c>
      <c r="E33" s="61">
        <v>433.15191999999996</v>
      </c>
      <c r="F33" s="61">
        <v>433.68425999999999</v>
      </c>
      <c r="G33" s="61">
        <v>439.81169</v>
      </c>
      <c r="H33" s="61">
        <v>445.52098000000001</v>
      </c>
      <c r="I33" s="61">
        <v>454.12134999999995</v>
      </c>
      <c r="J33" s="61">
        <v>446.99581000000001</v>
      </c>
      <c r="K33" s="61">
        <v>479.85644000000002</v>
      </c>
      <c r="L33" s="61">
        <v>515.83843000000002</v>
      </c>
      <c r="M33" s="61">
        <v>551.85483999999997</v>
      </c>
      <c r="N33" s="61">
        <v>547.79128000000003</v>
      </c>
      <c r="O33" s="61">
        <v>560.71438000000001</v>
      </c>
      <c r="P33" s="61">
        <v>567.15170999999998</v>
      </c>
      <c r="Q33" s="61">
        <v>573.91605000000004</v>
      </c>
      <c r="R33" s="61">
        <v>590.68580000000009</v>
      </c>
      <c r="S33" s="61">
        <v>612.18031999999994</v>
      </c>
    </row>
    <row r="34" spans="2:19" x14ac:dyDescent="0.25">
      <c r="B34" s="34" t="s">
        <v>114</v>
      </c>
      <c r="C34" s="34" t="s">
        <v>81</v>
      </c>
      <c r="D34" s="61">
        <v>-1822.2849099999999</v>
      </c>
      <c r="E34" s="61">
        <v>-1846.1756</v>
      </c>
      <c r="F34" s="61">
        <v>-1841.0545900000002</v>
      </c>
      <c r="G34" s="61">
        <v>-1918.9993999999999</v>
      </c>
      <c r="H34" s="61">
        <v>-2042.3202800000001</v>
      </c>
      <c r="I34" s="61">
        <v>-2061.29997</v>
      </c>
      <c r="J34" s="61">
        <v>-2001.80963</v>
      </c>
      <c r="K34" s="61">
        <v>-2273.9304200000001</v>
      </c>
      <c r="L34" s="61">
        <v>-2393.65065</v>
      </c>
      <c r="M34" s="61">
        <v>-2641.4847200000004</v>
      </c>
      <c r="N34" s="61">
        <v>-2696.7295199999999</v>
      </c>
      <c r="O34" s="61">
        <v>-2714.1823399999998</v>
      </c>
      <c r="P34" s="61">
        <v>-2724.0490600000003</v>
      </c>
      <c r="Q34" s="61">
        <v>-2682.3434600000001</v>
      </c>
      <c r="R34" s="61">
        <v>-2855.7960200000002</v>
      </c>
      <c r="S34" s="61">
        <v>-3132.6517200000003</v>
      </c>
    </row>
    <row r="35" spans="2:19" x14ac:dyDescent="0.25">
      <c r="B35" s="32" t="s">
        <v>50</v>
      </c>
      <c r="C35" s="32" t="s">
        <v>82</v>
      </c>
      <c r="D35" s="60">
        <v>-557.35897999999997</v>
      </c>
      <c r="E35" s="60">
        <v>-530.26758000000007</v>
      </c>
      <c r="F35" s="60">
        <v>-482.58192999999994</v>
      </c>
      <c r="G35" s="60">
        <v>-510.50280999999984</v>
      </c>
      <c r="H35" s="60">
        <v>-596.45330000000001</v>
      </c>
      <c r="I35" s="60">
        <v>-561.73761999999988</v>
      </c>
      <c r="J35" s="60">
        <v>-462.71391999999992</v>
      </c>
      <c r="K35" s="60">
        <v>-701.56667999999991</v>
      </c>
      <c r="L35" s="60">
        <v>-795.34861999999987</v>
      </c>
      <c r="M35" s="60">
        <v>-1011.5961800000001</v>
      </c>
      <c r="N35" s="60">
        <v>-1081.7444399999999</v>
      </c>
      <c r="O35" s="60">
        <v>-1096.75056</v>
      </c>
      <c r="P35" s="60">
        <v>-1100.2327499999999</v>
      </c>
      <c r="Q35" s="60">
        <v>-1054.5911099999998</v>
      </c>
      <c r="R35" s="60">
        <v>-1213.5928200000001</v>
      </c>
      <c r="S35" s="60">
        <v>-1473.2597000000003</v>
      </c>
    </row>
    <row r="37" spans="2:19" x14ac:dyDescent="0.25">
      <c r="B37" s="20" t="s">
        <v>76</v>
      </c>
    </row>
    <row r="38" spans="2:19" x14ac:dyDescent="0.25">
      <c r="B38" s="20" t="s">
        <v>185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T35"/>
  <sheetViews>
    <sheetView workbookViewId="0">
      <selection activeCell="C39" sqref="C39"/>
    </sheetView>
  </sheetViews>
  <sheetFormatPr defaultColWidth="9.109375" defaultRowHeight="13.8" x14ac:dyDescent="0.25"/>
  <cols>
    <col min="1" max="1" width="4.5546875" style="1" customWidth="1"/>
    <col min="2" max="2" width="21.5546875" style="1" bestFit="1" customWidth="1"/>
    <col min="3" max="3" width="26.109375" style="1" bestFit="1" customWidth="1"/>
    <col min="4" max="4" width="27.6640625" style="1" customWidth="1"/>
    <col min="5" max="17" width="9.88671875" style="1" customWidth="1"/>
    <col min="18" max="16384" width="9.109375" style="1"/>
  </cols>
  <sheetData>
    <row r="2" spans="2:20" ht="15.6" x14ac:dyDescent="0.25">
      <c r="B2" s="23" t="s">
        <v>169</v>
      </c>
      <c r="C2" s="23"/>
    </row>
    <row r="3" spans="2:20" ht="15.6" x14ac:dyDescent="0.3">
      <c r="B3" s="66" t="s">
        <v>192</v>
      </c>
      <c r="C3" s="66"/>
    </row>
    <row r="5" spans="2:20" x14ac:dyDescent="0.25">
      <c r="B5" s="37"/>
      <c r="C5" s="27" t="s">
        <v>84</v>
      </c>
      <c r="D5" s="27" t="s">
        <v>85</v>
      </c>
      <c r="E5" s="38">
        <v>2005</v>
      </c>
      <c r="F5" s="38">
        <v>2006</v>
      </c>
      <c r="G5" s="38">
        <v>2007</v>
      </c>
      <c r="H5" s="38">
        <v>2008</v>
      </c>
      <c r="I5" s="38">
        <v>2009</v>
      </c>
      <c r="J5" s="38">
        <v>2010</v>
      </c>
      <c r="K5" s="38">
        <v>2011</v>
      </c>
      <c r="L5" s="38">
        <v>2012</v>
      </c>
      <c r="M5" s="38">
        <v>2013</v>
      </c>
      <c r="N5" s="38">
        <v>2014</v>
      </c>
      <c r="O5" s="38">
        <v>2015</v>
      </c>
      <c r="P5" s="38">
        <v>2016</v>
      </c>
      <c r="Q5" s="38">
        <v>2017</v>
      </c>
      <c r="R5" s="38">
        <v>2018</v>
      </c>
      <c r="S5" s="38">
        <v>2019</v>
      </c>
      <c r="T5" s="38">
        <v>2020</v>
      </c>
    </row>
    <row r="6" spans="2:20" x14ac:dyDescent="0.25">
      <c r="B6" s="74" t="s">
        <v>115</v>
      </c>
      <c r="C6" s="37" t="s">
        <v>13</v>
      </c>
      <c r="D6" s="37" t="s">
        <v>53</v>
      </c>
      <c r="E6" s="39">
        <v>0.46155576530811571</v>
      </c>
      <c r="F6" s="39">
        <v>0.46879913802422996</v>
      </c>
      <c r="G6" s="39">
        <v>0.49450151979771101</v>
      </c>
      <c r="H6" s="39">
        <v>0.51585691372746845</v>
      </c>
      <c r="I6" s="39">
        <v>0.52041948139322203</v>
      </c>
      <c r="J6" s="39">
        <v>0.52820481809562247</v>
      </c>
      <c r="K6" s="39">
        <v>0.53635673827402008</v>
      </c>
      <c r="L6" s="39">
        <v>0.52047162371224576</v>
      </c>
      <c r="M6" s="39">
        <v>0.5112812848177315</v>
      </c>
      <c r="N6" s="39">
        <v>0.50171228108213073</v>
      </c>
      <c r="O6" s="39">
        <v>0.49268631513042854</v>
      </c>
      <c r="P6" s="39">
        <v>0.49044814846941093</v>
      </c>
      <c r="Q6" s="39">
        <v>0.48152859230172285</v>
      </c>
      <c r="R6" s="39">
        <v>0.48915181137175001</v>
      </c>
      <c r="S6" s="39">
        <v>0.4761338825887248</v>
      </c>
      <c r="T6" s="39">
        <v>0.47035967087348246</v>
      </c>
    </row>
    <row r="7" spans="2:20" x14ac:dyDescent="0.25">
      <c r="B7" s="72"/>
      <c r="C7" s="34" t="s">
        <v>39</v>
      </c>
      <c r="D7" s="34" t="s">
        <v>54</v>
      </c>
      <c r="E7" s="40">
        <v>6.7375725659977737E-2</v>
      </c>
      <c r="F7" s="40">
        <v>6.6682999549727159E-2</v>
      </c>
      <c r="G7" s="40">
        <v>6.9977944935123035E-2</v>
      </c>
      <c r="H7" s="40">
        <v>7.2017914011347953E-2</v>
      </c>
      <c r="I7" s="40">
        <v>7.223046038945595E-2</v>
      </c>
      <c r="J7" s="40">
        <v>7.2745886065247026E-2</v>
      </c>
      <c r="K7" s="40">
        <v>7.389942773832861E-2</v>
      </c>
      <c r="L7" s="40">
        <v>7.2271744414794281E-2</v>
      </c>
      <c r="M7" s="40">
        <v>7.0660323288516624E-2</v>
      </c>
      <c r="N7" s="40">
        <v>6.8508331746564288E-2</v>
      </c>
      <c r="O7" s="40">
        <v>6.651599378263913E-2</v>
      </c>
      <c r="P7" s="40">
        <v>6.5646235039571343E-2</v>
      </c>
      <c r="Q7" s="40">
        <v>6.3766551337028493E-2</v>
      </c>
      <c r="R7" s="40">
        <v>6.385717790428469E-2</v>
      </c>
      <c r="S7" s="40">
        <v>6.129170768978473E-2</v>
      </c>
      <c r="T7" s="40">
        <v>5.943970249393913E-2</v>
      </c>
    </row>
    <row r="8" spans="2:20" x14ac:dyDescent="0.25">
      <c r="B8" s="72"/>
      <c r="C8" s="34" t="s">
        <v>27</v>
      </c>
      <c r="D8" s="34" t="s">
        <v>86</v>
      </c>
      <c r="E8" s="40">
        <v>4.2552266049713114E-2</v>
      </c>
      <c r="F8" s="40">
        <v>3.9502168967302187E-2</v>
      </c>
      <c r="G8" s="40">
        <v>3.9711896344066605E-2</v>
      </c>
      <c r="H8" s="40">
        <v>3.9625683309025994E-2</v>
      </c>
      <c r="I8" s="40">
        <v>3.9172161579486428E-2</v>
      </c>
      <c r="J8" s="40">
        <v>3.9030220801630204E-2</v>
      </c>
      <c r="K8" s="40">
        <v>3.8696966889275985E-2</v>
      </c>
      <c r="L8" s="40">
        <v>3.7433028583320038E-2</v>
      </c>
      <c r="M8" s="40">
        <v>3.6578602998392093E-2</v>
      </c>
      <c r="N8" s="40">
        <v>3.5847618253959691E-2</v>
      </c>
      <c r="O8" s="40">
        <v>3.5266752842603936E-2</v>
      </c>
      <c r="P8" s="40">
        <v>3.4969984369257127E-2</v>
      </c>
      <c r="Q8" s="40">
        <v>3.4298125330705809E-2</v>
      </c>
      <c r="R8" s="40">
        <v>3.4759376303586526E-2</v>
      </c>
      <c r="S8" s="40">
        <v>3.3642601408852141E-2</v>
      </c>
      <c r="T8" s="40">
        <v>3.291141280419875E-2</v>
      </c>
    </row>
    <row r="9" spans="2:20" x14ac:dyDescent="0.25">
      <c r="B9" s="72"/>
      <c r="C9" s="34" t="s">
        <v>18</v>
      </c>
      <c r="D9" s="34" t="s">
        <v>65</v>
      </c>
      <c r="E9" s="40">
        <v>0.10040272891039241</v>
      </c>
      <c r="F9" s="40">
        <v>9.8585268916900601E-2</v>
      </c>
      <c r="G9" s="40">
        <v>0.10088644393483596</v>
      </c>
      <c r="H9" s="40">
        <v>0.1062937198029667</v>
      </c>
      <c r="I9" s="40">
        <v>0.10806694366136078</v>
      </c>
      <c r="J9" s="40">
        <v>0.10732639066218638</v>
      </c>
      <c r="K9" s="40">
        <v>0.10706249894298768</v>
      </c>
      <c r="L9" s="40">
        <v>0.11039048038496328</v>
      </c>
      <c r="M9" s="40">
        <v>0.1137414070199872</v>
      </c>
      <c r="N9" s="40">
        <v>0.11679503277232484</v>
      </c>
      <c r="O9" s="40">
        <v>0.11962039105716954</v>
      </c>
      <c r="P9" s="40">
        <v>0.12520095949627966</v>
      </c>
      <c r="Q9" s="40">
        <v>0.12626080933511319</v>
      </c>
      <c r="R9" s="40">
        <v>0.13096852973007936</v>
      </c>
      <c r="S9" s="40">
        <v>0.13354670068559302</v>
      </c>
      <c r="T9" s="40">
        <v>0.14179389086187141</v>
      </c>
    </row>
    <row r="10" spans="2:20" x14ac:dyDescent="0.25">
      <c r="B10" s="72"/>
      <c r="C10" s="34" t="s">
        <v>179</v>
      </c>
      <c r="D10" s="34" t="s">
        <v>67</v>
      </c>
      <c r="E10" s="40">
        <v>0.11980113279468843</v>
      </c>
      <c r="F10" s="40">
        <v>0.13514719404449271</v>
      </c>
      <c r="G10" s="40">
        <v>0.10953506839478819</v>
      </c>
      <c r="H10" s="40">
        <v>9.0960449489430745E-2</v>
      </c>
      <c r="I10" s="40">
        <v>8.0302305487794295E-2</v>
      </c>
      <c r="J10" s="40">
        <v>7.2172493123266235E-2</v>
      </c>
      <c r="K10" s="40">
        <v>6.4853366515467373E-2</v>
      </c>
      <c r="L10" s="40">
        <v>6.9230563074371768E-2</v>
      </c>
      <c r="M10" s="40">
        <v>8.2324330775363844E-2</v>
      </c>
      <c r="N10" s="40">
        <v>8.7710541538330064E-2</v>
      </c>
      <c r="O10" s="40">
        <v>9.6642230433547138E-2</v>
      </c>
      <c r="P10" s="40">
        <v>9.0491862851632909E-2</v>
      </c>
      <c r="Q10" s="40">
        <v>9.5415672599599557E-2</v>
      </c>
      <c r="R10" s="40">
        <v>8.8289305779774827E-2</v>
      </c>
      <c r="S10" s="40">
        <v>9.3241966334271828E-2</v>
      </c>
      <c r="T10" s="40">
        <v>8.8726412463012244E-2</v>
      </c>
    </row>
    <row r="11" spans="2:20" x14ac:dyDescent="0.25">
      <c r="B11" s="73"/>
      <c r="C11" s="32" t="s">
        <v>28</v>
      </c>
      <c r="D11" s="32" t="s">
        <v>87</v>
      </c>
      <c r="E11" s="41">
        <v>0.20831239119103082</v>
      </c>
      <c r="F11" s="41">
        <v>0.19128323049734744</v>
      </c>
      <c r="G11" s="41">
        <v>0.18538712757485795</v>
      </c>
      <c r="H11" s="41">
        <v>0.1752453090134341</v>
      </c>
      <c r="I11" s="41">
        <v>0.17980865807015886</v>
      </c>
      <c r="J11" s="41">
        <v>0.18052021037796012</v>
      </c>
      <c r="K11" s="41">
        <v>0.17913101114756433</v>
      </c>
      <c r="L11" s="41">
        <v>0.19020255050780174</v>
      </c>
      <c r="M11" s="41">
        <v>0.18541405110000872</v>
      </c>
      <c r="N11" s="41">
        <v>0.18942618527892766</v>
      </c>
      <c r="O11" s="41">
        <v>0.18926830742353606</v>
      </c>
      <c r="P11" s="41">
        <v>0.19324279099102887</v>
      </c>
      <c r="Q11" s="41">
        <v>0.19873024816908413</v>
      </c>
      <c r="R11" s="41">
        <v>0.19297378946625587</v>
      </c>
      <c r="S11" s="41">
        <v>0.20214315049049855</v>
      </c>
      <c r="T11" s="41">
        <v>0.20676890959251124</v>
      </c>
    </row>
    <row r="12" spans="2:20" x14ac:dyDescent="0.25">
      <c r="B12" s="72" t="s">
        <v>116</v>
      </c>
      <c r="C12" s="34" t="s">
        <v>13</v>
      </c>
      <c r="D12" s="34" t="s">
        <v>53</v>
      </c>
      <c r="E12" s="40">
        <v>9.6026921472078974E-2</v>
      </c>
      <c r="F12" s="40">
        <v>9.8486794432419228E-2</v>
      </c>
      <c r="G12" s="40">
        <v>0.10242457270780704</v>
      </c>
      <c r="H12" s="40">
        <v>0.10854305445710186</v>
      </c>
      <c r="I12" s="40">
        <v>0.10729875906236241</v>
      </c>
      <c r="J12" s="40">
        <v>0.10494356136072217</v>
      </c>
      <c r="K12" s="40">
        <v>9.9492632451455176E-2</v>
      </c>
      <c r="L12" s="40">
        <v>9.7790842728442101E-2</v>
      </c>
      <c r="M12" s="40">
        <v>9.4682854789764098E-2</v>
      </c>
      <c r="N12" s="40">
        <v>9.1170468435837773E-2</v>
      </c>
      <c r="O12" s="40">
        <v>8.6937149811891518E-2</v>
      </c>
      <c r="P12" s="40">
        <v>8.2430865079791263E-2</v>
      </c>
      <c r="Q12" s="40">
        <v>7.7228533648136755E-2</v>
      </c>
      <c r="R12" s="40">
        <v>7.5769708057436921E-2</v>
      </c>
      <c r="S12" s="40">
        <v>7.1743395628826381E-2</v>
      </c>
      <c r="T12" s="40">
        <v>7.0066447526440756E-2</v>
      </c>
    </row>
    <row r="13" spans="2:20" x14ac:dyDescent="0.25">
      <c r="B13" s="72"/>
      <c r="C13" s="34" t="s">
        <v>39</v>
      </c>
      <c r="D13" s="34" t="s">
        <v>54</v>
      </c>
      <c r="E13" s="40">
        <v>0.2344047337340032</v>
      </c>
      <c r="F13" s="40">
        <v>0.24042522712454054</v>
      </c>
      <c r="G13" s="40">
        <v>0.24975090276679482</v>
      </c>
      <c r="H13" s="40">
        <v>0.26107558986965562</v>
      </c>
      <c r="I13" s="40">
        <v>0.26352807955317825</v>
      </c>
      <c r="J13" s="40">
        <v>0.26002610506662416</v>
      </c>
      <c r="K13" s="40">
        <v>0.26145986350948436</v>
      </c>
      <c r="L13" s="40">
        <v>0.26726397177752226</v>
      </c>
      <c r="M13" s="40">
        <v>0.26427864099521836</v>
      </c>
      <c r="N13" s="40">
        <v>0.26396056678998142</v>
      </c>
      <c r="O13" s="40">
        <v>0.25461051926004002</v>
      </c>
      <c r="P13" s="40">
        <v>0.24862152207155633</v>
      </c>
      <c r="Q13" s="40">
        <v>0.23521743161746475</v>
      </c>
      <c r="R13" s="40">
        <v>0.23332007697277043</v>
      </c>
      <c r="S13" s="40">
        <v>0.22418304198992206</v>
      </c>
      <c r="T13" s="40">
        <v>0.22001425315112708</v>
      </c>
    </row>
    <row r="14" spans="2:20" x14ac:dyDescent="0.25">
      <c r="B14" s="72"/>
      <c r="C14" s="34" t="s">
        <v>26</v>
      </c>
      <c r="D14" s="34" t="s">
        <v>56</v>
      </c>
      <c r="E14" s="40">
        <v>0.12291113478100854</v>
      </c>
      <c r="F14" s="40">
        <v>0.11890597950927223</v>
      </c>
      <c r="G14" s="40">
        <v>0.11973239098227223</v>
      </c>
      <c r="H14" s="40">
        <v>0.12603823628052502</v>
      </c>
      <c r="I14" s="40">
        <v>0.12449917271389525</v>
      </c>
      <c r="J14" s="40">
        <v>0.12450810006885048</v>
      </c>
      <c r="K14" s="40">
        <v>0.12190442977153984</v>
      </c>
      <c r="L14" s="40">
        <v>0.12402368109990652</v>
      </c>
      <c r="M14" s="40">
        <v>0.12178658088329584</v>
      </c>
      <c r="N14" s="40">
        <v>0.11986945962420134</v>
      </c>
      <c r="O14" s="40">
        <v>0.12052285949957159</v>
      </c>
      <c r="P14" s="40">
        <v>0.11971775413777669</v>
      </c>
      <c r="Q14" s="40">
        <v>0.12017758592689871</v>
      </c>
      <c r="R14" s="40">
        <v>0.12314273976153094</v>
      </c>
      <c r="S14" s="40">
        <v>0.12400641142659739</v>
      </c>
      <c r="T14" s="40">
        <v>0.12286788453488354</v>
      </c>
    </row>
    <row r="15" spans="2:20" x14ac:dyDescent="0.25">
      <c r="B15" s="72"/>
      <c r="C15" s="34" t="s">
        <v>27</v>
      </c>
      <c r="D15" s="34" t="s">
        <v>86</v>
      </c>
      <c r="E15" s="40">
        <v>0.18513892530784271</v>
      </c>
      <c r="F15" s="40">
        <v>0.17464752848928888</v>
      </c>
      <c r="G15" s="40">
        <v>0.17535533465915074</v>
      </c>
      <c r="H15" s="40">
        <v>0.18296672691852756</v>
      </c>
      <c r="I15" s="40">
        <v>0.18041885741921651</v>
      </c>
      <c r="J15" s="40">
        <v>0.18319713221681194</v>
      </c>
      <c r="K15" s="40">
        <v>0.18518691281769528</v>
      </c>
      <c r="L15" s="40">
        <v>0.18485466610347706</v>
      </c>
      <c r="M15" s="40">
        <v>0.18658400118027421</v>
      </c>
      <c r="N15" s="40">
        <v>0.1861464500900627</v>
      </c>
      <c r="O15" s="40">
        <v>0.18824401606701568</v>
      </c>
      <c r="P15" s="40">
        <v>0.19087072673229791</v>
      </c>
      <c r="Q15" s="40">
        <v>0.1897117980651904</v>
      </c>
      <c r="R15" s="40">
        <v>0.19495871737711087</v>
      </c>
      <c r="S15" s="40">
        <v>0.18979011654961037</v>
      </c>
      <c r="T15" s="40">
        <v>0.18879268085740583</v>
      </c>
    </row>
    <row r="16" spans="2:20" x14ac:dyDescent="0.25">
      <c r="B16" s="72"/>
      <c r="C16" s="34" t="s">
        <v>179</v>
      </c>
      <c r="D16" s="34" t="s">
        <v>67</v>
      </c>
      <c r="E16" s="40">
        <v>0.14943410033103616</v>
      </c>
      <c r="F16" s="40">
        <v>0.15211364886438475</v>
      </c>
      <c r="G16" s="40">
        <v>0.14417987866268836</v>
      </c>
      <c r="H16" s="40">
        <v>0.11233544170154425</v>
      </c>
      <c r="I16" s="40">
        <v>0.1145507293841254</v>
      </c>
      <c r="J16" s="40">
        <v>0.10541119698889115</v>
      </c>
      <c r="K16" s="40">
        <v>0.10420918126667889</v>
      </c>
      <c r="L16" s="40">
        <v>0.10886016815674331</v>
      </c>
      <c r="M16" s="40">
        <v>0.11031973106646425</v>
      </c>
      <c r="N16" s="40">
        <v>0.11540670504611811</v>
      </c>
      <c r="O16" s="40">
        <v>0.12281838291689022</v>
      </c>
      <c r="P16" s="40">
        <v>0.12905095515695433</v>
      </c>
      <c r="Q16" s="40">
        <v>0.13257763835512268</v>
      </c>
      <c r="R16" s="40">
        <v>0.13772526448086495</v>
      </c>
      <c r="S16" s="40">
        <v>0.15223985822218941</v>
      </c>
      <c r="T16" s="40">
        <v>0.1413619046579826</v>
      </c>
    </row>
    <row r="17" spans="2:20" x14ac:dyDescent="0.25">
      <c r="B17" s="72"/>
      <c r="C17" s="34" t="s">
        <v>24</v>
      </c>
      <c r="D17" s="34" t="s">
        <v>88</v>
      </c>
      <c r="E17" s="40">
        <v>0.13654628692373183</v>
      </c>
      <c r="F17" s="40">
        <v>0.140468012138079</v>
      </c>
      <c r="G17" s="40">
        <v>0.12784370601680919</v>
      </c>
      <c r="H17" s="40">
        <v>0.12921810302185066</v>
      </c>
      <c r="I17" s="40">
        <v>0.1244063385074942</v>
      </c>
      <c r="J17" s="40">
        <v>0.13377195564479899</v>
      </c>
      <c r="K17" s="40">
        <v>0.14532045493752246</v>
      </c>
      <c r="L17" s="40">
        <v>0.13198469422250028</v>
      </c>
      <c r="M17" s="40">
        <v>0.13113826959400307</v>
      </c>
      <c r="N17" s="40">
        <v>0.12645720403507699</v>
      </c>
      <c r="O17" s="40">
        <v>0.12434067193827718</v>
      </c>
      <c r="P17" s="40">
        <v>0.11991405215720265</v>
      </c>
      <c r="Q17" s="40">
        <v>0.13247364505220863</v>
      </c>
      <c r="R17" s="40">
        <v>0.12022904590292886</v>
      </c>
      <c r="S17" s="40">
        <v>0.1195869857936418</v>
      </c>
      <c r="T17" s="40">
        <v>0.11957130828420552</v>
      </c>
    </row>
    <row r="18" spans="2:20" x14ac:dyDescent="0.25">
      <c r="B18" s="73"/>
      <c r="C18" s="32" t="s">
        <v>28</v>
      </c>
      <c r="D18" s="32" t="s">
        <v>87</v>
      </c>
      <c r="E18" s="41">
        <v>7.5537899872845357E-2</v>
      </c>
      <c r="F18" s="41">
        <v>7.4952831584602225E-2</v>
      </c>
      <c r="G18" s="41">
        <v>8.0713214204477579E-2</v>
      </c>
      <c r="H18" s="41">
        <v>7.9822869134548224E-2</v>
      </c>
      <c r="I18" s="41">
        <v>8.5298044037159626E-2</v>
      </c>
      <c r="J18" s="41">
        <v>8.8141971997625537E-2</v>
      </c>
      <c r="K18" s="41">
        <v>8.2426545912915941E-2</v>
      </c>
      <c r="L18" s="41">
        <v>8.5221996722185986E-2</v>
      </c>
      <c r="M18" s="41">
        <v>9.1209921490980117E-2</v>
      </c>
      <c r="N18" s="41">
        <v>9.6989145978721575E-2</v>
      </c>
      <c r="O18" s="41">
        <v>0.10252638139019175</v>
      </c>
      <c r="P18" s="41">
        <v>0.10939412252963272</v>
      </c>
      <c r="Q18" s="41">
        <v>0.11261338823437382</v>
      </c>
      <c r="R18" s="41">
        <v>0.11485444535172183</v>
      </c>
      <c r="S18" s="41">
        <v>0.1184501700698463</v>
      </c>
      <c r="T18" s="41">
        <v>0.13732553922838223</v>
      </c>
    </row>
    <row r="19" spans="2:20" x14ac:dyDescent="0.25">
      <c r="B19" s="72" t="s">
        <v>160</v>
      </c>
      <c r="C19" s="34" t="s">
        <v>47</v>
      </c>
      <c r="D19" s="34" t="s">
        <v>79</v>
      </c>
      <c r="E19" s="40">
        <v>1.5678911462341672E-2</v>
      </c>
      <c r="F19" s="40">
        <v>1.5136582847435347E-2</v>
      </c>
      <c r="G19" s="40">
        <v>1.5764572599933389E-2</v>
      </c>
      <c r="H19" s="40">
        <v>1.6142164034558478E-2</v>
      </c>
      <c r="I19" s="40">
        <v>1.6130566673760546E-2</v>
      </c>
      <c r="J19" s="40">
        <v>1.6647364891069064E-2</v>
      </c>
      <c r="K19" s="40">
        <v>1.6654998431927252E-2</v>
      </c>
      <c r="L19" s="40">
        <v>1.5991831590297947E-2</v>
      </c>
      <c r="M19" s="40">
        <v>1.6888959369105876E-2</v>
      </c>
      <c r="N19" s="40">
        <v>1.60888051722342E-2</v>
      </c>
      <c r="O19" s="40">
        <v>1.6480796931470559E-2</v>
      </c>
      <c r="P19" s="40">
        <v>1.6237697050523258E-2</v>
      </c>
      <c r="Q19" s="40">
        <v>1.7582675563485535E-2</v>
      </c>
      <c r="R19" s="40">
        <v>1.7583619050685249E-2</v>
      </c>
      <c r="S19" s="40">
        <v>1.8076355759444589E-2</v>
      </c>
      <c r="T19" s="40">
        <v>1.7019248643375708E-2</v>
      </c>
    </row>
    <row r="20" spans="2:20" x14ac:dyDescent="0.25">
      <c r="B20" s="72"/>
      <c r="C20" s="34" t="s">
        <v>159</v>
      </c>
      <c r="D20" s="34" t="s">
        <v>158</v>
      </c>
      <c r="E20" s="40">
        <v>0.15289098255521544</v>
      </c>
      <c r="F20" s="40">
        <v>0.16499753999920141</v>
      </c>
      <c r="G20" s="40">
        <v>0.17496580475614834</v>
      </c>
      <c r="H20" s="40">
        <v>0.18887195304019791</v>
      </c>
      <c r="I20" s="40">
        <v>0.18177189157930668</v>
      </c>
      <c r="J20" s="40">
        <v>0.18150155562432474</v>
      </c>
      <c r="K20" s="40">
        <v>0.20083537605377294</v>
      </c>
      <c r="L20" s="40">
        <v>0.19872296471291034</v>
      </c>
      <c r="M20" s="40">
        <v>0.19571478129599656</v>
      </c>
      <c r="N20" s="40">
        <v>0.19075500361366968</v>
      </c>
      <c r="O20" s="40">
        <v>0.19049931265546977</v>
      </c>
      <c r="P20" s="40">
        <v>0.19603361327638325</v>
      </c>
      <c r="Q20" s="40">
        <v>0.21019743003289232</v>
      </c>
      <c r="R20" s="40">
        <v>0.20811225851540932</v>
      </c>
      <c r="S20" s="40">
        <v>0.19729030136597769</v>
      </c>
      <c r="T20" s="40">
        <v>0.20874623243073839</v>
      </c>
    </row>
    <row r="21" spans="2:20" x14ac:dyDescent="0.25">
      <c r="B21" s="72"/>
      <c r="C21" s="34" t="s">
        <v>19</v>
      </c>
      <c r="D21" s="34" t="s">
        <v>105</v>
      </c>
      <c r="E21" s="40">
        <v>0.22947282617715195</v>
      </c>
      <c r="F21" s="40">
        <v>0.20712316830212019</v>
      </c>
      <c r="G21" s="40">
        <v>0.19743080100902533</v>
      </c>
      <c r="H21" s="40">
        <v>0.21227419011901613</v>
      </c>
      <c r="I21" s="40">
        <v>0.24256587478209551</v>
      </c>
      <c r="J21" s="40">
        <v>0.25312792420975577</v>
      </c>
      <c r="K21" s="40">
        <v>0.25196812479074182</v>
      </c>
      <c r="L21" s="40">
        <v>0.27763040265425043</v>
      </c>
      <c r="M21" s="40">
        <v>0.2923198691317061</v>
      </c>
      <c r="N21" s="40">
        <v>0.29314998136427273</v>
      </c>
      <c r="O21" s="40">
        <v>0.30093461531412175</v>
      </c>
      <c r="P21" s="40">
        <v>0.30746773640129954</v>
      </c>
      <c r="Q21" s="40">
        <v>0.29002443621189361</v>
      </c>
      <c r="R21" s="40">
        <v>0.29128254507285944</v>
      </c>
      <c r="S21" s="40">
        <v>0.30261848663478813</v>
      </c>
      <c r="T21" s="40">
        <v>0.31384513299524158</v>
      </c>
    </row>
    <row r="22" spans="2:20" x14ac:dyDescent="0.25">
      <c r="B22" s="72"/>
      <c r="C22" s="34" t="s">
        <v>20</v>
      </c>
      <c r="D22" s="34" t="s">
        <v>66</v>
      </c>
      <c r="E22" s="40">
        <v>0.39407036594976302</v>
      </c>
      <c r="F22" s="40">
        <v>0.40069164568660609</v>
      </c>
      <c r="G22" s="40">
        <v>0.41905675897116679</v>
      </c>
      <c r="H22" s="40">
        <v>0.4150796789020248</v>
      </c>
      <c r="I22" s="40">
        <v>0.39422185602578225</v>
      </c>
      <c r="J22" s="40">
        <v>0.38741294899554435</v>
      </c>
      <c r="K22" s="40">
        <v>0.37339260239598188</v>
      </c>
      <c r="L22" s="40">
        <v>0.35454827837188901</v>
      </c>
      <c r="M22" s="40">
        <v>0.3459102008066724</v>
      </c>
      <c r="N22" s="40">
        <v>0.33308662115843274</v>
      </c>
      <c r="O22" s="40">
        <v>0.32521326024243258</v>
      </c>
      <c r="P22" s="40">
        <v>0.312777357018167</v>
      </c>
      <c r="Q22" s="40">
        <v>0.31095204965935669</v>
      </c>
      <c r="R22" s="40">
        <v>0.31035200476964975</v>
      </c>
      <c r="S22" s="40">
        <v>0.29442209503126027</v>
      </c>
      <c r="T22" s="40">
        <v>0.27963635327202091</v>
      </c>
    </row>
    <row r="23" spans="2:20" x14ac:dyDescent="0.25">
      <c r="B23" s="72"/>
      <c r="C23" s="34" t="s">
        <v>179</v>
      </c>
      <c r="D23" s="34" t="s">
        <v>67</v>
      </c>
      <c r="E23" s="40">
        <v>0.12754914646192597</v>
      </c>
      <c r="F23" s="40">
        <v>0.13878960244916191</v>
      </c>
      <c r="G23" s="40">
        <v>0.1174978450243384</v>
      </c>
      <c r="H23" s="40">
        <v>9.17790462944406E-2</v>
      </c>
      <c r="I23" s="40">
        <v>9.2252035000368729E-2</v>
      </c>
      <c r="J23" s="40">
        <v>8.2746223628113999E-2</v>
      </c>
      <c r="K23" s="40">
        <v>7.3182313136958124E-2</v>
      </c>
      <c r="L23" s="40">
        <v>6.8856659846299989E-2</v>
      </c>
      <c r="M23" s="40">
        <v>7.9551278301763548E-2</v>
      </c>
      <c r="N23" s="40">
        <v>7.8975337337051837E-2</v>
      </c>
      <c r="O23" s="40">
        <v>7.9805930573732295E-2</v>
      </c>
      <c r="P23" s="40">
        <v>7.7216752645302714E-2</v>
      </c>
      <c r="Q23" s="40">
        <v>7.9971972338929581E-2</v>
      </c>
      <c r="R23" s="40">
        <v>7.9024127897837818E-2</v>
      </c>
      <c r="S23" s="40">
        <v>8.7928452851509187E-2</v>
      </c>
      <c r="T23" s="40">
        <v>8.0411985929063956E-2</v>
      </c>
    </row>
    <row r="24" spans="2:20" x14ac:dyDescent="0.25">
      <c r="B24" s="73"/>
      <c r="C24" s="32" t="s">
        <v>28</v>
      </c>
      <c r="D24" s="32" t="s">
        <v>87</v>
      </c>
      <c r="E24" s="41">
        <v>8.033776973270812E-2</v>
      </c>
      <c r="F24" s="41">
        <v>7.3261462828233412E-2</v>
      </c>
      <c r="G24" s="41">
        <v>7.5284217639387724E-2</v>
      </c>
      <c r="H24" s="41">
        <v>7.5852967609762123E-2</v>
      </c>
      <c r="I24" s="41">
        <v>7.3057777754216222E-2</v>
      </c>
      <c r="J24" s="41">
        <v>7.8563980906430311E-2</v>
      </c>
      <c r="K24" s="41">
        <v>8.3966586853253131E-2</v>
      </c>
      <c r="L24" s="41">
        <v>8.4249862824352331E-2</v>
      </c>
      <c r="M24" s="41">
        <v>6.9614914289495219E-2</v>
      </c>
      <c r="N24" s="41">
        <v>8.7944251354338823E-2</v>
      </c>
      <c r="O24" s="41">
        <v>8.7066084282773223E-2</v>
      </c>
      <c r="P24" s="41">
        <v>9.026684360832414E-2</v>
      </c>
      <c r="Q24" s="41">
        <v>9.127143471023054E-2</v>
      </c>
      <c r="R24" s="41">
        <v>9.3645444693558386E-2</v>
      </c>
      <c r="S24" s="41">
        <v>9.9664309760130687E-2</v>
      </c>
      <c r="T24" s="41">
        <v>0.1003410467295595</v>
      </c>
    </row>
    <row r="25" spans="2:20" x14ac:dyDescent="0.25">
      <c r="B25" s="72" t="s">
        <v>161</v>
      </c>
      <c r="C25" s="34" t="s">
        <v>39</v>
      </c>
      <c r="D25" s="34" t="s">
        <v>54</v>
      </c>
      <c r="E25" s="40">
        <v>0.20059870224970408</v>
      </c>
      <c r="F25" s="40">
        <v>0.20120410847560605</v>
      </c>
      <c r="G25" s="40">
        <v>0.20518683092230947</v>
      </c>
      <c r="H25" s="40">
        <v>0.20838197414450252</v>
      </c>
      <c r="I25" s="40">
        <v>0.2096878925888466</v>
      </c>
      <c r="J25" s="40">
        <v>0.20972545756433536</v>
      </c>
      <c r="K25" s="40">
        <v>0.21418667978744479</v>
      </c>
      <c r="L25" s="40">
        <v>0.20979878358171755</v>
      </c>
      <c r="M25" s="40">
        <v>0.20517279828519017</v>
      </c>
      <c r="N25" s="40">
        <v>0.19841166562223944</v>
      </c>
      <c r="O25" s="40">
        <v>0.19726293694304595</v>
      </c>
      <c r="P25" s="40">
        <v>0.19391290803003763</v>
      </c>
      <c r="Q25" s="40">
        <v>0.19193950576835872</v>
      </c>
      <c r="R25" s="40">
        <v>0.18878879210341795</v>
      </c>
      <c r="S25" s="40">
        <v>0.18636999367678739</v>
      </c>
      <c r="T25" s="40">
        <v>0.18327851184917715</v>
      </c>
    </row>
    <row r="26" spans="2:20" x14ac:dyDescent="0.25">
      <c r="B26" s="72"/>
      <c r="C26" s="34" t="s">
        <v>38</v>
      </c>
      <c r="D26" s="34" t="s">
        <v>55</v>
      </c>
      <c r="E26" s="40">
        <v>0.33298708644544905</v>
      </c>
      <c r="F26" s="40">
        <v>0.34034217680351248</v>
      </c>
      <c r="G26" s="40">
        <v>0.34660911026358082</v>
      </c>
      <c r="H26" s="40">
        <v>0.35117443912306523</v>
      </c>
      <c r="I26" s="40">
        <v>0.35449042483839005</v>
      </c>
      <c r="J26" s="40">
        <v>0.36142678562181824</v>
      </c>
      <c r="K26" s="40">
        <v>0.37059878491897036</v>
      </c>
      <c r="L26" s="40">
        <v>0.3638312086744</v>
      </c>
      <c r="M26" s="40">
        <v>0.35548662851914165</v>
      </c>
      <c r="N26" s="40">
        <v>0.35117554725551969</v>
      </c>
      <c r="O26" s="40">
        <v>0.35237663000577069</v>
      </c>
      <c r="P26" s="40">
        <v>0.34801529620000421</v>
      </c>
      <c r="Q26" s="40">
        <v>0.34677013436328891</v>
      </c>
      <c r="R26" s="40">
        <v>0.34656316115900554</v>
      </c>
      <c r="S26" s="40">
        <v>0.34179814044936707</v>
      </c>
      <c r="T26" s="40">
        <v>0.33467197220823081</v>
      </c>
    </row>
    <row r="27" spans="2:20" x14ac:dyDescent="0.25">
      <c r="B27" s="72"/>
      <c r="C27" s="34" t="s">
        <v>27</v>
      </c>
      <c r="D27" s="34" t="s">
        <v>86</v>
      </c>
      <c r="E27" s="40">
        <v>0.130941342944879</v>
      </c>
      <c r="F27" s="40">
        <v>0.12928783578657724</v>
      </c>
      <c r="G27" s="40">
        <v>0.12896004841201589</v>
      </c>
      <c r="H27" s="40">
        <v>0.12818745979356613</v>
      </c>
      <c r="I27" s="40">
        <v>0.12768754149154166</v>
      </c>
      <c r="J27" s="40">
        <v>0.12601176603293621</v>
      </c>
      <c r="K27" s="40">
        <v>0.12478691140007142</v>
      </c>
      <c r="L27" s="40">
        <v>0.12118843442675677</v>
      </c>
      <c r="M27" s="40">
        <v>0.1165989884903043</v>
      </c>
      <c r="N27" s="40">
        <v>0.11182838306231664</v>
      </c>
      <c r="O27" s="40">
        <v>0.11116759047705876</v>
      </c>
      <c r="P27" s="40">
        <v>0.11140222557021849</v>
      </c>
      <c r="Q27" s="40">
        <v>0.11201956704080647</v>
      </c>
      <c r="R27" s="40">
        <v>0.11206606459514555</v>
      </c>
      <c r="S27" s="40">
        <v>0.11214081180696762</v>
      </c>
      <c r="T27" s="40">
        <v>0.11313107315051449</v>
      </c>
    </row>
    <row r="28" spans="2:20" x14ac:dyDescent="0.25">
      <c r="B28" s="72"/>
      <c r="C28" s="34" t="s">
        <v>159</v>
      </c>
      <c r="D28" s="34" t="s">
        <v>158</v>
      </c>
      <c r="E28" s="40">
        <v>6.0580037283289777E-2</v>
      </c>
      <c r="F28" s="40">
        <v>6.7578439107012958E-2</v>
      </c>
      <c r="G28" s="40">
        <v>5.8877165772331402E-2</v>
      </c>
      <c r="H28" s="40">
        <v>6.3158938851247057E-2</v>
      </c>
      <c r="I28" s="40">
        <v>6.4237416916457971E-2</v>
      </c>
      <c r="J28" s="40">
        <v>6.8725845244114056E-2</v>
      </c>
      <c r="K28" s="40">
        <v>5.5395313914558313E-2</v>
      </c>
      <c r="L28" s="40">
        <v>5.5380792487621219E-2</v>
      </c>
      <c r="M28" s="40">
        <v>5.4346574282959526E-2</v>
      </c>
      <c r="N28" s="40">
        <v>5.9264027956169314E-2</v>
      </c>
      <c r="O28" s="40">
        <v>5.4744970151674711E-2</v>
      </c>
      <c r="P28" s="40">
        <v>5.9176616401094832E-2</v>
      </c>
      <c r="Q28" s="40">
        <v>5.186818206056816E-2</v>
      </c>
      <c r="R28" s="40">
        <v>5.5689343652306815E-2</v>
      </c>
      <c r="S28" s="40">
        <v>5.6499061748265994E-2</v>
      </c>
      <c r="T28" s="40">
        <v>6.3861413531445088E-2</v>
      </c>
    </row>
    <row r="29" spans="2:20" x14ac:dyDescent="0.25">
      <c r="B29" s="72"/>
      <c r="C29" s="34" t="s">
        <v>20</v>
      </c>
      <c r="D29" s="34" t="s">
        <v>66</v>
      </c>
      <c r="E29" s="40">
        <v>7.3506849527545062E-2</v>
      </c>
      <c r="F29" s="40">
        <v>5.8707758312773257E-2</v>
      </c>
      <c r="G29" s="40">
        <v>5.8039408757773595E-2</v>
      </c>
      <c r="H29" s="40">
        <v>6.1954903277401614E-2</v>
      </c>
      <c r="I29" s="40">
        <v>5.8081719246399835E-2</v>
      </c>
      <c r="J29" s="40">
        <v>5.656565730661349E-2</v>
      </c>
      <c r="K29" s="40">
        <v>5.9715474094850153E-2</v>
      </c>
      <c r="L29" s="40">
        <v>7.50864364246914E-2</v>
      </c>
      <c r="M29" s="40">
        <v>8.9060169685200224E-2</v>
      </c>
      <c r="N29" s="40">
        <v>9.5819552176248809E-2</v>
      </c>
      <c r="O29" s="40">
        <v>9.6230616570154318E-2</v>
      </c>
      <c r="P29" s="40">
        <v>9.4041406803568567E-2</v>
      </c>
      <c r="Q29" s="40">
        <v>9.7362841490365365E-2</v>
      </c>
      <c r="R29" s="40">
        <v>9.5022353984007449E-2</v>
      </c>
      <c r="S29" s="40">
        <v>9.3416697763102657E-2</v>
      </c>
      <c r="T29" s="40">
        <v>9.3349484710671324E-2</v>
      </c>
    </row>
    <row r="30" spans="2:20" x14ac:dyDescent="0.25">
      <c r="B30" s="72"/>
      <c r="C30" s="34" t="s">
        <v>179</v>
      </c>
      <c r="D30" s="34" t="s">
        <v>67</v>
      </c>
      <c r="E30" s="40">
        <v>0.1099941401311933</v>
      </c>
      <c r="F30" s="40">
        <v>0.11053252035047252</v>
      </c>
      <c r="G30" s="40">
        <v>0.105956611596438</v>
      </c>
      <c r="H30" s="40">
        <v>9.2739720441921691E-2</v>
      </c>
      <c r="I30" s="40">
        <v>9.0064654495394858E-2</v>
      </c>
      <c r="J30" s="40">
        <v>8.1409305855138336E-2</v>
      </c>
      <c r="K30" s="40">
        <v>7.7444248090328321E-2</v>
      </c>
      <c r="L30" s="40">
        <v>7.6192001222312594E-2</v>
      </c>
      <c r="M30" s="40">
        <v>8.0261995287586541E-2</v>
      </c>
      <c r="N30" s="40">
        <v>8.1366023961368536E-2</v>
      </c>
      <c r="O30" s="40">
        <v>8.5183139896252161E-2</v>
      </c>
      <c r="P30" s="40">
        <v>9.1851094950044829E-2</v>
      </c>
      <c r="Q30" s="40">
        <v>9.9143535514802164E-2</v>
      </c>
      <c r="R30" s="40">
        <v>0.10059704106708861</v>
      </c>
      <c r="S30" s="40">
        <v>0.10545134122257221</v>
      </c>
      <c r="T30" s="40">
        <v>0.1057145013870803</v>
      </c>
    </row>
    <row r="31" spans="2:20" x14ac:dyDescent="0.25">
      <c r="B31" s="73"/>
      <c r="C31" s="32" t="s">
        <v>28</v>
      </c>
      <c r="D31" s="32" t="s">
        <v>87</v>
      </c>
      <c r="E31" s="41">
        <v>9.1391841417939795E-2</v>
      </c>
      <c r="F31" s="41">
        <v>9.2347077571576772E-2</v>
      </c>
      <c r="G31" s="41">
        <v>9.6370831636758886E-2</v>
      </c>
      <c r="H31" s="41">
        <v>9.4402564368295708E-2</v>
      </c>
      <c r="I31" s="41">
        <v>9.5750357339234621E-2</v>
      </c>
      <c r="J31" s="41">
        <v>9.613511568892083E-2</v>
      </c>
      <c r="K31" s="41">
        <v>9.7872516323237624E-2</v>
      </c>
      <c r="L31" s="41">
        <v>9.8522349542352075E-2</v>
      </c>
      <c r="M31" s="41">
        <v>9.9072782883220148E-2</v>
      </c>
      <c r="N31" s="41">
        <v>0.10213479996613756</v>
      </c>
      <c r="O31" s="41">
        <v>0.10303404784395903</v>
      </c>
      <c r="P31" s="41">
        <v>0.10160045204503154</v>
      </c>
      <c r="Q31" s="41">
        <v>0.1008962953451305</v>
      </c>
      <c r="R31" s="41">
        <v>0.10127318814806195</v>
      </c>
      <c r="S31" s="41">
        <v>0.10432395942231754</v>
      </c>
      <c r="T31" s="41">
        <v>0.10599304918918437</v>
      </c>
    </row>
    <row r="34" spans="2:3" x14ac:dyDescent="0.25">
      <c r="B34" s="20" t="s">
        <v>76</v>
      </c>
      <c r="C34" s="20"/>
    </row>
    <row r="35" spans="2:3" x14ac:dyDescent="0.25">
      <c r="B35" s="20" t="s">
        <v>185</v>
      </c>
      <c r="C35" s="20"/>
    </row>
  </sheetData>
  <mergeCells count="4">
    <mergeCell ref="B12:B18"/>
    <mergeCell ref="B6:B11"/>
    <mergeCell ref="B19:B24"/>
    <mergeCell ref="B25:B31"/>
  </mergeCells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16"/>
  <sheetViews>
    <sheetView zoomScaleNormal="100" workbookViewId="0">
      <selection activeCell="B14" sqref="B14"/>
    </sheetView>
  </sheetViews>
  <sheetFormatPr defaultColWidth="9.109375" defaultRowHeight="13.8" x14ac:dyDescent="0.25"/>
  <cols>
    <col min="1" max="1" width="6.5546875" style="1" customWidth="1"/>
    <col min="2" max="3" width="16.88671875" style="1" customWidth="1"/>
    <col min="4" max="7" width="9" style="1" customWidth="1"/>
    <col min="8" max="8" width="9" style="43" customWidth="1"/>
    <col min="9" max="16" width="9" style="1" customWidth="1"/>
    <col min="17" max="16384" width="9.109375" style="1"/>
  </cols>
  <sheetData>
    <row r="2" spans="1:19" ht="15.6" x14ac:dyDescent="0.25">
      <c r="A2" s="42"/>
      <c r="B2" s="23" t="s">
        <v>170</v>
      </c>
      <c r="C2" s="31"/>
      <c r="D2" s="31"/>
      <c r="E2" s="31"/>
      <c r="F2" s="31"/>
      <c r="G2" s="31"/>
    </row>
    <row r="3" spans="1:19" ht="15.6" x14ac:dyDescent="0.25">
      <c r="A3" s="42"/>
      <c r="B3" s="67" t="s">
        <v>171</v>
      </c>
      <c r="C3" s="31"/>
      <c r="D3" s="31"/>
      <c r="E3" s="31"/>
      <c r="F3" s="31"/>
      <c r="G3" s="31"/>
    </row>
    <row r="5" spans="1:19" x14ac:dyDescent="0.25">
      <c r="B5" s="35" t="s">
        <v>46</v>
      </c>
      <c r="C5" s="35" t="s">
        <v>94</v>
      </c>
      <c r="D5" s="51" t="s">
        <v>0</v>
      </c>
      <c r="E5" s="51" t="s">
        <v>1</v>
      </c>
      <c r="F5" s="51" t="s">
        <v>2</v>
      </c>
      <c r="G5" s="51" t="s">
        <v>3</v>
      </c>
      <c r="H5" s="51" t="s">
        <v>4</v>
      </c>
      <c r="I5" s="52" t="s">
        <v>5</v>
      </c>
      <c r="J5" s="51" t="s">
        <v>6</v>
      </c>
      <c r="K5" s="51" t="s">
        <v>7</v>
      </c>
      <c r="L5" s="51" t="s">
        <v>8</v>
      </c>
      <c r="M5" s="51" t="s">
        <v>9</v>
      </c>
      <c r="N5" s="51" t="s">
        <v>10</v>
      </c>
      <c r="O5" s="51" t="s">
        <v>11</v>
      </c>
      <c r="P5" s="51" t="s">
        <v>12</v>
      </c>
      <c r="Q5" s="51" t="s">
        <v>131</v>
      </c>
      <c r="R5" s="51" t="s">
        <v>132</v>
      </c>
      <c r="S5" s="51" t="s">
        <v>133</v>
      </c>
    </row>
    <row r="6" spans="1:19" x14ac:dyDescent="0.25">
      <c r="B6" s="34" t="s">
        <v>32</v>
      </c>
      <c r="C6" s="34" t="s">
        <v>89</v>
      </c>
      <c r="D6" s="62">
        <v>8.1422803119028959</v>
      </c>
      <c r="E6" s="62">
        <v>8.6197713154584594</v>
      </c>
      <c r="F6" s="62">
        <v>8.4487046715566585</v>
      </c>
      <c r="G6" s="62">
        <v>8.4111396875165187</v>
      </c>
      <c r="H6" s="62">
        <v>8.6449449439054806</v>
      </c>
      <c r="I6" s="62">
        <v>8.6754167716881767</v>
      </c>
      <c r="J6" s="62">
        <v>8.4943849597987793</v>
      </c>
      <c r="K6" s="62">
        <v>8.9333099159742773</v>
      </c>
      <c r="L6" s="62">
        <v>8.8754886106899988</v>
      </c>
      <c r="M6" s="62">
        <v>8.8457724594261524</v>
      </c>
      <c r="N6" s="62">
        <v>8.7381927151758116</v>
      </c>
      <c r="O6" s="62">
        <v>8.5582427854544871</v>
      </c>
      <c r="P6" s="62">
        <v>8.5011914929774353</v>
      </c>
      <c r="Q6" s="62">
        <v>8.1676645670396084</v>
      </c>
      <c r="R6" s="62">
        <v>8.3301264754713618</v>
      </c>
      <c r="S6" s="62">
        <v>8.6737287611101497</v>
      </c>
    </row>
    <row r="7" spans="1:19" x14ac:dyDescent="0.25">
      <c r="B7" s="34" t="s">
        <v>35</v>
      </c>
      <c r="C7" s="34" t="s">
        <v>35</v>
      </c>
      <c r="D7" s="62">
        <v>5.8943871254634255</v>
      </c>
      <c r="E7" s="62">
        <v>6.1557877299717649</v>
      </c>
      <c r="F7" s="62">
        <v>6.2395663495413309</v>
      </c>
      <c r="G7" s="62">
        <v>5.6805325832603524</v>
      </c>
      <c r="H7" s="62">
        <v>6.0613754489841147</v>
      </c>
      <c r="I7" s="62">
        <v>6.2892550854913134</v>
      </c>
      <c r="J7" s="62">
        <v>6.4025872550663143</v>
      </c>
      <c r="K7" s="62">
        <v>6.7139511967213572</v>
      </c>
      <c r="L7" s="62">
        <v>6.9603150176197346</v>
      </c>
      <c r="M7" s="62">
        <v>7.3247658031844756</v>
      </c>
      <c r="N7" s="62">
        <v>7.4002880267288802</v>
      </c>
      <c r="O7" s="62">
        <v>7.9575522595960484</v>
      </c>
      <c r="P7" s="62">
        <v>8.0492967177045269</v>
      </c>
      <c r="Q7" s="62">
        <v>7.7492888916356772</v>
      </c>
      <c r="R7" s="62">
        <v>7.9908898018213197</v>
      </c>
      <c r="S7" s="62">
        <v>8.1436332951751904</v>
      </c>
    </row>
    <row r="8" spans="1:19" x14ac:dyDescent="0.25">
      <c r="B8" s="34" t="s">
        <v>31</v>
      </c>
      <c r="C8" s="34" t="s">
        <v>90</v>
      </c>
      <c r="D8" s="62">
        <v>7.086373363970174</v>
      </c>
      <c r="E8" s="62">
        <v>7.4988893021629472</v>
      </c>
      <c r="F8" s="62">
        <v>7.5729054890127818</v>
      </c>
      <c r="G8" s="62">
        <v>6.8602403436314132</v>
      </c>
      <c r="H8" s="62">
        <v>6.9825815004822331</v>
      </c>
      <c r="I8" s="62">
        <v>7.3376456524811049</v>
      </c>
      <c r="J8" s="62">
        <v>7.4121844735832774</v>
      </c>
      <c r="K8" s="62">
        <v>7.4518641839048421</v>
      </c>
      <c r="L8" s="62">
        <v>7.5547287474887472</v>
      </c>
      <c r="M8" s="62">
        <v>7.4742628832474631</v>
      </c>
      <c r="N8" s="62">
        <v>7.5852930392957623</v>
      </c>
      <c r="O8" s="62">
        <v>7.7784991015145897</v>
      </c>
      <c r="P8" s="62">
        <v>7.9273195152502645</v>
      </c>
      <c r="Q8" s="62">
        <v>7.8331551170122262</v>
      </c>
      <c r="R8" s="62">
        <v>8.1428956548075977</v>
      </c>
      <c r="S8" s="62">
        <v>8.5651527784684767</v>
      </c>
    </row>
    <row r="9" spans="1:19" x14ac:dyDescent="0.25">
      <c r="B9" s="34" t="s">
        <v>30</v>
      </c>
      <c r="C9" s="34" t="s">
        <v>91</v>
      </c>
      <c r="D9" s="62">
        <v>5.0277947873382436</v>
      </c>
      <c r="E9" s="62">
        <v>5.0222858690925349</v>
      </c>
      <c r="F9" s="62">
        <v>5.2435393982042893</v>
      </c>
      <c r="G9" s="62">
        <v>5.1119635730455748</v>
      </c>
      <c r="H9" s="62">
        <v>5.3124428405162467</v>
      </c>
      <c r="I9" s="62">
        <v>5.3816578306684626</v>
      </c>
      <c r="J9" s="62">
        <v>5.3524686505533898</v>
      </c>
      <c r="K9" s="62">
        <v>5.4720420140350079</v>
      </c>
      <c r="L9" s="62">
        <v>5.6428415174587654</v>
      </c>
      <c r="M9" s="62">
        <v>5.7713519605218604</v>
      </c>
      <c r="N9" s="62">
        <v>5.9130138585284069</v>
      </c>
      <c r="O9" s="62">
        <v>5.9834934594160547</v>
      </c>
      <c r="P9" s="62">
        <v>6.1316548090925602</v>
      </c>
      <c r="Q9" s="62">
        <v>6.1677490070137182</v>
      </c>
      <c r="R9" s="62">
        <v>6.4591756476531925</v>
      </c>
      <c r="S9" s="62">
        <v>6.7576665656709594</v>
      </c>
    </row>
    <row r="10" spans="1:19" x14ac:dyDescent="0.25">
      <c r="B10" s="34" t="s">
        <v>37</v>
      </c>
      <c r="C10" s="34" t="s">
        <v>92</v>
      </c>
      <c r="D10" s="62">
        <v>6.9564717446336495</v>
      </c>
      <c r="E10" s="62">
        <v>7.0640885537853393</v>
      </c>
      <c r="F10" s="62">
        <v>7.1169846505539009</v>
      </c>
      <c r="G10" s="62">
        <v>6.1703957952424373</v>
      </c>
      <c r="H10" s="62">
        <v>6.3629884212940775</v>
      </c>
      <c r="I10" s="62">
        <v>6.4722753258632517</v>
      </c>
      <c r="J10" s="62">
        <v>6.6613667184567165</v>
      </c>
      <c r="K10" s="62">
        <v>6.5421053537317801</v>
      </c>
      <c r="L10" s="62">
        <v>6.5501595322814854</v>
      </c>
      <c r="M10" s="62">
        <v>7.0568636927217456</v>
      </c>
      <c r="N10" s="62">
        <v>6.9542546962765979</v>
      </c>
      <c r="O10" s="62">
        <v>7.3657185938166831</v>
      </c>
      <c r="P10" s="62">
        <v>7.4477498788972811</v>
      </c>
      <c r="Q10" s="62">
        <v>7.0730695695823558</v>
      </c>
      <c r="R10" s="62">
        <v>7.1153656837456261</v>
      </c>
      <c r="S10" s="62">
        <v>7.672590139389877</v>
      </c>
    </row>
    <row r="11" spans="1:19" x14ac:dyDescent="0.25">
      <c r="B11" s="34" t="s">
        <v>163</v>
      </c>
      <c r="C11" s="34" t="s">
        <v>162</v>
      </c>
      <c r="D11" s="62"/>
      <c r="E11" s="62"/>
      <c r="F11" s="62"/>
      <c r="G11" s="62"/>
      <c r="H11" s="62"/>
      <c r="I11" s="62"/>
      <c r="J11" s="62"/>
      <c r="K11" s="62">
        <v>8.0265102083292188</v>
      </c>
      <c r="L11" s="62">
        <v>8.1152240034761132</v>
      </c>
      <c r="M11" s="62">
        <v>8.3808295169660063</v>
      </c>
      <c r="N11" s="62">
        <v>8.7600546489741582</v>
      </c>
      <c r="O11" s="62">
        <v>8.8508573475822558</v>
      </c>
      <c r="P11" s="62">
        <v>9.0419000325063799</v>
      </c>
      <c r="Q11" s="62">
        <v>9.1867622435462071</v>
      </c>
      <c r="R11" s="62">
        <v>9.1044938007268552</v>
      </c>
      <c r="S11" s="62"/>
    </row>
    <row r="12" spans="1:19" x14ac:dyDescent="0.25">
      <c r="B12" s="49" t="s">
        <v>36</v>
      </c>
      <c r="C12" s="49" t="s">
        <v>93</v>
      </c>
      <c r="D12" s="63">
        <v>7.2223552268562408</v>
      </c>
      <c r="E12" s="63">
        <v>7.2529544088233564</v>
      </c>
      <c r="F12" s="63">
        <v>7.0718835454335265</v>
      </c>
      <c r="G12" s="63">
        <v>5.8920994142728018</v>
      </c>
      <c r="H12" s="63">
        <v>5.8531674612585647</v>
      </c>
      <c r="I12" s="63">
        <v>6.0441195940355632</v>
      </c>
      <c r="J12" s="63">
        <v>5.8512376458211488</v>
      </c>
      <c r="K12" s="63">
        <v>5.9959057067377035</v>
      </c>
      <c r="L12" s="63">
        <v>6.7278695164608999</v>
      </c>
      <c r="M12" s="63">
        <v>6.8571529479055284</v>
      </c>
      <c r="N12" s="63">
        <v>6.8338777694703072</v>
      </c>
      <c r="O12" s="63">
        <v>7.013966133079605</v>
      </c>
      <c r="P12" s="63">
        <v>7.3066507659497226</v>
      </c>
      <c r="Q12" s="63">
        <v>6.9779027663206392</v>
      </c>
      <c r="R12" s="63">
        <v>7.5043074638056693</v>
      </c>
      <c r="S12" s="63"/>
    </row>
    <row r="13" spans="1:19" x14ac:dyDescent="0.25">
      <c r="A13" s="42"/>
      <c r="C13" s="31"/>
      <c r="D13" s="31"/>
      <c r="E13" s="31"/>
      <c r="F13" s="31"/>
      <c r="G13" s="31"/>
    </row>
    <row r="14" spans="1:19" x14ac:dyDescent="0.25">
      <c r="A14" s="42"/>
      <c r="B14" s="20" t="s">
        <v>164</v>
      </c>
      <c r="C14" s="31"/>
      <c r="D14" s="31"/>
      <c r="E14" s="31"/>
      <c r="F14" s="31"/>
      <c r="G14" s="31"/>
    </row>
    <row r="15" spans="1:19" x14ac:dyDescent="0.25">
      <c r="A15" s="42"/>
      <c r="B15" s="20" t="s">
        <v>187</v>
      </c>
      <c r="C15" s="31"/>
      <c r="D15" s="31"/>
      <c r="E15" s="31"/>
      <c r="F15" s="31"/>
      <c r="G15" s="31"/>
    </row>
    <row r="16" spans="1:19" x14ac:dyDescent="0.25">
      <c r="A16" s="42"/>
      <c r="C16" s="31"/>
      <c r="D16" s="31"/>
      <c r="E16" s="31"/>
      <c r="F16" s="31"/>
      <c r="G16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Tav_01</vt:lpstr>
      <vt:lpstr>Tav_02</vt:lpstr>
      <vt:lpstr>Tav_03</vt:lpstr>
      <vt:lpstr>Tav_04</vt:lpstr>
      <vt:lpstr>Tav_05</vt:lpstr>
      <vt:lpstr>Fig_01</vt:lpstr>
      <vt:lpstr>Fig_02</vt:lpstr>
      <vt:lpstr>Fig_03</vt:lpstr>
      <vt:lpstr>Fig_04</vt:lpstr>
      <vt:lpstr>Fig_05</vt:lpstr>
      <vt:lpstr>Fig_06</vt:lpstr>
      <vt:lpstr>Fig_07</vt:lpstr>
      <vt:lpstr>Fig_08</vt:lpstr>
      <vt:lpstr>Fig_09</vt:lpstr>
      <vt:lpstr>Sheet1</vt:lpstr>
    </vt:vector>
  </TitlesOfParts>
  <Company>Banca d'Italia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Vercelli</dc:creator>
  <cp:lastModifiedBy>Ettore Minelli</cp:lastModifiedBy>
  <cp:lastPrinted>2019-02-05T15:32:16Z</cp:lastPrinted>
  <dcterms:created xsi:type="dcterms:W3CDTF">2019-01-21T11:24:37Z</dcterms:created>
  <dcterms:modified xsi:type="dcterms:W3CDTF">2022-11-01T17:48:06Z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