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people.ey.com/personal/ettore_minelli_parthenon_ey_com/Documents/Documents/Tesi/Presentazione/"/>
    </mc:Choice>
  </mc:AlternateContent>
  <xr:revisionPtr revIDLastSave="5" documentId="11_F25DC773A252ABDACC10482C71184C4A5ADE58ED" xr6:coauthVersionLast="47" xr6:coauthVersionMax="47" xr10:uidLastSave="{63E24E80-86EB-4F5B-95DB-38D8EC429859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5" i="1"/>
  <c r="E4" i="1"/>
  <c r="E3" i="1"/>
  <c r="B8" i="1"/>
  <c r="B3" i="1"/>
  <c r="B2" i="1"/>
  <c r="B15" i="1"/>
</calcChain>
</file>

<file path=xl/sharedStrings.xml><?xml version="1.0" encoding="utf-8"?>
<sst xmlns="http://schemas.openxmlformats.org/spreadsheetml/2006/main" count="18" uniqueCount="9">
  <si>
    <t>Immobili</t>
  </si>
  <si>
    <t>Altro</t>
  </si>
  <si>
    <t>Altre attività non finanziarie</t>
  </si>
  <si>
    <t>Depositi</t>
  </si>
  <si>
    <t>Titoli di debito</t>
  </si>
  <si>
    <t>Azioni</t>
  </si>
  <si>
    <t>Quote di fondi comuni</t>
  </si>
  <si>
    <t>Italia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</si>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</sst>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1C6E7"/>
      <color rgb="FF0082EE"/>
      <color rgb="FF0059A2"/>
      <color rgb="FF002F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ora" pitchFamily="2" charset="0"/>
                <a:ea typeface="+mn-ea"/>
                <a:cs typeface="+mn-cs"/>
              </a:defRPr>
            </a:pPr>
            <a:r>
              <a:rPr lang="en-US"/>
              <a:t>Italia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tx>
            <c:strRef>
              <c:f>Sheet1!$B$1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002F56"/>
              </a:solidFill>
            </c:spPr>
            <c:extLst>
              <c:ext xmlns:c16="http://schemas.microsoft.com/office/drawing/2014/chart" uri="{C3380CC4-5D6E-409C-BE32-E72D297353CC}">
                <c16:uniqueId val="{0000001A-30BC-4380-8835-13DAA4236C50}"/>
              </c:ext>
            </c:extLst>
          </c:dPt>
          <c:dPt>
            <c:idx val="1"/>
            <c:bubble3D val="0"/>
            <c:spPr>
              <a:solidFill>
                <a:srgbClr val="0059A2"/>
              </a:solidFill>
            </c:spPr>
            <c:extLst>
              <c:ext xmlns:c16="http://schemas.microsoft.com/office/drawing/2014/chart" uri="{C3380CC4-5D6E-409C-BE32-E72D297353CC}">
                <c16:uniqueId val="{0000001B-30BC-4380-8835-13DAA4236C50}"/>
              </c:ext>
            </c:extLst>
          </c:dPt>
          <c:dPt>
            <c:idx val="2"/>
            <c:bubble3D val="0"/>
            <c:spPr>
              <a:solidFill>
                <a:srgbClr val="0082EE"/>
              </a:solidFill>
            </c:spPr>
            <c:extLst>
              <c:ext xmlns:c16="http://schemas.microsoft.com/office/drawing/2014/chart" uri="{C3380CC4-5D6E-409C-BE32-E72D297353CC}">
                <c16:uniqueId val="{0000001C-30BC-4380-8835-13DAA4236C50}"/>
              </c:ext>
            </c:extLst>
          </c:dPt>
          <c:dPt>
            <c:idx val="3"/>
            <c:bubble3D val="0"/>
            <c:spPr>
              <a:solidFill>
                <a:srgbClr val="A1C6E7"/>
              </a:solidFill>
            </c:spPr>
            <c:extLst>
              <c:ext xmlns:c16="http://schemas.microsoft.com/office/drawing/2014/chart" uri="{C3380CC4-5D6E-409C-BE32-E72D297353CC}">
                <c16:uniqueId val="{0000001D-30BC-4380-8835-13DAA4236C50}"/>
              </c:ext>
            </c:extLst>
          </c:dPt>
          <c:dPt>
            <c:idx val="4"/>
            <c:bubble3D val="0"/>
            <c:spPr>
              <a:solidFill>
                <a:schemeClr val="bg1">
                  <a:lumMod val="9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E-30BC-4380-8835-13DAA4236C50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F-30BC-4380-8835-13DAA4236C50}"/>
              </c:ext>
            </c:extLst>
          </c:dPt>
          <c:dPt>
            <c:idx val="6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20-30BC-4380-8835-13DAA4236C50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Sheet1!$A$2:$A$8</c:f>
              <c:strCache>
                <c:ptCount val="7"/>
                <c:pt idx="0">
                  <c:v>Immobili</c:v>
                </c:pt>
                <c:pt idx="1">
                  <c:v>Altre attività non finanziarie</c:v>
                </c:pt>
                <c:pt idx="2">
                  <c:v>Depositi</c:v>
                </c:pt>
                <c:pt idx="3">
                  <c:v>Titoli di debito</c:v>
                </c:pt>
                <c:pt idx="4">
                  <c:v>Azioni</c:v>
                </c:pt>
                <c:pt idx="5">
                  <c:v>Quote di fondi comuni</c:v>
                </c:pt>
                <c:pt idx="6">
                  <c:v>Altro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5815679</c:v>
                </c:pt>
                <c:pt idx="1">
                  <c:v>361273</c:v>
                </c:pt>
                <c:pt idx="2">
                  <c:v>1556491</c:v>
                </c:pt>
                <c:pt idx="3">
                  <c:v>247625</c:v>
                </c:pt>
                <c:pt idx="4">
                  <c:v>973962</c:v>
                </c:pt>
                <c:pt idx="5">
                  <c:v>689141</c:v>
                </c:pt>
                <c:pt idx="6">
                  <c:v>365780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0BC-4380-8835-13DAA4236C50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002F5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BC-4380-8835-13DAA4236C50}"/>
              </c:ext>
            </c:extLst>
          </c:dPt>
          <c:dPt>
            <c:idx val="1"/>
            <c:bubble3D val="0"/>
            <c:spPr>
              <a:solidFill>
                <a:srgbClr val="0059A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BC-4380-8835-13DAA4236C50}"/>
              </c:ext>
            </c:extLst>
          </c:dPt>
          <c:dPt>
            <c:idx val="2"/>
            <c:bubble3D val="0"/>
            <c:spPr>
              <a:solidFill>
                <a:srgbClr val="0082E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0BC-4380-8835-13DAA4236C50}"/>
              </c:ext>
            </c:extLst>
          </c:dPt>
          <c:dPt>
            <c:idx val="3"/>
            <c:bubble3D val="0"/>
            <c:spPr>
              <a:solidFill>
                <a:srgbClr val="A1C6E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0BC-4380-8835-13DAA4236C50}"/>
              </c:ext>
            </c:extLst>
          </c:dPt>
          <c:dPt>
            <c:idx val="4"/>
            <c:bubble3D val="0"/>
            <c:spPr>
              <a:solidFill>
                <a:schemeClr val="bg1">
                  <a:lumMod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0BC-4380-8835-13DAA4236C50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0BC-4380-8835-13DAA4236C50}"/>
              </c:ext>
            </c:extLst>
          </c:dPt>
          <c:dPt>
            <c:idx val="6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0BC-4380-8835-13DAA4236C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Lora" pitchFamily="2" charset="0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Sheet1!$A$2:$A$8</c:f>
              <c:strCache>
                <c:ptCount val="7"/>
                <c:pt idx="0">
                  <c:v>Immobili</c:v>
                </c:pt>
                <c:pt idx="1">
                  <c:v>Altre attività non finanziarie</c:v>
                </c:pt>
                <c:pt idx="2">
                  <c:v>Depositi</c:v>
                </c:pt>
                <c:pt idx="3">
                  <c:v>Titoli di debito</c:v>
                </c:pt>
                <c:pt idx="4">
                  <c:v>Azioni</c:v>
                </c:pt>
                <c:pt idx="5">
                  <c:v>Quote di fondi comuni</c:v>
                </c:pt>
                <c:pt idx="6">
                  <c:v>Altro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5815679</c:v>
                </c:pt>
                <c:pt idx="1">
                  <c:v>361273</c:v>
                </c:pt>
                <c:pt idx="2">
                  <c:v>1556491</c:v>
                </c:pt>
                <c:pt idx="3">
                  <c:v>247625</c:v>
                </c:pt>
                <c:pt idx="4">
                  <c:v>973962</c:v>
                </c:pt>
                <c:pt idx="5">
                  <c:v>689141</c:v>
                </c:pt>
                <c:pt idx="6">
                  <c:v>365780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0BC-4380-8835-13DAA4236C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ora" pitchFamily="2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Lora" pitchFamily="2" charset="0"/>
                <a:ea typeface="+mn-ea"/>
                <a:cs typeface="+mn-cs"/>
              </a:defRPr>
            </a:pPr>
            <a:r>
              <a:rPr lang="en-US"/>
              <a:t>USA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002F56"/>
              </a:solidFill>
            </c:spPr>
            <c:extLst>
              <c:ext xmlns:c16="http://schemas.microsoft.com/office/drawing/2014/chart" uri="{C3380CC4-5D6E-409C-BE32-E72D297353CC}">
                <c16:uniqueId val="{00000004-0156-4F25-92D7-B24E496FFE27}"/>
              </c:ext>
            </c:extLst>
          </c:dPt>
          <c:dPt>
            <c:idx val="1"/>
            <c:bubble3D val="0"/>
            <c:spPr>
              <a:solidFill>
                <a:srgbClr val="0059A2"/>
              </a:solidFill>
            </c:spPr>
            <c:extLst>
              <c:ext xmlns:c16="http://schemas.microsoft.com/office/drawing/2014/chart" uri="{C3380CC4-5D6E-409C-BE32-E72D297353CC}">
                <c16:uniqueId val="{00000006-0156-4F25-92D7-B24E496FFE27}"/>
              </c:ext>
            </c:extLst>
          </c:dPt>
          <c:dPt>
            <c:idx val="2"/>
            <c:bubble3D val="0"/>
            <c:spPr>
              <a:solidFill>
                <a:srgbClr val="0082EE"/>
              </a:solidFill>
            </c:spPr>
            <c:extLst>
              <c:ext xmlns:c16="http://schemas.microsoft.com/office/drawing/2014/chart" uri="{C3380CC4-5D6E-409C-BE32-E72D297353CC}">
                <c16:uniqueId val="{00000008-0156-4F25-92D7-B24E496FFE27}"/>
              </c:ext>
            </c:extLst>
          </c:dPt>
          <c:dPt>
            <c:idx val="3"/>
            <c:bubble3D val="0"/>
            <c:spPr>
              <a:solidFill>
                <a:srgbClr val="A1C6E7"/>
              </a:solidFill>
            </c:spPr>
            <c:extLst>
              <c:ext xmlns:c16="http://schemas.microsoft.com/office/drawing/2014/chart" uri="{C3380CC4-5D6E-409C-BE32-E72D297353CC}">
                <c16:uniqueId val="{0000000A-0156-4F25-92D7-B24E496FFE27}"/>
              </c:ext>
            </c:extLst>
          </c:dPt>
          <c:dPt>
            <c:idx val="4"/>
            <c:bubble3D val="0"/>
            <c:spPr>
              <a:solidFill>
                <a:schemeClr val="bg1">
                  <a:lumMod val="9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0156-4F25-92D7-B24E496FFE27}"/>
              </c:ext>
            </c:extLst>
          </c:dPt>
          <c:dPt>
            <c:idx val="5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E-0156-4F25-92D7-B24E496FFE27}"/>
              </c:ext>
            </c:extLst>
          </c:dPt>
          <c:dPt>
            <c:idx val="6"/>
            <c:bubble3D val="0"/>
            <c:spPr>
              <a:solidFill>
                <a:schemeClr val="bg1">
                  <a:lumMod val="5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0156-4F25-92D7-B24E496FFE2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Sheet1!$D$2:$D$8</c:f>
              <c:strCache>
                <c:ptCount val="7"/>
                <c:pt idx="0">
                  <c:v>Immobili</c:v>
                </c:pt>
                <c:pt idx="1">
                  <c:v>Altre attività non finanziarie</c:v>
                </c:pt>
                <c:pt idx="2">
                  <c:v>Depositi</c:v>
                </c:pt>
                <c:pt idx="3">
                  <c:v>Titoli di debito</c:v>
                </c:pt>
                <c:pt idx="4">
                  <c:v>Azioni</c:v>
                </c:pt>
                <c:pt idx="5">
                  <c:v>Quote di fondi comuni</c:v>
                </c:pt>
                <c:pt idx="6">
                  <c:v>Altro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45531.199999999997</c:v>
                </c:pt>
                <c:pt idx="1">
                  <c:v>8453.1000000000058</c:v>
                </c:pt>
                <c:pt idx="2">
                  <c:v>18519.3</c:v>
                </c:pt>
                <c:pt idx="3">
                  <c:v>3804.6</c:v>
                </c:pt>
                <c:pt idx="4">
                  <c:v>25289.599999999999</c:v>
                </c:pt>
                <c:pt idx="5">
                  <c:v>9968.7000000000007</c:v>
                </c:pt>
                <c:pt idx="6">
                  <c:v>32196.599999999991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156-4F25-92D7-B24E496FFE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Lora" pitchFamily="2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594360</xdr:colOff>
      <xdr:row>2</xdr:row>
      <xdr:rowOff>80010</xdr:rowOff>
    </xdr:from>
    <xdr:to>
      <xdr:col>14</xdr:col>
      <xdr:colOff>289560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BC557-D71C-4D98-9754-8BB0E63221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411480</xdr:colOff>
      <xdr:row>1</xdr:row>
      <xdr:rowOff>118110</xdr:rowOff>
    </xdr:from>
    <xdr:to>
      <xdr:col>21</xdr:col>
      <xdr:colOff>106680</xdr:colOff>
      <xdr:row>16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3A10AD-FE7C-40DB-BD0C-E11A06EA4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F3" sqref="F3"/>
    </sheetView>
  </sheetViews>
  <sheetFormatPr defaultRowHeight="14.4" x14ac:dyDescent="0.3"/>
  <sheetData>
    <row r="1" spans="1:5" x14ac:dyDescent="0.3">
      <c r="A1" t="s">
        <v>7</v>
      </c>
      <c r="D1" t="s">
        <v>8</v>
      </c>
    </row>
    <row r="2" spans="1:5" x14ac:dyDescent="0.3">
      <c r="A2" t="s">
        <v>0</v>
      </c>
      <c r="B2">
        <f>5163201+652478</f>
        <v>5815679</v>
      </c>
      <c r="D2" t="s">
        <v>0</v>
      </c>
      <c r="E2">
        <v>45531.199999999997</v>
      </c>
    </row>
    <row r="3" spans="1:5" x14ac:dyDescent="0.3">
      <c r="A3" t="s">
        <v>2</v>
      </c>
      <c r="B3">
        <f>6176952-B2</f>
        <v>361273</v>
      </c>
      <c r="D3" t="s">
        <v>2</v>
      </c>
      <c r="E3">
        <f>53984.3-E2</f>
        <v>8453.1000000000058</v>
      </c>
    </row>
    <row r="4" spans="1:5" x14ac:dyDescent="0.3">
      <c r="A4" t="s">
        <v>3</v>
      </c>
      <c r="B4">
        <v>1556491</v>
      </c>
      <c r="D4" t="s">
        <v>3</v>
      </c>
      <c r="E4">
        <f>46.3+4885.9+10864.4+2722.7</f>
        <v>18519.3</v>
      </c>
    </row>
    <row r="5" spans="1:5" x14ac:dyDescent="0.3">
      <c r="A5" t="s">
        <v>4</v>
      </c>
      <c r="B5">
        <v>247625</v>
      </c>
      <c r="D5" t="s">
        <v>4</v>
      </c>
      <c r="E5">
        <f>3804.6</f>
        <v>3804.6</v>
      </c>
    </row>
    <row r="6" spans="1:5" x14ac:dyDescent="0.3">
      <c r="A6" t="s">
        <v>5</v>
      </c>
      <c r="B6">
        <v>973962</v>
      </c>
      <c r="D6" t="s">
        <v>5</v>
      </c>
      <c r="E6">
        <v>25289.599999999999</v>
      </c>
    </row>
    <row r="7" spans="1:5" x14ac:dyDescent="0.3">
      <c r="A7" t="s">
        <v>6</v>
      </c>
      <c r="B7">
        <v>689141</v>
      </c>
      <c r="D7" t="s">
        <v>6</v>
      </c>
      <c r="E7">
        <v>9968.7000000000007</v>
      </c>
    </row>
    <row r="8" spans="1:5" x14ac:dyDescent="0.3">
      <c r="A8" t="s">
        <v>1</v>
      </c>
      <c r="B8">
        <f>10009951-SUM(B2:B7)</f>
        <v>365780</v>
      </c>
      <c r="D8" t="s">
        <v>1</v>
      </c>
      <c r="E8">
        <f>143763.1-SUM(E2:E7)</f>
        <v>32196.599999999991</v>
      </c>
    </row>
    <row r="14" spans="1:5" x14ac:dyDescent="0.3">
      <c r="A14" t="s">
        <v>0</v>
      </c>
      <c r="B14" s="1">
        <v>0.28000000000000003</v>
      </c>
    </row>
    <row r="15" spans="1:5" x14ac:dyDescent="0.3">
      <c r="A15" t="s">
        <v>1</v>
      </c>
      <c r="B15" s="1">
        <f>1-B14</f>
        <v>0.72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Ettore Minelli</dc:creator>
  <cp:lastModifiedBy>Ettore Minelli</cp:lastModifiedBy>
  <dcterms:created xsi:type="dcterms:W3CDTF">2015-06-05T18:17:20Z</dcterms:created>
  <dcterms:modified xsi:type="dcterms:W3CDTF">2022-12-03T16:53:28Z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