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67495\OneDrive - BNP Paribas\Documents\f\"/>
    </mc:Choice>
  </mc:AlternateContent>
  <bookViews>
    <workbookView xWindow="-108" yWindow="-108" windowWidth="21816" windowHeight="13896" activeTab="5"/>
  </bookViews>
  <sheets>
    <sheet name="Sheet1" sheetId="1" r:id="rId1"/>
    <sheet name="S&amp;P 500 Historical Data" sheetId="3" r:id="rId2"/>
    <sheet name="United States 10-Year Bond Yiel" sheetId="4" r:id="rId3"/>
    <sheet name="Sheet3" sheetId="5" r:id="rId4"/>
    <sheet name="Sheet2" sheetId="6" r:id="rId5"/>
    <sheet name="Assets between households" sheetId="7" r:id="rId6"/>
  </sheets>
  <definedNames>
    <definedName name="ExternalData_1" localSheetId="1" hidden="1">'S&amp;P 500 Historical Data'!$A$1:$G$375</definedName>
    <definedName name="ExternalData_1" localSheetId="2" hidden="1">'United States 10-Year Bond Yiel'!$A$1:$F$375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C3" i="7"/>
  <c r="C2" i="7"/>
  <c r="B4" i="7"/>
  <c r="B24" i="6" l="1"/>
  <c r="B21" i="6"/>
  <c r="B25" i="6" s="1"/>
  <c r="B23" i="6" l="1"/>
  <c r="D2" i="5" l="1"/>
  <c r="D3" i="5"/>
  <c r="D25" i="5"/>
  <c r="G3" i="6" l="1"/>
  <c r="G4" i="6"/>
  <c r="G2" i="6"/>
  <c r="B4" i="6"/>
  <c r="B3" i="6"/>
  <c r="B2" i="6"/>
  <c r="N2" i="5" l="1"/>
  <c r="N5" i="5"/>
  <c r="O5" i="5"/>
  <c r="P5" i="5"/>
  <c r="M5" i="5"/>
  <c r="N6" i="5"/>
  <c r="O6" i="5"/>
  <c r="M6" i="5"/>
  <c r="P6" i="5"/>
  <c r="A3" i="5" a="1"/>
  <c r="A3" i="5" s="1"/>
  <c r="A4" i="5" a="1"/>
  <c r="A4" i="5" s="1"/>
  <c r="A5" i="5" a="1"/>
  <c r="A5" i="5" s="1"/>
  <c r="A6" i="5" a="1"/>
  <c r="A6" i="5" s="1"/>
  <c r="A7" i="5" a="1"/>
  <c r="A7" i="5" s="1"/>
  <c r="A8" i="5" a="1"/>
  <c r="A8" i="5" s="1"/>
  <c r="A9" i="5" a="1"/>
  <c r="A9" i="5" s="1"/>
  <c r="A10" i="5" a="1"/>
  <c r="A10" i="5"/>
  <c r="A11" i="5" a="1"/>
  <c r="A11" i="5" s="1"/>
  <c r="A12" i="5" a="1"/>
  <c r="A12" i="5" s="1"/>
  <c r="A13" i="5" a="1"/>
  <c r="A13" i="5" s="1"/>
  <c r="A14" i="5" a="1"/>
  <c r="A14" i="5" s="1"/>
  <c r="A15" i="5" a="1"/>
  <c r="A15" i="5" s="1"/>
  <c r="A16" i="5" a="1"/>
  <c r="A16" i="5" s="1"/>
  <c r="A17" i="5" a="1"/>
  <c r="A17" i="5" s="1"/>
  <c r="A18" i="5" a="1"/>
  <c r="A18" i="5" s="1"/>
  <c r="A19" i="5" a="1"/>
  <c r="A19" i="5" s="1"/>
  <c r="A20" i="5" a="1"/>
  <c r="A20" i="5" s="1"/>
  <c r="A21" i="5" a="1"/>
  <c r="A21" i="5" s="1"/>
  <c r="A22" i="5" a="1"/>
  <c r="A22" i="5" s="1"/>
  <c r="A23" i="5" a="1"/>
  <c r="A23" i="5"/>
  <c r="A24" i="5" a="1"/>
  <c r="A24" i="5" s="1"/>
  <c r="A25" i="5" a="1"/>
  <c r="A25" i="5" s="1"/>
  <c r="A26" i="5" a="1"/>
  <c r="A26" i="5"/>
  <c r="A27" i="5" a="1"/>
  <c r="A27" i="5" s="1"/>
  <c r="A28" i="5" a="1"/>
  <c r="A28" i="5" s="1"/>
  <c r="A29" i="5" a="1"/>
  <c r="A29" i="5" s="1"/>
  <c r="A30" i="5" a="1"/>
  <c r="A30" i="5" s="1"/>
  <c r="A31" i="5" a="1"/>
  <c r="A31" i="5" s="1"/>
  <c r="A32" i="5" a="1"/>
  <c r="A32" i="5" s="1"/>
  <c r="A33" i="5" a="1"/>
  <c r="A33" i="5" s="1"/>
  <c r="A34" i="5" a="1"/>
  <c r="A34" i="5" s="1"/>
  <c r="A35" i="5" a="1"/>
  <c r="A35" i="5" s="1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A41" i="5" a="1"/>
  <c r="A41" i="5" s="1"/>
  <c r="A42" i="5" a="1"/>
  <c r="A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 s="1"/>
  <c r="A49" i="5" a="1"/>
  <c r="A49" i="5" s="1"/>
  <c r="A50" i="5" a="1"/>
  <c r="A50" i="5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A57" i="5" a="1"/>
  <c r="A57" i="5" s="1"/>
  <c r="A58" i="5" a="1"/>
  <c r="A58" i="5" s="1"/>
  <c r="A59" i="5" a="1"/>
  <c r="A59" i="5" s="1"/>
  <c r="A60" i="5" a="1"/>
  <c r="A60" i="5" s="1"/>
  <c r="A61" i="5" a="1"/>
  <c r="A61" i="5" s="1"/>
  <c r="A62" i="5" a="1"/>
  <c r="A62" i="5" s="1"/>
  <c r="A63" i="5" a="1"/>
  <c r="A63" i="5" s="1"/>
  <c r="A64" i="5" a="1"/>
  <c r="A64" i="5" s="1"/>
  <c r="A65" i="5" a="1"/>
  <c r="A65" i="5" s="1"/>
  <c r="A66" i="5" a="1"/>
  <c r="A66" i="5" s="1"/>
  <c r="A67" i="5" a="1"/>
  <c r="A67" i="5" s="1"/>
  <c r="A68" i="5" a="1"/>
  <c r="A68" i="5" s="1"/>
  <c r="A69" i="5" a="1"/>
  <c r="A69" i="5" s="1"/>
  <c r="A70" i="5" a="1"/>
  <c r="A70" i="5" s="1"/>
  <c r="A71" i="5" a="1"/>
  <c r="A71" i="5"/>
  <c r="A72" i="5" a="1"/>
  <c r="A72" i="5" s="1"/>
  <c r="A73" i="5" a="1"/>
  <c r="A73" i="5" s="1"/>
  <c r="A74" i="5" a="1"/>
  <c r="A74" i="5" s="1"/>
  <c r="A75" i="5" a="1"/>
  <c r="A75" i="5" s="1"/>
  <c r="A76" i="5" a="1"/>
  <c r="A76" i="5" s="1"/>
  <c r="A77" i="5" a="1"/>
  <c r="A77" i="5" s="1"/>
  <c r="A78" i="5" a="1"/>
  <c r="A78" i="5" s="1"/>
  <c r="A79" i="5" a="1"/>
  <c r="A79" i="5" s="1"/>
  <c r="A80" i="5" a="1"/>
  <c r="A80" i="5" s="1"/>
  <c r="A81" i="5" a="1"/>
  <c r="A81" i="5" s="1"/>
  <c r="A82" i="5" a="1"/>
  <c r="A82" i="5" s="1"/>
  <c r="A83" i="5" a="1"/>
  <c r="A83" i="5" s="1"/>
  <c r="A84" i="5" a="1"/>
  <c r="A84" i="5" s="1"/>
  <c r="A85" i="5" a="1"/>
  <c r="A85" i="5" s="1"/>
  <c r="A86" i="5" a="1"/>
  <c r="A86" i="5" s="1"/>
  <c r="A87" i="5" a="1"/>
  <c r="A87" i="5" s="1"/>
  <c r="A88" i="5" a="1"/>
  <c r="A88" i="5" s="1"/>
  <c r="A89" i="5" a="1"/>
  <c r="A89" i="5" s="1"/>
  <c r="A90" i="5" a="1"/>
  <c r="A90" i="5" s="1"/>
  <c r="A91" i="5" a="1"/>
  <c r="A91" i="5" s="1"/>
  <c r="A92" i="5" a="1"/>
  <c r="A92" i="5" s="1"/>
  <c r="A93" i="5" a="1"/>
  <c r="A93" i="5" s="1"/>
  <c r="A94" i="5" a="1"/>
  <c r="A94" i="5" s="1"/>
  <c r="A95" i="5" a="1"/>
  <c r="A95" i="5" s="1"/>
  <c r="A96" i="5" a="1"/>
  <c r="A96" i="5" s="1"/>
  <c r="A97" i="5" a="1"/>
  <c r="A97" i="5" s="1"/>
  <c r="A98" i="5" a="1"/>
  <c r="A98" i="5" s="1"/>
  <c r="A99" i="5" a="1"/>
  <c r="A99" i="5" s="1"/>
  <c r="A100" i="5" a="1"/>
  <c r="A100" i="5" s="1"/>
  <c r="A101" i="5" a="1"/>
  <c r="A101" i="5" s="1"/>
  <c r="A102" i="5" a="1"/>
  <c r="A102" i="5" s="1"/>
  <c r="A103" i="5" a="1"/>
  <c r="A103" i="5" s="1"/>
  <c r="A104" i="5" a="1"/>
  <c r="A104" i="5" s="1"/>
  <c r="A105" i="5" a="1"/>
  <c r="A105" i="5" s="1"/>
  <c r="A106" i="5" a="1"/>
  <c r="A106" i="5" s="1"/>
  <c r="A107" i="5" a="1"/>
  <c r="A107" i="5" s="1"/>
  <c r="A108" i="5" a="1"/>
  <c r="A108" i="5" s="1"/>
  <c r="A109" i="5" a="1"/>
  <c r="A109" i="5" s="1"/>
  <c r="A110" i="5" a="1"/>
  <c r="A110" i="5" s="1"/>
  <c r="A111" i="5" a="1"/>
  <c r="A111" i="5" s="1"/>
  <c r="A112" i="5" a="1"/>
  <c r="A112" i="5" s="1"/>
  <c r="A113" i="5" a="1"/>
  <c r="A113" i="5" s="1"/>
  <c r="A114" i="5" a="1"/>
  <c r="A114" i="5"/>
  <c r="A115" i="5" a="1"/>
  <c r="A115" i="5" s="1"/>
  <c r="A116" i="5" a="1"/>
  <c r="A116" i="5" s="1"/>
  <c r="A117" i="5" a="1"/>
  <c r="A117" i="5" s="1"/>
  <c r="A118" i="5" a="1"/>
  <c r="A118" i="5" s="1"/>
  <c r="A119" i="5" a="1"/>
  <c r="A119" i="5" s="1"/>
  <c r="A120" i="5" a="1"/>
  <c r="A120" i="5" s="1"/>
  <c r="A121" i="5" a="1"/>
  <c r="A121" i="5" s="1"/>
  <c r="A122" i="5" a="1"/>
  <c r="A122" i="5" s="1"/>
  <c r="A123" i="5" a="1"/>
  <c r="A123" i="5" s="1"/>
  <c r="A124" i="5" a="1"/>
  <c r="A124" i="5" s="1"/>
  <c r="A125" i="5" a="1"/>
  <c r="A125" i="5" s="1"/>
  <c r="A126" i="5" a="1"/>
  <c r="A126" i="5" s="1"/>
  <c r="A127" i="5" a="1"/>
  <c r="A127" i="5" s="1"/>
  <c r="A128" i="5" a="1"/>
  <c r="A128" i="5" s="1"/>
  <c r="A129" i="5" a="1"/>
  <c r="A129" i="5" s="1"/>
  <c r="A130" i="5" a="1"/>
  <c r="A130" i="5" s="1"/>
  <c r="A131" i="5" a="1"/>
  <c r="A131" i="5" s="1"/>
  <c r="A132" i="5" a="1"/>
  <c r="A132" i="5" s="1"/>
  <c r="A133" i="5" a="1"/>
  <c r="A133" i="5" s="1"/>
  <c r="A134" i="5" a="1"/>
  <c r="A134" i="5" s="1"/>
  <c r="A135" i="5" a="1"/>
  <c r="A135" i="5"/>
  <c r="A136" i="5" a="1"/>
  <c r="A136" i="5" s="1"/>
  <c r="A137" i="5" a="1"/>
  <c r="A137" i="5" s="1"/>
  <c r="A138" i="5" a="1"/>
  <c r="A138" i="5" s="1"/>
  <c r="A139" i="5" a="1"/>
  <c r="A139" i="5" s="1"/>
  <c r="A140" i="5" a="1"/>
  <c r="A140" i="5" s="1"/>
  <c r="A141" i="5" a="1"/>
  <c r="A141" i="5" s="1"/>
  <c r="A142" i="5" a="1"/>
  <c r="A142" i="5" s="1"/>
  <c r="A143" i="5" a="1"/>
  <c r="A143" i="5" s="1"/>
  <c r="A144" i="5" a="1"/>
  <c r="A144" i="5" s="1"/>
  <c r="A145" i="5" a="1"/>
  <c r="A145" i="5" s="1"/>
  <c r="A146" i="5" a="1"/>
  <c r="A146" i="5" s="1"/>
  <c r="A147" i="5" a="1"/>
  <c r="A147" i="5" s="1"/>
  <c r="A148" i="5" a="1"/>
  <c r="A148" i="5" s="1"/>
  <c r="A149" i="5" a="1"/>
  <c r="A149" i="5" s="1"/>
  <c r="A150" i="5" a="1"/>
  <c r="A150" i="5" s="1"/>
  <c r="A151" i="5" a="1"/>
  <c r="A151" i="5" s="1"/>
  <c r="A152" i="5" a="1"/>
  <c r="A152" i="5" s="1"/>
  <c r="A153" i="5" a="1"/>
  <c r="A153" i="5" s="1"/>
  <c r="A154" i="5" a="1"/>
  <c r="A154" i="5" s="1"/>
  <c r="A155" i="5" a="1"/>
  <c r="A155" i="5" s="1"/>
  <c r="A156" i="5" a="1"/>
  <c r="A156" i="5" s="1"/>
  <c r="A157" i="5" a="1"/>
  <c r="A157" i="5" s="1"/>
  <c r="A158" i="5" a="1"/>
  <c r="A158" i="5" s="1"/>
  <c r="A159" i="5" a="1"/>
  <c r="A159" i="5" s="1"/>
  <c r="A160" i="5" a="1"/>
  <c r="A160" i="5" s="1"/>
  <c r="A161" i="5" a="1"/>
  <c r="A161" i="5" s="1"/>
  <c r="A162" i="5" a="1"/>
  <c r="A162" i="5" s="1"/>
  <c r="A163" i="5" a="1"/>
  <c r="A163" i="5" s="1"/>
  <c r="A164" i="5" a="1"/>
  <c r="A164" i="5" s="1"/>
  <c r="A165" i="5" a="1"/>
  <c r="A165" i="5" s="1"/>
  <c r="A166" i="5" a="1"/>
  <c r="A166" i="5" s="1"/>
  <c r="A167" i="5" a="1"/>
  <c r="A167" i="5" s="1"/>
  <c r="A168" i="5" a="1"/>
  <c r="A168" i="5" s="1"/>
  <c r="A169" i="5" a="1"/>
  <c r="A169" i="5" s="1"/>
  <c r="A170" i="5" a="1"/>
  <c r="A170" i="5" s="1"/>
  <c r="A171" i="5" a="1"/>
  <c r="A171" i="5" s="1"/>
  <c r="A172" i="5" a="1"/>
  <c r="A172" i="5" s="1"/>
  <c r="A173" i="5" a="1"/>
  <c r="A173" i="5" s="1"/>
  <c r="A174" i="5" a="1"/>
  <c r="A174" i="5" s="1"/>
  <c r="A175" i="5" a="1"/>
  <c r="A175" i="5" s="1"/>
  <c r="A176" i="5" a="1"/>
  <c r="A176" i="5" s="1"/>
  <c r="A177" i="5" a="1"/>
  <c r="A177" i="5" s="1"/>
  <c r="A178" i="5" a="1"/>
  <c r="A178" i="5"/>
  <c r="A179" i="5" a="1"/>
  <c r="A179" i="5" s="1"/>
  <c r="A180" i="5" a="1"/>
  <c r="A180" i="5" s="1"/>
  <c r="A181" i="5" a="1"/>
  <c r="A181" i="5" s="1"/>
  <c r="A182" i="5" a="1"/>
  <c r="A182" i="5" s="1"/>
  <c r="A183" i="5" a="1"/>
  <c r="A183" i="5" s="1"/>
  <c r="A184" i="5" a="1"/>
  <c r="A184" i="5" s="1"/>
  <c r="A185" i="5" a="1"/>
  <c r="A185" i="5" s="1"/>
  <c r="A186" i="5" a="1"/>
  <c r="A186" i="5" s="1"/>
  <c r="A187" i="5" a="1"/>
  <c r="A187" i="5" s="1"/>
  <c r="A188" i="5" a="1"/>
  <c r="A188" i="5" s="1"/>
  <c r="A189" i="5" a="1"/>
  <c r="A189" i="5" s="1"/>
  <c r="A190" i="5" a="1"/>
  <c r="A190" i="5" s="1"/>
  <c r="A191" i="5" a="1"/>
  <c r="A191" i="5" s="1"/>
  <c r="A192" i="5" a="1"/>
  <c r="A192" i="5" s="1"/>
  <c r="A193" i="5" a="1"/>
  <c r="A193" i="5" s="1"/>
  <c r="A194" i="5" a="1"/>
  <c r="A194" i="5" s="1"/>
  <c r="A195" i="5" a="1"/>
  <c r="A195" i="5" s="1"/>
  <c r="A196" i="5" a="1"/>
  <c r="A196" i="5" s="1"/>
  <c r="A197" i="5" a="1"/>
  <c r="A197" i="5" s="1"/>
  <c r="A198" i="5" a="1"/>
  <c r="A198" i="5" s="1"/>
  <c r="A199" i="5" a="1"/>
  <c r="A199" i="5"/>
  <c r="A200" i="5" a="1"/>
  <c r="A200" i="5" s="1"/>
  <c r="A201" i="5" a="1"/>
  <c r="A201" i="5" s="1"/>
  <c r="A202" i="5" a="1"/>
  <c r="A202" i="5" s="1"/>
  <c r="A203" i="5" a="1"/>
  <c r="A203" i="5" s="1"/>
  <c r="A204" i="5" a="1"/>
  <c r="A204" i="5" s="1"/>
  <c r="A205" i="5" a="1"/>
  <c r="A205" i="5" s="1"/>
  <c r="A206" i="5" a="1"/>
  <c r="A206" i="5" s="1"/>
  <c r="A207" i="5" a="1"/>
  <c r="A207" i="5" s="1"/>
  <c r="A208" i="5" a="1"/>
  <c r="A208" i="5" s="1"/>
  <c r="A209" i="5" a="1"/>
  <c r="A209" i="5" s="1"/>
  <c r="A210" i="5" a="1"/>
  <c r="A210" i="5" s="1"/>
  <c r="A211" i="5" a="1"/>
  <c r="A211" i="5" s="1"/>
  <c r="A212" i="5" a="1"/>
  <c r="A212" i="5" s="1"/>
  <c r="A213" i="5" a="1"/>
  <c r="A213" i="5" s="1"/>
  <c r="A214" i="5" a="1"/>
  <c r="A214" i="5" s="1"/>
  <c r="A215" i="5" a="1"/>
  <c r="A215" i="5" s="1"/>
  <c r="A216" i="5" a="1"/>
  <c r="A216" i="5" s="1"/>
  <c r="A217" i="5" a="1"/>
  <c r="A217" i="5" s="1"/>
  <c r="A218" i="5" a="1"/>
  <c r="A218" i="5" s="1"/>
  <c r="A219" i="5" a="1"/>
  <c r="A219" i="5" s="1"/>
  <c r="A220" i="5" a="1"/>
  <c r="A220" i="5" s="1"/>
  <c r="A221" i="5" a="1"/>
  <c r="A221" i="5" s="1"/>
  <c r="A222" i="5" a="1"/>
  <c r="A222" i="5" s="1"/>
  <c r="A223" i="5" a="1"/>
  <c r="A223" i="5" s="1"/>
  <c r="A224" i="5" a="1"/>
  <c r="A224" i="5" s="1"/>
  <c r="A225" i="5" a="1"/>
  <c r="A225" i="5" s="1"/>
  <c r="A226" i="5" a="1"/>
  <c r="A226" i="5" s="1"/>
  <c r="A227" i="5" a="1"/>
  <c r="A227" i="5" s="1"/>
  <c r="A228" i="5" a="1"/>
  <c r="A228" i="5" s="1"/>
  <c r="A229" i="5" a="1"/>
  <c r="A229" i="5" s="1"/>
  <c r="A230" i="5" a="1"/>
  <c r="A230" i="5" s="1"/>
  <c r="A231" i="5" a="1"/>
  <c r="A231" i="5" s="1"/>
  <c r="A232" i="5" a="1"/>
  <c r="A232" i="5" s="1"/>
  <c r="A233" i="5" a="1"/>
  <c r="A233" i="5" s="1"/>
  <c r="A234" i="5" a="1"/>
  <c r="A234" i="5" s="1"/>
  <c r="A235" i="5" a="1"/>
  <c r="A235" i="5" s="1"/>
  <c r="A236" i="5" a="1"/>
  <c r="A236" i="5" s="1"/>
  <c r="A237" i="5" a="1"/>
  <c r="A237" i="5" s="1"/>
  <c r="A238" i="5" a="1"/>
  <c r="A238" i="5" s="1"/>
  <c r="A239" i="5" a="1"/>
  <c r="A239" i="5" s="1"/>
  <c r="A240" i="5" a="1"/>
  <c r="A240" i="5" s="1"/>
  <c r="A241" i="5" a="1"/>
  <c r="A241" i="5" s="1"/>
  <c r="A242" i="5" a="1"/>
  <c r="A242" i="5"/>
  <c r="A243" i="5" a="1"/>
  <c r="A243" i="5" s="1"/>
  <c r="A244" i="5" a="1"/>
  <c r="A244" i="5" s="1"/>
  <c r="A245" i="5" a="1"/>
  <c r="A245" i="5" s="1"/>
  <c r="A246" i="5" a="1"/>
  <c r="A246" i="5" s="1"/>
  <c r="A247" i="5" a="1"/>
  <c r="A247" i="5" s="1"/>
  <c r="A248" i="5" a="1"/>
  <c r="A248" i="5" s="1"/>
  <c r="A249" i="5" a="1"/>
  <c r="A249" i="5" s="1"/>
  <c r="A250" i="5" a="1"/>
  <c r="A250" i="5" s="1"/>
  <c r="A251" i="5" a="1"/>
  <c r="A251" i="5" s="1"/>
  <c r="A252" i="5" a="1"/>
  <c r="A252" i="5" s="1"/>
  <c r="A253" i="5" a="1"/>
  <c r="A253" i="5" s="1"/>
  <c r="A254" i="5" a="1"/>
  <c r="A254" i="5" s="1"/>
  <c r="A255" i="5" a="1"/>
  <c r="A255" i="5" s="1"/>
  <c r="A256" i="5" a="1"/>
  <c r="A256" i="5" s="1"/>
  <c r="A257" i="5" a="1"/>
  <c r="A257" i="5" s="1"/>
  <c r="A258" i="5" a="1"/>
  <c r="A258" i="5" s="1"/>
  <c r="A259" i="5" a="1"/>
  <c r="A259" i="5" s="1"/>
  <c r="A260" i="5" a="1"/>
  <c r="A260" i="5" s="1"/>
  <c r="A261" i="5" a="1"/>
  <c r="A261" i="5" s="1"/>
  <c r="A262" i="5" a="1"/>
  <c r="A262" i="5" s="1"/>
  <c r="A263" i="5" a="1"/>
  <c r="A263" i="5"/>
  <c r="A264" i="5" a="1"/>
  <c r="A264" i="5" s="1"/>
  <c r="A265" i="5" a="1"/>
  <c r="A265" i="5" s="1"/>
  <c r="A266" i="5" a="1"/>
  <c r="A266" i="5" s="1"/>
  <c r="A267" i="5" a="1"/>
  <c r="A267" i="5" s="1"/>
  <c r="A268" i="5" a="1"/>
  <c r="A268" i="5" s="1"/>
  <c r="A269" i="5" a="1"/>
  <c r="A269" i="5" s="1"/>
  <c r="A270" i="5" a="1"/>
  <c r="A270" i="5" s="1"/>
  <c r="A271" i="5" a="1"/>
  <c r="A271" i="5" s="1"/>
  <c r="A272" i="5" a="1"/>
  <c r="A272" i="5" s="1"/>
  <c r="A273" i="5" a="1"/>
  <c r="A273" i="5" s="1"/>
  <c r="A274" i="5" a="1"/>
  <c r="A274" i="5" s="1"/>
  <c r="A275" i="5" a="1"/>
  <c r="A275" i="5" s="1"/>
  <c r="A276" i="5" a="1"/>
  <c r="A276" i="5" s="1"/>
  <c r="A277" i="5" a="1"/>
  <c r="A277" i="5" s="1"/>
  <c r="A278" i="5" a="1"/>
  <c r="A278" i="5" s="1"/>
  <c r="A279" i="5" a="1"/>
  <c r="A279" i="5" s="1"/>
  <c r="A280" i="5" a="1"/>
  <c r="A280" i="5" s="1"/>
  <c r="A281" i="5" a="1"/>
  <c r="A281" i="5" s="1"/>
  <c r="A282" i="5" a="1"/>
  <c r="A282" i="5" s="1"/>
  <c r="A283" i="5" a="1"/>
  <c r="A283" i="5" s="1"/>
  <c r="A284" i="5" a="1"/>
  <c r="A284" i="5" s="1"/>
  <c r="A285" i="5" a="1"/>
  <c r="A285" i="5" s="1"/>
  <c r="A286" i="5" a="1"/>
  <c r="A286" i="5" s="1"/>
  <c r="A287" i="5" a="1"/>
  <c r="A287" i="5" s="1"/>
  <c r="A288" i="5" a="1"/>
  <c r="A288" i="5" s="1"/>
  <c r="A289" i="5" a="1"/>
  <c r="A289" i="5" s="1"/>
  <c r="A290" i="5" a="1"/>
  <c r="A290" i="5" s="1"/>
  <c r="A291" i="5" a="1"/>
  <c r="A291" i="5" s="1"/>
  <c r="A292" i="5" a="1"/>
  <c r="A292" i="5" s="1"/>
  <c r="A293" i="5" a="1"/>
  <c r="A293" i="5" s="1"/>
  <c r="A294" i="5" a="1"/>
  <c r="A294" i="5" s="1"/>
  <c r="A295" i="5" a="1"/>
  <c r="A295" i="5" s="1"/>
  <c r="A296" i="5" a="1"/>
  <c r="A296" i="5" s="1"/>
  <c r="A297" i="5" a="1"/>
  <c r="A297" i="5" s="1"/>
  <c r="A298" i="5" a="1"/>
  <c r="A298" i="5" s="1"/>
  <c r="A299" i="5" a="1"/>
  <c r="A299" i="5" s="1"/>
  <c r="A300" i="5" a="1"/>
  <c r="A300" i="5" s="1"/>
  <c r="A301" i="5" a="1"/>
  <c r="A301" i="5" s="1"/>
  <c r="A302" i="5" a="1"/>
  <c r="A302" i="5" s="1"/>
  <c r="A303" i="5" a="1"/>
  <c r="A303" i="5" s="1"/>
  <c r="A304" i="5" a="1"/>
  <c r="A304" i="5" s="1"/>
  <c r="A305" i="5" a="1"/>
  <c r="A305" i="5" s="1"/>
  <c r="A306" i="5" a="1"/>
  <c r="A306" i="5"/>
  <c r="A307" i="5" a="1"/>
  <c r="A307" i="5" s="1"/>
  <c r="A308" i="5" a="1"/>
  <c r="A308" i="5" s="1"/>
  <c r="A309" i="5" a="1"/>
  <c r="A309" i="5" s="1"/>
  <c r="A310" i="5" a="1"/>
  <c r="A310" i="5" s="1"/>
  <c r="A311" i="5" a="1"/>
  <c r="A311" i="5" s="1"/>
  <c r="A312" i="5" a="1"/>
  <c r="A312" i="5" s="1"/>
  <c r="A313" i="5" a="1"/>
  <c r="A313" i="5" s="1"/>
  <c r="A314" i="5" a="1"/>
  <c r="A314" i="5" s="1"/>
  <c r="A315" i="5" a="1"/>
  <c r="A315" i="5" s="1"/>
  <c r="A316" i="5" a="1"/>
  <c r="A316" i="5" s="1"/>
  <c r="A317" i="5" a="1"/>
  <c r="A317" i="5" s="1"/>
  <c r="A318" i="5" a="1"/>
  <c r="A318" i="5" s="1"/>
  <c r="A319" i="5" a="1"/>
  <c r="A319" i="5" s="1"/>
  <c r="A320" i="5" a="1"/>
  <c r="A320" i="5" s="1"/>
  <c r="A321" i="5" a="1"/>
  <c r="A321" i="5" s="1"/>
  <c r="A322" i="5" a="1"/>
  <c r="A322" i="5" s="1"/>
  <c r="A323" i="5" a="1"/>
  <c r="A323" i="5" s="1"/>
  <c r="A324" i="5" a="1"/>
  <c r="A324" i="5" s="1"/>
  <c r="A325" i="5" a="1"/>
  <c r="A325" i="5" s="1"/>
  <c r="A326" i="5" a="1"/>
  <c r="A326" i="5" s="1"/>
  <c r="A327" i="5" a="1"/>
  <c r="A327" i="5"/>
  <c r="A328" i="5" a="1"/>
  <c r="A328" i="5" s="1"/>
  <c r="A329" i="5" a="1"/>
  <c r="A329" i="5" s="1"/>
  <c r="A330" i="5" a="1"/>
  <c r="A330" i="5" s="1"/>
  <c r="A331" i="5" a="1"/>
  <c r="A331" i="5" s="1"/>
  <c r="A332" i="5" a="1"/>
  <c r="A332" i="5" s="1"/>
  <c r="A333" i="5" a="1"/>
  <c r="A333" i="5" s="1"/>
  <c r="A334" i="5" a="1"/>
  <c r="A334" i="5" s="1"/>
  <c r="A335" i="5" a="1"/>
  <c r="A335" i="5" s="1"/>
  <c r="A336" i="5" a="1"/>
  <c r="A336" i="5" s="1"/>
  <c r="A337" i="5" a="1"/>
  <c r="A337" i="5" s="1"/>
  <c r="A338" i="5" a="1"/>
  <c r="A338" i="5" s="1"/>
  <c r="A339" i="5" a="1"/>
  <c r="A339" i="5" s="1"/>
  <c r="A340" i="5" a="1"/>
  <c r="A340" i="5" s="1"/>
  <c r="A341" i="5" a="1"/>
  <c r="A341" i="5" s="1"/>
  <c r="A342" i="5" a="1"/>
  <c r="A342" i="5" s="1"/>
  <c r="A343" i="5" a="1"/>
  <c r="A343" i="5" s="1"/>
  <c r="A344" i="5" a="1"/>
  <c r="A344" i="5" s="1"/>
  <c r="A345" i="5" a="1"/>
  <c r="A345" i="5" s="1"/>
  <c r="A346" i="5" a="1"/>
  <c r="A346" i="5" s="1"/>
  <c r="A347" i="5" a="1"/>
  <c r="A347" i="5"/>
  <c r="A348" i="5" a="1"/>
  <c r="A348" i="5" s="1"/>
  <c r="A349" i="5" a="1"/>
  <c r="A349" i="5" s="1"/>
  <c r="A350" i="5" a="1"/>
  <c r="A350" i="5" s="1"/>
  <c r="A351" i="5" a="1"/>
  <c r="A351" i="5" s="1"/>
  <c r="A352" i="5" a="1"/>
  <c r="A352" i="5" s="1"/>
  <c r="A353" i="5" a="1"/>
  <c r="A353" i="5" s="1"/>
  <c r="A354" i="5" a="1"/>
  <c r="A354" i="5" s="1"/>
  <c r="A355" i="5" a="1"/>
  <c r="A355" i="5" s="1"/>
  <c r="A356" i="5" a="1"/>
  <c r="A356" i="5" s="1"/>
  <c r="A357" i="5" a="1"/>
  <c r="A357" i="5" s="1"/>
  <c r="A358" i="5" a="1"/>
  <c r="A358" i="5" s="1"/>
  <c r="A359" i="5" a="1"/>
  <c r="A359" i="5" s="1"/>
  <c r="A360" i="5" a="1"/>
  <c r="A360" i="5" s="1"/>
  <c r="A361" i="5" a="1"/>
  <c r="A361" i="5" s="1"/>
  <c r="A362" i="5" a="1"/>
  <c r="A362" i="5" s="1"/>
  <c r="A363" i="5" a="1"/>
  <c r="A363" i="5"/>
  <c r="A364" i="5" a="1"/>
  <c r="A364" i="5" s="1"/>
  <c r="A365" i="5" a="1"/>
  <c r="A365" i="5" s="1"/>
  <c r="A366" i="5" a="1"/>
  <c r="A366" i="5" s="1"/>
  <c r="A367" i="5" a="1"/>
  <c r="A367" i="5"/>
  <c r="A368" i="5" a="1"/>
  <c r="A368" i="5" s="1"/>
  <c r="A369" i="5" a="1"/>
  <c r="A369" i="5" s="1"/>
  <c r="A370" i="5" a="1"/>
  <c r="A370" i="5" s="1"/>
  <c r="A371" i="5" a="1"/>
  <c r="A371" i="5"/>
  <c r="A372" i="5" a="1"/>
  <c r="A372" i="5" s="1"/>
  <c r="A2" i="5" a="1"/>
  <c r="A2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13" i="5" a="1"/>
  <c r="D213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 s="1"/>
  <c r="D239" i="5" a="1"/>
  <c r="D239" i="5" s="1"/>
  <c r="D240" i="5" a="1"/>
  <c r="D240" i="5" s="1"/>
  <c r="D241" i="5" a="1"/>
  <c r="D241" i="5" s="1"/>
  <c r="D242" i="5" a="1"/>
  <c r="D242" i="5" s="1"/>
  <c r="D243" i="5" a="1"/>
  <c r="D243" i="5" s="1"/>
  <c r="D244" i="5" a="1"/>
  <c r="D244" i="5" s="1"/>
  <c r="D245" i="5" a="1"/>
  <c r="D245" i="5" s="1"/>
  <c r="D246" i="5" a="1"/>
  <c r="D246" i="5" s="1"/>
  <c r="D247" i="5" a="1"/>
  <c r="D247" i="5" s="1"/>
  <c r="D248" i="5" a="1"/>
  <c r="D248" i="5" s="1"/>
  <c r="D249" i="5" a="1"/>
  <c r="D249" i="5" s="1"/>
  <c r="D250" i="5" a="1"/>
  <c r="D250" i="5" s="1"/>
  <c r="D251" i="5" a="1"/>
  <c r="D251" i="5" s="1"/>
  <c r="D252" i="5" a="1"/>
  <c r="D252" i="5" s="1"/>
  <c r="D253" i="5" a="1"/>
  <c r="D253" i="5" s="1"/>
  <c r="D254" i="5" a="1"/>
  <c r="D254" i="5" s="1"/>
  <c r="D255" i="5" a="1"/>
  <c r="D255" i="5" s="1"/>
  <c r="D256" i="5" a="1"/>
  <c r="D256" i="5" s="1"/>
  <c r="D257" i="5" a="1"/>
  <c r="D257" i="5" s="1"/>
  <c r="D258" i="5" a="1"/>
  <c r="D258" i="5" s="1"/>
  <c r="D259" i="5" a="1"/>
  <c r="D259" i="5" s="1"/>
  <c r="D260" i="5" a="1"/>
  <c r="D260" i="5" s="1"/>
  <c r="D261" i="5" a="1"/>
  <c r="D261" i="5" s="1"/>
  <c r="D262" i="5" a="1"/>
  <c r="D262" i="5" s="1"/>
  <c r="D263" i="5" a="1"/>
  <c r="D263" i="5" s="1"/>
  <c r="D264" i="5" a="1"/>
  <c r="D264" i="5" s="1"/>
  <c r="D265" i="5" a="1"/>
  <c r="D265" i="5" s="1"/>
  <c r="D266" i="5" a="1"/>
  <c r="D266" i="5" s="1"/>
  <c r="D267" i="5" a="1"/>
  <c r="D267" i="5" s="1"/>
  <c r="D268" i="5" a="1"/>
  <c r="D268" i="5" s="1"/>
  <c r="D269" i="5" a="1"/>
  <c r="D269" i="5" s="1"/>
  <c r="D270" i="5" a="1"/>
  <c r="D270" i="5" s="1"/>
  <c r="D271" i="5" a="1"/>
  <c r="D271" i="5" s="1"/>
  <c r="D272" i="5" a="1"/>
  <c r="D272" i="5" s="1"/>
  <c r="D273" i="5" a="1"/>
  <c r="D273" i="5" s="1"/>
  <c r="D274" i="5" a="1"/>
  <c r="D274" i="5" s="1"/>
  <c r="D275" i="5" a="1"/>
  <c r="D275" i="5" s="1"/>
  <c r="D276" i="5" a="1"/>
  <c r="D276" i="5" s="1"/>
  <c r="D277" i="5" a="1"/>
  <c r="D277" i="5" s="1"/>
  <c r="D278" i="5" a="1"/>
  <c r="D278" i="5" s="1"/>
  <c r="D279" i="5" a="1"/>
  <c r="D279" i="5" s="1"/>
  <c r="D280" i="5" a="1"/>
  <c r="D280" i="5" s="1"/>
  <c r="D281" i="5" a="1"/>
  <c r="D281" i="5" s="1"/>
  <c r="D282" i="5" a="1"/>
  <c r="D282" i="5" s="1"/>
  <c r="D283" i="5" a="1"/>
  <c r="D283" i="5" s="1"/>
  <c r="D284" i="5" a="1"/>
  <c r="D284" i="5" s="1"/>
  <c r="D285" i="5" a="1"/>
  <c r="D285" i="5" s="1"/>
  <c r="D286" i="5" a="1"/>
  <c r="D286" i="5" s="1"/>
  <c r="D287" i="5" a="1"/>
  <c r="D287" i="5" s="1"/>
  <c r="D288" i="5" a="1"/>
  <c r="D288" i="5" s="1"/>
  <c r="D289" i="5" a="1"/>
  <c r="D289" i="5" s="1"/>
  <c r="D290" i="5" a="1"/>
  <c r="D290" i="5" s="1"/>
  <c r="D291" i="5" a="1"/>
  <c r="D291" i="5" s="1"/>
  <c r="D292" i="5" a="1"/>
  <c r="D292" i="5" s="1"/>
  <c r="D293" i="5" a="1"/>
  <c r="D293" i="5" s="1"/>
  <c r="D294" i="5" a="1"/>
  <c r="D294" i="5" s="1"/>
  <c r="D295" i="5" a="1"/>
  <c r="D295" i="5" s="1"/>
  <c r="D296" i="5" a="1"/>
  <c r="D296" i="5" s="1"/>
  <c r="D297" i="5" a="1"/>
  <c r="D297" i="5" s="1"/>
  <c r="D298" i="5" a="1"/>
  <c r="D298" i="5" s="1"/>
  <c r="D299" i="5" a="1"/>
  <c r="D299" i="5" s="1"/>
  <c r="D300" i="5" a="1"/>
  <c r="D300" i="5" s="1"/>
  <c r="D301" i="5" a="1"/>
  <c r="D301" i="5" s="1"/>
  <c r="D302" i="5" a="1"/>
  <c r="D302" i="5" s="1"/>
  <c r="D303" i="5" a="1"/>
  <c r="D303" i="5" s="1"/>
  <c r="D304" i="5" a="1"/>
  <c r="D304" i="5" s="1"/>
  <c r="D305" i="5" a="1"/>
  <c r="D305" i="5" s="1"/>
  <c r="D306" i="5" a="1"/>
  <c r="D306" i="5" s="1"/>
  <c r="D307" i="5" a="1"/>
  <c r="D307" i="5" s="1"/>
  <c r="D308" i="5" a="1"/>
  <c r="D308" i="5" s="1"/>
  <c r="D309" i="5" a="1"/>
  <c r="D309" i="5" s="1"/>
  <c r="D310" i="5" a="1"/>
  <c r="D310" i="5" s="1"/>
  <c r="D311" i="5" a="1"/>
  <c r="D311" i="5" s="1"/>
  <c r="D312" i="5" a="1"/>
  <c r="D312" i="5" s="1"/>
  <c r="D313" i="5" a="1"/>
  <c r="D313" i="5" s="1"/>
  <c r="D314" i="5" a="1"/>
  <c r="D314" i="5" s="1"/>
  <c r="D315" i="5" a="1"/>
  <c r="D315" i="5" s="1"/>
  <c r="D316" i="5" a="1"/>
  <c r="D316" i="5" s="1"/>
  <c r="D317" i="5" a="1"/>
  <c r="D317" i="5" s="1"/>
  <c r="D318" i="5" a="1"/>
  <c r="D318" i="5" s="1"/>
  <c r="D319" i="5" a="1"/>
  <c r="D319" i="5" s="1"/>
  <c r="D320" i="5" a="1"/>
  <c r="D320" i="5" s="1"/>
  <c r="D321" i="5" a="1"/>
  <c r="D321" i="5" s="1"/>
  <c r="D322" i="5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4" i="5" a="1"/>
  <c r="D4" i="5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M7" i="5" l="1"/>
  <c r="J63" i="5"/>
  <c r="J127" i="5"/>
  <c r="J191" i="5"/>
  <c r="J255" i="5"/>
  <c r="J310" i="5"/>
  <c r="J342" i="5"/>
  <c r="J5" i="5"/>
  <c r="J71" i="5"/>
  <c r="J135" i="5"/>
  <c r="J199" i="5"/>
  <c r="J263" i="5"/>
  <c r="J311" i="5"/>
  <c r="J343" i="5"/>
  <c r="J2" i="5"/>
  <c r="J15" i="5"/>
  <c r="J79" i="5"/>
  <c r="J143" i="5"/>
  <c r="J207" i="5"/>
  <c r="J271" i="5"/>
  <c r="J318" i="5"/>
  <c r="J350" i="5"/>
  <c r="J23" i="5"/>
  <c r="J87" i="5"/>
  <c r="J151" i="5"/>
  <c r="J215" i="5"/>
  <c r="J279" i="5"/>
  <c r="J319" i="5"/>
  <c r="J351" i="5"/>
  <c r="J31" i="5"/>
  <c r="J95" i="5"/>
  <c r="J159" i="5"/>
  <c r="J223" i="5"/>
  <c r="J287" i="5"/>
  <c r="J326" i="5"/>
  <c r="J358" i="5"/>
  <c r="J39" i="5"/>
  <c r="J103" i="5"/>
  <c r="J167" i="5"/>
  <c r="J231" i="5"/>
  <c r="J295" i="5"/>
  <c r="J327" i="5"/>
  <c r="J359" i="5"/>
  <c r="J47" i="5"/>
  <c r="J111" i="5"/>
  <c r="J175" i="5"/>
  <c r="J239" i="5"/>
  <c r="J302" i="5"/>
  <c r="J334" i="5"/>
  <c r="J366" i="5"/>
  <c r="J55" i="5"/>
  <c r="J119" i="5"/>
  <c r="J183" i="5"/>
  <c r="J247" i="5"/>
  <c r="J303" i="5"/>
  <c r="J335" i="5"/>
  <c r="J367" i="5"/>
  <c r="J3" i="5"/>
  <c r="J294" i="5"/>
  <c r="J286" i="5"/>
  <c r="J278" i="5"/>
  <c r="J270" i="5"/>
  <c r="J262" i="5"/>
  <c r="J254" i="5"/>
  <c r="J246" i="5"/>
  <c r="J238" i="5"/>
  <c r="J230" i="5"/>
  <c r="J222" i="5"/>
  <c r="J214" i="5"/>
  <c r="J206" i="5"/>
  <c r="J198" i="5"/>
  <c r="J190" i="5"/>
  <c r="J182" i="5"/>
  <c r="J174" i="5"/>
  <c r="J166" i="5"/>
  <c r="J158" i="5"/>
  <c r="J150" i="5"/>
  <c r="J142" i="5"/>
  <c r="J134" i="5"/>
  <c r="J126" i="5"/>
  <c r="J118" i="5"/>
  <c r="J110" i="5"/>
  <c r="J102" i="5"/>
  <c r="J94" i="5"/>
  <c r="J86" i="5"/>
  <c r="J78" i="5"/>
  <c r="J70" i="5"/>
  <c r="J62" i="5"/>
  <c r="J54" i="5"/>
  <c r="J46" i="5"/>
  <c r="J38" i="5"/>
  <c r="J30" i="5"/>
  <c r="J22" i="5"/>
  <c r="J14" i="5"/>
  <c r="J6" i="5"/>
  <c r="J4" i="5"/>
  <c r="J365" i="5"/>
  <c r="J357" i="5"/>
  <c r="J349" i="5"/>
  <c r="J341" i="5"/>
  <c r="J333" i="5"/>
  <c r="J325" i="5"/>
  <c r="J317" i="5"/>
  <c r="J309" i="5"/>
  <c r="J301" i="5"/>
  <c r="J293" i="5"/>
  <c r="J285" i="5"/>
  <c r="J277" i="5"/>
  <c r="J269" i="5"/>
  <c r="J261" i="5"/>
  <c r="J253" i="5"/>
  <c r="J245" i="5"/>
  <c r="J237" i="5"/>
  <c r="J229" i="5"/>
  <c r="J221" i="5"/>
  <c r="J213" i="5"/>
  <c r="J205" i="5"/>
  <c r="J197" i="5"/>
  <c r="J189" i="5"/>
  <c r="J181" i="5"/>
  <c r="J173" i="5"/>
  <c r="J165" i="5"/>
  <c r="J157" i="5"/>
  <c r="J149" i="5"/>
  <c r="J141" i="5"/>
  <c r="J133" i="5"/>
  <c r="J125" i="5"/>
  <c r="J117" i="5"/>
  <c r="J109" i="5"/>
  <c r="J101" i="5"/>
  <c r="J93" i="5"/>
  <c r="J85" i="5"/>
  <c r="J77" i="5"/>
  <c r="J69" i="5"/>
  <c r="J61" i="5"/>
  <c r="J53" i="5"/>
  <c r="J45" i="5"/>
  <c r="J37" i="5"/>
  <c r="J29" i="5"/>
  <c r="J21" i="5"/>
  <c r="J13" i="5"/>
  <c r="J372" i="5"/>
  <c r="J364" i="5"/>
  <c r="J356" i="5"/>
  <c r="J348" i="5"/>
  <c r="J340" i="5"/>
  <c r="J332" i="5"/>
  <c r="J324" i="5"/>
  <c r="J316" i="5"/>
  <c r="J308" i="5"/>
  <c r="J300" i="5"/>
  <c r="J292" i="5"/>
  <c r="J284" i="5"/>
  <c r="J276" i="5"/>
  <c r="J268" i="5"/>
  <c r="J260" i="5"/>
  <c r="J252" i="5"/>
  <c r="J244" i="5"/>
  <c r="J236" i="5"/>
  <c r="J228" i="5"/>
  <c r="J220" i="5"/>
  <c r="J212" i="5"/>
  <c r="J204" i="5"/>
  <c r="J196" i="5"/>
  <c r="J188" i="5"/>
  <c r="J180" i="5"/>
  <c r="J172" i="5"/>
  <c r="J164" i="5"/>
  <c r="J156" i="5"/>
  <c r="J148" i="5"/>
  <c r="J140" i="5"/>
  <c r="J132" i="5"/>
  <c r="J124" i="5"/>
  <c r="J116" i="5"/>
  <c r="J108" i="5"/>
  <c r="J100" i="5"/>
  <c r="J92" i="5"/>
  <c r="J84" i="5"/>
  <c r="J76" i="5"/>
  <c r="J68" i="5"/>
  <c r="J60" i="5"/>
  <c r="J52" i="5"/>
  <c r="J44" i="5"/>
  <c r="J36" i="5"/>
  <c r="J28" i="5"/>
  <c r="J20" i="5"/>
  <c r="J12" i="5"/>
  <c r="J371" i="5"/>
  <c r="J363" i="5"/>
  <c r="J355" i="5"/>
  <c r="J347" i="5"/>
  <c r="J339" i="5"/>
  <c r="J331" i="5"/>
  <c r="J323" i="5"/>
  <c r="J315" i="5"/>
  <c r="J307" i="5"/>
  <c r="J299" i="5"/>
  <c r="J291" i="5"/>
  <c r="J283" i="5"/>
  <c r="J275" i="5"/>
  <c r="J267" i="5"/>
  <c r="J259" i="5"/>
  <c r="J251" i="5"/>
  <c r="J243" i="5"/>
  <c r="J235" i="5"/>
  <c r="J227" i="5"/>
  <c r="J219" i="5"/>
  <c r="J211" i="5"/>
  <c r="J203" i="5"/>
  <c r="J195" i="5"/>
  <c r="J187" i="5"/>
  <c r="J179" i="5"/>
  <c r="J171" i="5"/>
  <c r="J163" i="5"/>
  <c r="J155" i="5"/>
  <c r="J147" i="5"/>
  <c r="J139" i="5"/>
  <c r="J131" i="5"/>
  <c r="J123" i="5"/>
  <c r="J115" i="5"/>
  <c r="J107" i="5"/>
  <c r="J99" i="5"/>
  <c r="J91" i="5"/>
  <c r="J83" i="5"/>
  <c r="J75" i="5"/>
  <c r="J67" i="5"/>
  <c r="J59" i="5"/>
  <c r="J51" i="5"/>
  <c r="J43" i="5"/>
  <c r="J35" i="5"/>
  <c r="J27" i="5"/>
  <c r="J19" i="5"/>
  <c r="J11" i="5"/>
  <c r="J370" i="5"/>
  <c r="J362" i="5"/>
  <c r="J354" i="5"/>
  <c r="J346" i="5"/>
  <c r="J338" i="5"/>
  <c r="J330" i="5"/>
  <c r="J322" i="5"/>
  <c r="J314" i="5"/>
  <c r="J306" i="5"/>
  <c r="J298" i="5"/>
  <c r="J290" i="5"/>
  <c r="J282" i="5"/>
  <c r="J274" i="5"/>
  <c r="J266" i="5"/>
  <c r="J258" i="5"/>
  <c r="J250" i="5"/>
  <c r="J242" i="5"/>
  <c r="J234" i="5"/>
  <c r="J226" i="5"/>
  <c r="J218" i="5"/>
  <c r="J210" i="5"/>
  <c r="J202" i="5"/>
  <c r="J194" i="5"/>
  <c r="J186" i="5"/>
  <c r="J178" i="5"/>
  <c r="J170" i="5"/>
  <c r="J162" i="5"/>
  <c r="J154" i="5"/>
  <c r="J146" i="5"/>
  <c r="J138" i="5"/>
  <c r="J130" i="5"/>
  <c r="J122" i="5"/>
  <c r="J114" i="5"/>
  <c r="J106" i="5"/>
  <c r="J98" i="5"/>
  <c r="J90" i="5"/>
  <c r="J82" i="5"/>
  <c r="J74" i="5"/>
  <c r="J66" i="5"/>
  <c r="J58" i="5"/>
  <c r="J50" i="5"/>
  <c r="J42" i="5"/>
  <c r="J34" i="5"/>
  <c r="J26" i="5"/>
  <c r="J18" i="5"/>
  <c r="J10" i="5"/>
  <c r="J369" i="5"/>
  <c r="J361" i="5"/>
  <c r="J353" i="5"/>
  <c r="J345" i="5"/>
  <c r="J337" i="5"/>
  <c r="J329" i="5"/>
  <c r="J321" i="5"/>
  <c r="J313" i="5"/>
  <c r="J305" i="5"/>
  <c r="J297" i="5"/>
  <c r="J289" i="5"/>
  <c r="J281" i="5"/>
  <c r="J273" i="5"/>
  <c r="J265" i="5"/>
  <c r="J257" i="5"/>
  <c r="J249" i="5"/>
  <c r="J241" i="5"/>
  <c r="J233" i="5"/>
  <c r="J225" i="5"/>
  <c r="J217" i="5"/>
  <c r="J209" i="5"/>
  <c r="J201" i="5"/>
  <c r="J193" i="5"/>
  <c r="J185" i="5"/>
  <c r="J177" i="5"/>
  <c r="J169" i="5"/>
  <c r="J161" i="5"/>
  <c r="J153" i="5"/>
  <c r="J145" i="5"/>
  <c r="J137" i="5"/>
  <c r="J129" i="5"/>
  <c r="J121" i="5"/>
  <c r="J113" i="5"/>
  <c r="J105" i="5"/>
  <c r="J97" i="5"/>
  <c r="J89" i="5"/>
  <c r="J81" i="5"/>
  <c r="J73" i="5"/>
  <c r="J65" i="5"/>
  <c r="J57" i="5"/>
  <c r="J49" i="5"/>
  <c r="J41" i="5"/>
  <c r="J33" i="5"/>
  <c r="J25" i="5"/>
  <c r="J17" i="5"/>
  <c r="J9" i="5"/>
  <c r="J368" i="5"/>
  <c r="J360" i="5"/>
  <c r="J352" i="5"/>
  <c r="J344" i="5"/>
  <c r="J336" i="5"/>
  <c r="J328" i="5"/>
  <c r="J320" i="5"/>
  <c r="J312" i="5"/>
  <c r="J304" i="5"/>
  <c r="J296" i="5"/>
  <c r="J288" i="5"/>
  <c r="J280" i="5"/>
  <c r="J272" i="5"/>
  <c r="J264" i="5"/>
  <c r="J256" i="5"/>
  <c r="J248" i="5"/>
  <c r="J240" i="5"/>
  <c r="J232" i="5"/>
  <c r="J224" i="5"/>
  <c r="J216" i="5"/>
  <c r="J208" i="5"/>
  <c r="J200" i="5"/>
  <c r="J192" i="5"/>
  <c r="J184" i="5"/>
  <c r="J176" i="5"/>
  <c r="J168" i="5"/>
  <c r="J160" i="5"/>
  <c r="J152" i="5"/>
  <c r="J144" i="5"/>
  <c r="J136" i="5"/>
  <c r="J128" i="5"/>
  <c r="J120" i="5"/>
  <c r="J112" i="5"/>
  <c r="J104" i="5"/>
  <c r="J96" i="5"/>
  <c r="J88" i="5"/>
  <c r="J80" i="5"/>
  <c r="J72" i="5"/>
  <c r="J64" i="5"/>
  <c r="J56" i="5"/>
  <c r="J48" i="5"/>
  <c r="J40" i="5"/>
  <c r="J32" i="5"/>
  <c r="J24" i="5"/>
  <c r="J16" i="5"/>
  <c r="J8" i="5"/>
  <c r="J7" i="5"/>
</calcChain>
</file>

<file path=xl/connections.xml><?xml version="1.0" encoding="utf-8"?>
<connections xmlns="http://schemas.openxmlformats.org/spreadsheetml/2006/main">
  <connection id="1" keepAlive="1" name="Query - S&amp;P 500 Historical Data" description="Connection to the 'S&amp;P 500 Historical Data' query in the workbook." type="5" refreshedVersion="7" background="1" saveData="1">
    <dbPr connection="Provider=Microsoft.Mashup.OleDb.1;Data Source=$Workbook$;Location=&quot;S&amp;P 500 Historical Data&quot;;Extended Properties=&quot;&quot;" command="SELECT * FROM [S&amp;P 500 Historical Data]"/>
  </connection>
  <connection id="2" keepAlive="1" name="Query - United States 10-Year Bond Yield Historical Data" description="Connection to the 'United States 10-Year Bond Yield Historical Data' query in the workbook." type="5" refreshedVersion="7" background="1" saveData="1">
    <dbPr connection="Provider=Microsoft.Mashup.OleDb.1;Data Source=$Workbook$;Location=&quot;United States 10-Year Bond Yield Historical Data&quot;;Extended Properties=&quot;&quot;" command="SELECT * FROM [United States 10-Year Bond Yield Historical Data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<sst xmlns="http://schemas.openxmlformats.org/spreadsheetml/2006/main" count="2675" uniqueCount="1713">
  <si>
    <t>https://en.wikipedia.org/wiki/Real_estate_economics</t>
  </si>
  <si>
    <t>https://ebookcentral-proquest-com.ezproxy.unicatt.it/lib/unicatt-ebooks/reader.action?docID=470519</t>
  </si>
  <si>
    <t>Economics, Real Estate and the Supply of Land</t>
  </si>
  <si>
    <t>https://ebookcentral-proquest-com.ezproxy.unicatt.it/lib/unicatt-ebooks/detail.action?docID=1114698</t>
  </si>
  <si>
    <t>Real Estate Economics : A Point-To-Point Handbook</t>
  </si>
  <si>
    <t>Economics for the Real Estate Industry</t>
  </si>
  <si>
    <t>Date</t>
  </si>
  <si>
    <t>Price</t>
  </si>
  <si>
    <t>Open</t>
  </si>
  <si>
    <t>High</t>
  </si>
  <si>
    <t>Low</t>
  </si>
  <si>
    <t>Vol.</t>
  </si>
  <si>
    <t>Change %</t>
  </si>
  <si>
    <t>Feb 22</t>
  </si>
  <si>
    <t>4,500.54</t>
  </si>
  <si>
    <t>4,521.35</t>
  </si>
  <si>
    <t>4,595.10</t>
  </si>
  <si>
    <t>4,451.30</t>
  </si>
  <si>
    <t>-</t>
  </si>
  <si>
    <t>Jan 22</t>
  </si>
  <si>
    <t>4,515.55</t>
  </si>
  <si>
    <t>4,781.00</t>
  </si>
  <si>
    <t>4,817.88</t>
  </si>
  <si>
    <t>4,221.54</t>
  </si>
  <si>
    <t>Dec 21</t>
  </si>
  <si>
    <t>4,766.18</t>
  </si>
  <si>
    <t>4,623.80</t>
  </si>
  <si>
    <t>4,808.52</t>
  </si>
  <si>
    <t>4,494.20</t>
  </si>
  <si>
    <t>Nov 21</t>
  </si>
  <si>
    <t>4,567.00</t>
  </si>
  <si>
    <t>4,616.47</t>
  </si>
  <si>
    <t>4,743.74</t>
  </si>
  <si>
    <t>4,560.26</t>
  </si>
  <si>
    <t>Oct 21</t>
  </si>
  <si>
    <t>4,605.38</t>
  </si>
  <si>
    <t>4,324.71</t>
  </si>
  <si>
    <t>4,608.70</t>
  </si>
  <si>
    <t>4,278.70</t>
  </si>
  <si>
    <t>Sep 21</t>
  </si>
  <si>
    <t>4,307.54</t>
  </si>
  <si>
    <t>4,531.04</t>
  </si>
  <si>
    <t>4,544.58</t>
  </si>
  <si>
    <t>4,304.90</t>
  </si>
  <si>
    <t>Aug 21</t>
  </si>
  <si>
    <t>4,522.68</t>
  </si>
  <si>
    <t>4,415.90</t>
  </si>
  <si>
    <t>4,537.80</t>
  </si>
  <si>
    <t>4,369.20</t>
  </si>
  <si>
    <t>Jul 21</t>
  </si>
  <si>
    <t>4,395.26</t>
  </si>
  <si>
    <t>4,304.10</t>
  </si>
  <si>
    <t>4,430.20</t>
  </si>
  <si>
    <t>4,232.80</t>
  </si>
  <si>
    <t>Jun 21</t>
  </si>
  <si>
    <t>4,297.50</t>
  </si>
  <si>
    <t>4,216.52</t>
  </si>
  <si>
    <t>4,302.43</t>
  </si>
  <si>
    <t>4,164.40</t>
  </si>
  <si>
    <t>May 21</t>
  </si>
  <si>
    <t>4,204.11</t>
  </si>
  <si>
    <t>4,191.98</t>
  </si>
  <si>
    <t>4,238.04</t>
  </si>
  <si>
    <t>4,056.88</t>
  </si>
  <si>
    <t>Apr 21</t>
  </si>
  <si>
    <t>4,181.17</t>
  </si>
  <si>
    <t>3,992.78</t>
  </si>
  <si>
    <t>4,218.78</t>
  </si>
  <si>
    <t>Mar 21</t>
  </si>
  <si>
    <t>3,972.89</t>
  </si>
  <si>
    <t>3,842.51</t>
  </si>
  <si>
    <t>3,994.41</t>
  </si>
  <si>
    <t>3,723.34</t>
  </si>
  <si>
    <t>Feb 21</t>
  </si>
  <si>
    <t>3,811.15</t>
  </si>
  <si>
    <t>3,731.17</t>
  </si>
  <si>
    <t>3,950.43</t>
  </si>
  <si>
    <t>3,725.62</t>
  </si>
  <si>
    <t>Jan 21</t>
  </si>
  <si>
    <t>3,714.24</t>
  </si>
  <si>
    <t>3,764.61</t>
  </si>
  <si>
    <t>3,870.90</t>
  </si>
  <si>
    <t>3,662.71</t>
  </si>
  <si>
    <t>Dec 20</t>
  </si>
  <si>
    <t>3,756.07</t>
  </si>
  <si>
    <t>3,645.87</t>
  </si>
  <si>
    <t>3,760.20</t>
  </si>
  <si>
    <t>3,633.40</t>
  </si>
  <si>
    <t>Nov 20</t>
  </si>
  <si>
    <t>3,621.63</t>
  </si>
  <si>
    <t>3,296.20</t>
  </si>
  <si>
    <t>3,645.99</t>
  </si>
  <si>
    <t>3,279.74</t>
  </si>
  <si>
    <t>Oct 20</t>
  </si>
  <si>
    <t>3,269.96</t>
  </si>
  <si>
    <t>3,385.87</t>
  </si>
  <si>
    <t>3,549.85</t>
  </si>
  <si>
    <t>3,233.94</t>
  </si>
  <si>
    <t>Sep 20</t>
  </si>
  <si>
    <t>3,363.00</t>
  </si>
  <si>
    <t>3,507.44</t>
  </si>
  <si>
    <t>3,588.11</t>
  </si>
  <si>
    <t>3,209.45</t>
  </si>
  <si>
    <t>Aug 20</t>
  </si>
  <si>
    <t>3,500.31</t>
  </si>
  <si>
    <t>3,288.26</t>
  </si>
  <si>
    <t>3,514.77</t>
  </si>
  <si>
    <t>3,284.53</t>
  </si>
  <si>
    <t>Jul 20</t>
  </si>
  <si>
    <t>3,271.12</t>
  </si>
  <si>
    <t>3,105.92</t>
  </si>
  <si>
    <t>3,279.99</t>
  </si>
  <si>
    <t>3,101.17</t>
  </si>
  <si>
    <t>Jun 20</t>
  </si>
  <si>
    <t>3,100.29</t>
  </si>
  <si>
    <t>3,038.78</t>
  </si>
  <si>
    <t>3,233.13</t>
  </si>
  <si>
    <t>2,965.66</t>
  </si>
  <si>
    <t>May 20</t>
  </si>
  <si>
    <t>3,044.31</t>
  </si>
  <si>
    <t>2,869.09</t>
  </si>
  <si>
    <t>3,068.67</t>
  </si>
  <si>
    <t>2,766.64</t>
  </si>
  <si>
    <t>Apr 20</t>
  </si>
  <si>
    <t>2,912.43</t>
  </si>
  <si>
    <t>2,498.08</t>
  </si>
  <si>
    <t>2,954.86</t>
  </si>
  <si>
    <t>2,447.49</t>
  </si>
  <si>
    <t>Mar 20</t>
  </si>
  <si>
    <t>2,584.59</t>
  </si>
  <si>
    <t>2,974.28</t>
  </si>
  <si>
    <t>3,136.72</t>
  </si>
  <si>
    <t>2,191.86</t>
  </si>
  <si>
    <t>Feb 20</t>
  </si>
  <si>
    <t>2,954.22</t>
  </si>
  <si>
    <t>3,235.66</t>
  </si>
  <si>
    <t>3,393.52</t>
  </si>
  <si>
    <t>2,855.84</t>
  </si>
  <si>
    <t>Jan 20</t>
  </si>
  <si>
    <t>3,225.52</t>
  </si>
  <si>
    <t>3,244.67</t>
  </si>
  <si>
    <t>3,337.77</t>
  </si>
  <si>
    <t>3,214.64</t>
  </si>
  <si>
    <t>Dec 19</t>
  </si>
  <si>
    <t>3,230.78</t>
  </si>
  <si>
    <t>3,143.85</t>
  </si>
  <si>
    <t>3,247.93</t>
  </si>
  <si>
    <t>3,070.33</t>
  </si>
  <si>
    <t>Nov 19</t>
  </si>
  <si>
    <t>3,140.98</t>
  </si>
  <si>
    <t>3,050.72</t>
  </si>
  <si>
    <t>3,154.26</t>
  </si>
  <si>
    <t>Oct 19</t>
  </si>
  <si>
    <t>3,037.56</t>
  </si>
  <si>
    <t>2,983.69</t>
  </si>
  <si>
    <t>3,050.10</t>
  </si>
  <si>
    <t>2,855.94</t>
  </si>
  <si>
    <t>Sep 19</t>
  </si>
  <si>
    <t>2,976.74</t>
  </si>
  <si>
    <t>2,909.01</t>
  </si>
  <si>
    <t>3,021.99</t>
  </si>
  <si>
    <t>2,891.85</t>
  </si>
  <si>
    <t>Aug 19</t>
  </si>
  <si>
    <t>2,926.46</t>
  </si>
  <si>
    <t>2,980.32</t>
  </si>
  <si>
    <t>3,013.59</t>
  </si>
  <si>
    <t>2,822.12</t>
  </si>
  <si>
    <t>Jul 19</t>
  </si>
  <si>
    <t>2,980.38</t>
  </si>
  <si>
    <t>2,971.41</t>
  </si>
  <si>
    <t>3,027.98</t>
  </si>
  <si>
    <t>2,952.22</t>
  </si>
  <si>
    <t>Jun 19</t>
  </si>
  <si>
    <t>2,941.76</t>
  </si>
  <si>
    <t>2,751.53</t>
  </si>
  <si>
    <t>2,964.15</t>
  </si>
  <si>
    <t>2,728.81</t>
  </si>
  <si>
    <t>May 19</t>
  </si>
  <si>
    <t>2,752.06</t>
  </si>
  <si>
    <t>2,952.33</t>
  </si>
  <si>
    <t>2,954.13</t>
  </si>
  <si>
    <t>2,750.52</t>
  </si>
  <si>
    <t>Apr 19</t>
  </si>
  <si>
    <t>2,945.83</t>
  </si>
  <si>
    <t>2,848.63</t>
  </si>
  <si>
    <t>2,949.52</t>
  </si>
  <si>
    <t>Mar 19</t>
  </si>
  <si>
    <t>2,834.40</t>
  </si>
  <si>
    <t>2,798.22</t>
  </si>
  <si>
    <t>2,860.31</t>
  </si>
  <si>
    <t>2,722.27</t>
  </si>
  <si>
    <t>Feb 19</t>
  </si>
  <si>
    <t>2,784.49</t>
  </si>
  <si>
    <t>2,702.32</t>
  </si>
  <si>
    <t>2,813.49</t>
  </si>
  <si>
    <t>2,681.83</t>
  </si>
  <si>
    <t>Jan 19</t>
  </si>
  <si>
    <t>2,704.10</t>
  </si>
  <si>
    <t>2,476.96</t>
  </si>
  <si>
    <t>2,708.95</t>
  </si>
  <si>
    <t>2,443.96</t>
  </si>
  <si>
    <t>Dec 18</t>
  </si>
  <si>
    <t>2,506.85</t>
  </si>
  <si>
    <t>2,790.50</t>
  </si>
  <si>
    <t>2,800.18</t>
  </si>
  <si>
    <t>2,346.58</t>
  </si>
  <si>
    <t>Nov 18</t>
  </si>
  <si>
    <t>2,760.17</t>
  </si>
  <si>
    <t>2,717.58</t>
  </si>
  <si>
    <t>2,815.15</t>
  </si>
  <si>
    <t>2,631.09</t>
  </si>
  <si>
    <t>Oct 18</t>
  </si>
  <si>
    <t>2,711.74</t>
  </si>
  <si>
    <t>2,926.29</t>
  </si>
  <si>
    <t>2,939.86</t>
  </si>
  <si>
    <t>2,603.54</t>
  </si>
  <si>
    <t>Sep 18</t>
  </si>
  <si>
    <t>2,913.98</t>
  </si>
  <si>
    <t>2,896.96</t>
  </si>
  <si>
    <t>2,940.91</t>
  </si>
  <si>
    <t>2,864.12</t>
  </si>
  <si>
    <t>Aug 18</t>
  </si>
  <si>
    <t>2,901.52</t>
  </si>
  <si>
    <t>2,821.17</t>
  </si>
  <si>
    <t>2,916.50</t>
  </si>
  <si>
    <t>2,796.34</t>
  </si>
  <si>
    <t>Jul 18</t>
  </si>
  <si>
    <t>2,816.29</t>
  </si>
  <si>
    <t>2,704.95</t>
  </si>
  <si>
    <t>2,848.03</t>
  </si>
  <si>
    <t>2,698.95</t>
  </si>
  <si>
    <t>Jun 18</t>
  </si>
  <si>
    <t>2,718.37</t>
  </si>
  <si>
    <t>2,718.70</t>
  </si>
  <si>
    <t>2,791.47</t>
  </si>
  <si>
    <t>2,691.99</t>
  </si>
  <si>
    <t>May 18</t>
  </si>
  <si>
    <t>2,705.27</t>
  </si>
  <si>
    <t>2,643.64</t>
  </si>
  <si>
    <t>2,742.24</t>
  </si>
  <si>
    <t>2,594.62</t>
  </si>
  <si>
    <t>Apr 18</t>
  </si>
  <si>
    <t>2,648.05</t>
  </si>
  <si>
    <t>2,633.45</t>
  </si>
  <si>
    <t>2,717.49</t>
  </si>
  <si>
    <t>2,553.80</t>
  </si>
  <si>
    <t>Mar 18</t>
  </si>
  <si>
    <t>2,640.87</t>
  </si>
  <si>
    <t>2,715.22</t>
  </si>
  <si>
    <t>2,801.90</t>
  </si>
  <si>
    <t>2,585.89</t>
  </si>
  <si>
    <t>Feb 18</t>
  </si>
  <si>
    <t>2,713.83</t>
  </si>
  <si>
    <t>2,816.45</t>
  </si>
  <si>
    <t>2,835.96</t>
  </si>
  <si>
    <t>2,532.69</t>
  </si>
  <si>
    <t>Jan 18</t>
  </si>
  <si>
    <t>2,823.81</t>
  </si>
  <si>
    <t>2,683.73</t>
  </si>
  <si>
    <t>2,872.87</t>
  </si>
  <si>
    <t>2,682.36</t>
  </si>
  <si>
    <t>Dec 17</t>
  </si>
  <si>
    <t>2,673.61</t>
  </si>
  <si>
    <t>2,645.10</t>
  </si>
  <si>
    <t>2,694.97</t>
  </si>
  <si>
    <t>2,605.52</t>
  </si>
  <si>
    <t>Nov 17</t>
  </si>
  <si>
    <t>2,647.58</t>
  </si>
  <si>
    <t>2,583.21</t>
  </si>
  <si>
    <t>2,657.74</t>
  </si>
  <si>
    <t>2,557.45</t>
  </si>
  <si>
    <t>Oct 17</t>
  </si>
  <si>
    <t>2,575.26</t>
  </si>
  <si>
    <t>2,521.20</t>
  </si>
  <si>
    <t>2,582.98</t>
  </si>
  <si>
    <t>2,520.40</t>
  </si>
  <si>
    <t>Sep 17</t>
  </si>
  <si>
    <t>2,519.36</t>
  </si>
  <si>
    <t>2,474.42</t>
  </si>
  <si>
    <t>2,519.44</t>
  </si>
  <si>
    <t>2,446.55</t>
  </si>
  <si>
    <t>Aug 17</t>
  </si>
  <si>
    <t>2,471.65</t>
  </si>
  <si>
    <t>2,477.10</t>
  </si>
  <si>
    <t>2,490.87</t>
  </si>
  <si>
    <t>2,417.35</t>
  </si>
  <si>
    <t>Jul 17</t>
  </si>
  <si>
    <t>2,470.30</t>
  </si>
  <si>
    <t>2,431.39</t>
  </si>
  <si>
    <t>2,484.04</t>
  </si>
  <si>
    <t>2,407.70</t>
  </si>
  <si>
    <t>Jun 17</t>
  </si>
  <si>
    <t>2,423.41</t>
  </si>
  <si>
    <t>2,415.65</t>
  </si>
  <si>
    <t>2,453.82</t>
  </si>
  <si>
    <t>2,405.70</t>
  </si>
  <si>
    <t>May 17</t>
  </si>
  <si>
    <t>2,411.80</t>
  </si>
  <si>
    <t>2,388.50</t>
  </si>
  <si>
    <t>2,418.71</t>
  </si>
  <si>
    <t>2,352.72</t>
  </si>
  <si>
    <t>Apr 17</t>
  </si>
  <si>
    <t>2,384.20</t>
  </si>
  <si>
    <t>2,362.34</t>
  </si>
  <si>
    <t>2,398.16</t>
  </si>
  <si>
    <t>2,328.95</t>
  </si>
  <si>
    <t>Mar 17</t>
  </si>
  <si>
    <t>2,362.72</t>
  </si>
  <si>
    <t>2,380.13</t>
  </si>
  <si>
    <t>2,400.98</t>
  </si>
  <si>
    <t>2,322.25</t>
  </si>
  <si>
    <t>Feb 17</t>
  </si>
  <si>
    <t>2,363.64</t>
  </si>
  <si>
    <t>2,285.59</t>
  </si>
  <si>
    <t>2,371.54</t>
  </si>
  <si>
    <t>2,271.65</t>
  </si>
  <si>
    <t>Jan 17</t>
  </si>
  <si>
    <t>2,278.87</t>
  </si>
  <si>
    <t>2,251.57</t>
  </si>
  <si>
    <t>2,300.99</t>
  </si>
  <si>
    <t>2,245.13</t>
  </si>
  <si>
    <t>Dec 16</t>
  </si>
  <si>
    <t>2,238.83</t>
  </si>
  <si>
    <t>2,200.17</t>
  </si>
  <si>
    <t>2,277.53</t>
  </si>
  <si>
    <t>2,187.44</t>
  </si>
  <si>
    <t>Nov 16</t>
  </si>
  <si>
    <t>2,198.81</t>
  </si>
  <si>
    <t>2,128.68</t>
  </si>
  <si>
    <t>2,214.10</t>
  </si>
  <si>
    <t>2,083.79</t>
  </si>
  <si>
    <t>Oct 16</t>
  </si>
  <si>
    <t>2,126.15</t>
  </si>
  <si>
    <t>2,164.33</t>
  </si>
  <si>
    <t>2,169.60</t>
  </si>
  <si>
    <t>2,114.72</t>
  </si>
  <si>
    <t>Sep 16</t>
  </si>
  <si>
    <t>2,168.27</t>
  </si>
  <si>
    <t>2,171.33</t>
  </si>
  <si>
    <t>2,187.87</t>
  </si>
  <si>
    <t>2,119.12</t>
  </si>
  <si>
    <t>Aug 16</t>
  </si>
  <si>
    <t>2,170.95</t>
  </si>
  <si>
    <t>2,173.15</t>
  </si>
  <si>
    <t>2,193.81</t>
  </si>
  <si>
    <t>2,147.58</t>
  </si>
  <si>
    <t>Jul 16</t>
  </si>
  <si>
    <t>2,173.60</t>
  </si>
  <si>
    <t>2,099.34</t>
  </si>
  <si>
    <t>2,177.09</t>
  </si>
  <si>
    <t>2,074.02</t>
  </si>
  <si>
    <t>Jun 16</t>
  </si>
  <si>
    <t>2,098.86</t>
  </si>
  <si>
    <t>2,093.94</t>
  </si>
  <si>
    <t>2,120.55</t>
  </si>
  <si>
    <t>1,991.68</t>
  </si>
  <si>
    <t>May 16</t>
  </si>
  <si>
    <t>2,096.96</t>
  </si>
  <si>
    <t>2,067.17</t>
  </si>
  <si>
    <t>2,103.48</t>
  </si>
  <si>
    <t>2,025.91</t>
  </si>
  <si>
    <t>Apr 16</t>
  </si>
  <si>
    <t>2,065.30</t>
  </si>
  <si>
    <t>2,056.62</t>
  </si>
  <si>
    <t>2,111.05</t>
  </si>
  <si>
    <t>2,033.80</t>
  </si>
  <si>
    <t>Mar 16</t>
  </si>
  <si>
    <t>2,059.74</t>
  </si>
  <si>
    <t>1,937.09</t>
  </si>
  <si>
    <t>2,072.21</t>
  </si>
  <si>
    <t>Feb 16</t>
  </si>
  <si>
    <t>1,932.23</t>
  </si>
  <si>
    <t>1,936.94</t>
  </si>
  <si>
    <t>1,962.96</t>
  </si>
  <si>
    <t>1,810.10</t>
  </si>
  <si>
    <t>Jan 16</t>
  </si>
  <si>
    <t>1,940.24</t>
  </si>
  <si>
    <t>2,038.20</t>
  </si>
  <si>
    <t>1,812.29</t>
  </si>
  <si>
    <t>Dec 15</t>
  </si>
  <si>
    <t>2,043.94</t>
  </si>
  <si>
    <t>2,082.93</t>
  </si>
  <si>
    <t>2,104.27</t>
  </si>
  <si>
    <t>1,993.26</t>
  </si>
  <si>
    <t>Nov 15</t>
  </si>
  <si>
    <t>2,080.41</t>
  </si>
  <si>
    <t>2,080.76</t>
  </si>
  <si>
    <t>2,116.48</t>
  </si>
  <si>
    <t>2,019.39</t>
  </si>
  <si>
    <t>Oct 15</t>
  </si>
  <si>
    <t>2,079.36</t>
  </si>
  <si>
    <t>1,919.65</t>
  </si>
  <si>
    <t>2,094.32</t>
  </si>
  <si>
    <t>1,893.70</t>
  </si>
  <si>
    <t>Sep 15</t>
  </si>
  <si>
    <t>1,920.03</t>
  </si>
  <si>
    <t>1,970.09</t>
  </si>
  <si>
    <t>2,020.86</t>
  </si>
  <si>
    <t>1,871.91</t>
  </si>
  <si>
    <t>Aug 15</t>
  </si>
  <si>
    <t>1,972.18</t>
  </si>
  <si>
    <t>2,104.49</t>
  </si>
  <si>
    <t>2,112.66</t>
  </si>
  <si>
    <t>1,867.01</t>
  </si>
  <si>
    <t>Jul 15</t>
  </si>
  <si>
    <t>2,103.84</t>
  </si>
  <si>
    <t>2,067.00</t>
  </si>
  <si>
    <t>2,132.82</t>
  </si>
  <si>
    <t>2,044.02</t>
  </si>
  <si>
    <t>Jun 15</t>
  </si>
  <si>
    <t>2,063.11</t>
  </si>
  <si>
    <t>2,108.64</t>
  </si>
  <si>
    <t>2,129.87</t>
  </si>
  <si>
    <t>2,056.32</t>
  </si>
  <si>
    <t>May 15</t>
  </si>
  <si>
    <t>2,107.39</t>
  </si>
  <si>
    <t>2,087.38</t>
  </si>
  <si>
    <t>2,134.72</t>
  </si>
  <si>
    <t>2,067.93</t>
  </si>
  <si>
    <t>Apr 15</t>
  </si>
  <si>
    <t>2,085.51</t>
  </si>
  <si>
    <t>2,067.63</t>
  </si>
  <si>
    <t>2,125.92</t>
  </si>
  <si>
    <t>2,048.38</t>
  </si>
  <si>
    <t>Mar 15</t>
  </si>
  <si>
    <t>2,067.89</t>
  </si>
  <si>
    <t>2,105.23</t>
  </si>
  <si>
    <t>2,117.52</t>
  </si>
  <si>
    <t>2,039.69</t>
  </si>
  <si>
    <t>Feb 15</t>
  </si>
  <si>
    <t>2,104.50</t>
  </si>
  <si>
    <t>1,996.67</t>
  </si>
  <si>
    <t>2,119.59</t>
  </si>
  <si>
    <t>1,980.90</t>
  </si>
  <si>
    <t>Jan 15</t>
  </si>
  <si>
    <t>1,994.99</t>
  </si>
  <si>
    <t>2,058.90</t>
  </si>
  <si>
    <t>2,072.36</t>
  </si>
  <si>
    <t>1,988.12</t>
  </si>
  <si>
    <t>Dec 14</t>
  </si>
  <si>
    <t>2,065.78</t>
  </si>
  <si>
    <t>2,093.55</t>
  </si>
  <si>
    <t>1,972.56</t>
  </si>
  <si>
    <t>Nov 14</t>
  </si>
  <si>
    <t>2,067.56</t>
  </si>
  <si>
    <t>2,018.21</t>
  </si>
  <si>
    <t>2,075.76</t>
  </si>
  <si>
    <t>2,001.01</t>
  </si>
  <si>
    <t>Oct 14</t>
  </si>
  <si>
    <t>2,018.05</t>
  </si>
  <si>
    <t>1,971.44</t>
  </si>
  <si>
    <t>2,018.19</t>
  </si>
  <si>
    <t>1,820.66</t>
  </si>
  <si>
    <t>Sep 14</t>
  </si>
  <si>
    <t>1,972.29</t>
  </si>
  <si>
    <t>2,004.07</t>
  </si>
  <si>
    <t>2,019.26</t>
  </si>
  <si>
    <t>1,964.04</t>
  </si>
  <si>
    <t>Aug 14</t>
  </si>
  <si>
    <t>2,003.37</t>
  </si>
  <si>
    <t>1,929.80</t>
  </si>
  <si>
    <t>2,005.04</t>
  </si>
  <si>
    <t>1,904.78</t>
  </si>
  <si>
    <t>Jul 14</t>
  </si>
  <si>
    <t>1,930.67</t>
  </si>
  <si>
    <t>1,962.29</t>
  </si>
  <si>
    <t>1,991.39</t>
  </si>
  <si>
    <t>Jun 14</t>
  </si>
  <si>
    <t>1,960.23</t>
  </si>
  <si>
    <t>1,923.87</t>
  </si>
  <si>
    <t>1,968.17</t>
  </si>
  <si>
    <t>1,915.98</t>
  </si>
  <si>
    <t>May 14</t>
  </si>
  <si>
    <t>1,923.57</t>
  </si>
  <si>
    <t>1,884.39</t>
  </si>
  <si>
    <t>1,924.03</t>
  </si>
  <si>
    <t>1,859.79</t>
  </si>
  <si>
    <t>Apr 14</t>
  </si>
  <si>
    <t>1,883.95</t>
  </si>
  <si>
    <t>1,873.96</t>
  </si>
  <si>
    <t>1,897.28</t>
  </si>
  <si>
    <t>1,814.36</t>
  </si>
  <si>
    <t>Mar 14</t>
  </si>
  <si>
    <t>1,872.34</t>
  </si>
  <si>
    <t>1,857.68</t>
  </si>
  <si>
    <t>1,883.97</t>
  </si>
  <si>
    <t>1,834.44</t>
  </si>
  <si>
    <t>Feb 14</t>
  </si>
  <si>
    <t>1,859.45</t>
  </si>
  <si>
    <t>1,782.68</t>
  </si>
  <si>
    <t>1,867.92</t>
  </si>
  <si>
    <t>1,737.92</t>
  </si>
  <si>
    <t>Jan 14</t>
  </si>
  <si>
    <t>1,782.59</t>
  </si>
  <si>
    <t>1,845.86</t>
  </si>
  <si>
    <t>1,850.84</t>
  </si>
  <si>
    <t>1,770.45</t>
  </si>
  <si>
    <t>Dec 13</t>
  </si>
  <si>
    <t>1,848.36</t>
  </si>
  <si>
    <t>1,806.55</t>
  </si>
  <si>
    <t>1,849.44</t>
  </si>
  <si>
    <t>1,767.99</t>
  </si>
  <si>
    <t>Nov 13</t>
  </si>
  <si>
    <t>1,805.81</t>
  </si>
  <si>
    <t>1,758.70</t>
  </si>
  <si>
    <t>1,813.55</t>
  </si>
  <si>
    <t>1,746.20</t>
  </si>
  <si>
    <t>Oct 13</t>
  </si>
  <si>
    <t>1,756.54</t>
  </si>
  <si>
    <t>1,682.41</t>
  </si>
  <si>
    <t>1,775.22</t>
  </si>
  <si>
    <t>1,646.47</t>
  </si>
  <si>
    <t>Sep 13</t>
  </si>
  <si>
    <t>1,681.55</t>
  </si>
  <si>
    <t>1,635.95</t>
  </si>
  <si>
    <t>1,729.86</t>
  </si>
  <si>
    <t>1,633.41</t>
  </si>
  <si>
    <t>Aug 13</t>
  </si>
  <si>
    <t>1,632.97</t>
  </si>
  <si>
    <t>1,689.42</t>
  </si>
  <si>
    <t>1,709.67</t>
  </si>
  <si>
    <t>1,627.47</t>
  </si>
  <si>
    <t>Jul 13</t>
  </si>
  <si>
    <t>1,685.73</t>
  </si>
  <si>
    <t>1,609.78</t>
  </si>
  <si>
    <t>1,698.78</t>
  </si>
  <si>
    <t>1,604.57</t>
  </si>
  <si>
    <t>Jun 13</t>
  </si>
  <si>
    <t>1,606.28</t>
  </si>
  <si>
    <t>1,631.71</t>
  </si>
  <si>
    <t>1,654.19</t>
  </si>
  <si>
    <t>1,560.33</t>
  </si>
  <si>
    <t>May 13</t>
  </si>
  <si>
    <t>1,630.74</t>
  </si>
  <si>
    <t>1,597.55</t>
  </si>
  <si>
    <t>1,687.18</t>
  </si>
  <si>
    <t>1,581.28</t>
  </si>
  <si>
    <t>Apr 13</t>
  </si>
  <si>
    <t>1,597.57</t>
  </si>
  <si>
    <t>1,569.18</t>
  </si>
  <si>
    <t>1,536.03</t>
  </si>
  <si>
    <t>Mar 13</t>
  </si>
  <si>
    <t>1,569.19</t>
  </si>
  <si>
    <t>1,514.68</t>
  </si>
  <si>
    <t>1,570.28</t>
  </si>
  <si>
    <t>1,501.48</t>
  </si>
  <si>
    <t>Feb 13</t>
  </si>
  <si>
    <t>1,498.11</t>
  </si>
  <si>
    <t>1,530.94</t>
  </si>
  <si>
    <t>1,485.01</t>
  </si>
  <si>
    <t>Jan 13</t>
  </si>
  <si>
    <t>1,426.19</t>
  </si>
  <si>
    <t>1,509.94</t>
  </si>
  <si>
    <t>Dec 12</t>
  </si>
  <si>
    <t>1,416.34</t>
  </si>
  <si>
    <t>1,448.00</t>
  </si>
  <si>
    <t>1,398.11</t>
  </si>
  <si>
    <t>Nov 12</t>
  </si>
  <si>
    <t>1,416.18</t>
  </si>
  <si>
    <t>1,412.20</t>
  </si>
  <si>
    <t>1,434.27</t>
  </si>
  <si>
    <t>1,343.35</t>
  </si>
  <si>
    <t>Oct 12</t>
  </si>
  <si>
    <t>1,412.16</t>
  </si>
  <si>
    <t>1,440.90</t>
  </si>
  <si>
    <t>1,470.96</t>
  </si>
  <si>
    <t>1,403.28</t>
  </si>
  <si>
    <t>Sep 12</t>
  </si>
  <si>
    <t>1,440.67</t>
  </si>
  <si>
    <t>1,406.54</t>
  </si>
  <si>
    <t>1,474.51</t>
  </si>
  <si>
    <t>1,396.56</t>
  </si>
  <si>
    <t>Aug 12</t>
  </si>
  <si>
    <t>1,406.58</t>
  </si>
  <si>
    <t>1,379.32</t>
  </si>
  <si>
    <t>1,426.68</t>
  </si>
  <si>
    <t>1,354.65</t>
  </si>
  <si>
    <t>Jul 12</t>
  </si>
  <si>
    <t>1,362.33</t>
  </si>
  <si>
    <t>1,391.74</t>
  </si>
  <si>
    <t>1,325.41</t>
  </si>
  <si>
    <t>Jun 12</t>
  </si>
  <si>
    <t>1,362.16</t>
  </si>
  <si>
    <t>1,309.87</t>
  </si>
  <si>
    <t>1,363.46</t>
  </si>
  <si>
    <t>1,266.74</t>
  </si>
  <si>
    <t>May 12</t>
  </si>
  <si>
    <t>1,310.33</t>
  </si>
  <si>
    <t>1,397.86</t>
  </si>
  <si>
    <t>1,415.32</t>
  </si>
  <si>
    <t>1,291.98</t>
  </si>
  <si>
    <t>Apr 12</t>
  </si>
  <si>
    <t>1,397.91</t>
  </si>
  <si>
    <t>1,408.47</t>
  </si>
  <si>
    <t>1,422.38</t>
  </si>
  <si>
    <t>1,357.38</t>
  </si>
  <si>
    <t>Mar 12</t>
  </si>
  <si>
    <t>1,365.90</t>
  </si>
  <si>
    <t>1,419.15</t>
  </si>
  <si>
    <t>1,340.03</t>
  </si>
  <si>
    <t>Feb 12</t>
  </si>
  <si>
    <t>1,365.68</t>
  </si>
  <si>
    <t>1,312.45</t>
  </si>
  <si>
    <t>1,378.04</t>
  </si>
  <si>
    <t>Jan 12</t>
  </si>
  <si>
    <t>1,312.41</t>
  </si>
  <si>
    <t>1,258.86</t>
  </si>
  <si>
    <t>1,333.47</t>
  </si>
  <si>
    <t>Dec 11</t>
  </si>
  <si>
    <t>1,257.60</t>
  </si>
  <si>
    <t>1,246.91</t>
  </si>
  <si>
    <t>1,269.37</t>
  </si>
  <si>
    <t>1,202.37</t>
  </si>
  <si>
    <t>Nov 11</t>
  </si>
  <si>
    <t>1,246.96</t>
  </si>
  <si>
    <t>1,251.00</t>
  </si>
  <si>
    <t>1,277.55</t>
  </si>
  <si>
    <t>1,158.66</t>
  </si>
  <si>
    <t>Oct 11</t>
  </si>
  <si>
    <t>1,253.30</t>
  </si>
  <si>
    <t>1,131.21</t>
  </si>
  <si>
    <t>1,292.66</t>
  </si>
  <si>
    <t>1,074.77</t>
  </si>
  <si>
    <t>Sep 11</t>
  </si>
  <si>
    <t>1,131.42</t>
  </si>
  <si>
    <t>1,219.12</t>
  </si>
  <si>
    <t>1,229.29</t>
  </si>
  <si>
    <t>1,114.22</t>
  </si>
  <si>
    <t>Aug 11</t>
  </si>
  <si>
    <t>1,218.89</t>
  </si>
  <si>
    <t>1,292.59</t>
  </si>
  <si>
    <t>1,307.38</t>
  </si>
  <si>
    <t>1,101.54</t>
  </si>
  <si>
    <t>Jul 11</t>
  </si>
  <si>
    <t>1,292.28</t>
  </si>
  <si>
    <t>1,320.64</t>
  </si>
  <si>
    <t>1,356.48</t>
  </si>
  <si>
    <t>1,282.86</t>
  </si>
  <si>
    <t>Jun 11</t>
  </si>
  <si>
    <t>1,345.20</t>
  </si>
  <si>
    <t>1,258.07</t>
  </si>
  <si>
    <t>May 11</t>
  </si>
  <si>
    <t>1,365.21</t>
  </si>
  <si>
    <t>1,370.58</t>
  </si>
  <si>
    <t>1,311.80</t>
  </si>
  <si>
    <t>Apr 11</t>
  </si>
  <si>
    <t>1,363.61</t>
  </si>
  <si>
    <t>1,329.48</t>
  </si>
  <si>
    <t>1,364.56</t>
  </si>
  <si>
    <t>1,294.70</t>
  </si>
  <si>
    <t>Mar 11</t>
  </si>
  <si>
    <t>1,325.83</t>
  </si>
  <si>
    <t>1,328.64</t>
  </si>
  <si>
    <t>1,332.28</t>
  </si>
  <si>
    <t>1,249.05</t>
  </si>
  <si>
    <t>Feb 11</t>
  </si>
  <si>
    <t>1,327.22</t>
  </si>
  <si>
    <t>1,289.14</t>
  </si>
  <si>
    <t>1,344.07</t>
  </si>
  <si>
    <t>Jan 11</t>
  </si>
  <si>
    <t>1,286.12</t>
  </si>
  <si>
    <t>1,257.62</t>
  </si>
  <si>
    <t>1,302.67</t>
  </si>
  <si>
    <t>Dec 10</t>
  </si>
  <si>
    <t>1,257.64</t>
  </si>
  <si>
    <t>1,186.60</t>
  </si>
  <si>
    <t>1,262.60</t>
  </si>
  <si>
    <t>Nov 10</t>
  </si>
  <si>
    <t>1,180.55</t>
  </si>
  <si>
    <t>1,185.71</t>
  </si>
  <si>
    <t>1,227.08</t>
  </si>
  <si>
    <t>1,173.00</t>
  </si>
  <si>
    <t>Oct 10</t>
  </si>
  <si>
    <t>1,183.26</t>
  </si>
  <si>
    <t>1,143.49</t>
  </si>
  <si>
    <t>1,196.14</t>
  </si>
  <si>
    <t>1,131.87</t>
  </si>
  <si>
    <t>Sep 10</t>
  </si>
  <si>
    <t>1,141.20</t>
  </si>
  <si>
    <t>1,049.72</t>
  </si>
  <si>
    <t>1,157.16</t>
  </si>
  <si>
    <t>Aug 10</t>
  </si>
  <si>
    <t>1,049.33</t>
  </si>
  <si>
    <t>1,107.53</t>
  </si>
  <si>
    <t>1,129.24</t>
  </si>
  <si>
    <t>1,039.70</t>
  </si>
  <si>
    <t>Jul 10</t>
  </si>
  <si>
    <t>1,101.60</t>
  </si>
  <si>
    <t>1,031.10</t>
  </si>
  <si>
    <t>1,120.95</t>
  </si>
  <si>
    <t>1,010.91</t>
  </si>
  <si>
    <t>Jun 10</t>
  </si>
  <si>
    <t>1,030.71</t>
  </si>
  <si>
    <t>1,087.30</t>
  </si>
  <si>
    <t>1,131.23</t>
  </si>
  <si>
    <t>1,028.33</t>
  </si>
  <si>
    <t>May 10</t>
  </si>
  <si>
    <t>1,089.41</t>
  </si>
  <si>
    <t>1,188.58</t>
  </si>
  <si>
    <t>1,205.13</t>
  </si>
  <si>
    <t>1,040.78</t>
  </si>
  <si>
    <t>Apr 10</t>
  </si>
  <si>
    <t>1,186.69</t>
  </si>
  <si>
    <t>1,171.23</t>
  </si>
  <si>
    <t>1,219.80</t>
  </si>
  <si>
    <t>1,170.69</t>
  </si>
  <si>
    <t>Mar 10</t>
  </si>
  <si>
    <t>1,169.43</t>
  </si>
  <si>
    <t>1,105.36</t>
  </si>
  <si>
    <t>1,180.69</t>
  </si>
  <si>
    <t>Feb 10</t>
  </si>
  <si>
    <t>1,104.49</t>
  </si>
  <si>
    <t>1,073.89</t>
  </si>
  <si>
    <t>1,112.42</t>
  </si>
  <si>
    <t>1,044.50</t>
  </si>
  <si>
    <t>Jan 10</t>
  </si>
  <si>
    <t>1,073.87</t>
  </si>
  <si>
    <t>1,116.56</t>
  </si>
  <si>
    <t>1,150.45</t>
  </si>
  <si>
    <t>1,071.59</t>
  </si>
  <si>
    <t>Dec 09</t>
  </si>
  <si>
    <t>1,115.10</t>
  </si>
  <si>
    <t>1,098.89</t>
  </si>
  <si>
    <t>1,130.38</t>
  </si>
  <si>
    <t>1,085.89</t>
  </si>
  <si>
    <t>Nov 09</t>
  </si>
  <si>
    <t>1,095.63</t>
  </si>
  <si>
    <t>1,036.18</t>
  </si>
  <si>
    <t>1,113.69</t>
  </si>
  <si>
    <t>1,029.38</t>
  </si>
  <si>
    <t>Oct 09</t>
  </si>
  <si>
    <t>1,036.19</t>
  </si>
  <si>
    <t>1,054.91</t>
  </si>
  <si>
    <t>1,101.36</t>
  </si>
  <si>
    <t>1,019.95</t>
  </si>
  <si>
    <t>Sep 09</t>
  </si>
  <si>
    <t>1,057.08</t>
  </si>
  <si>
    <t>1,019.52</t>
  </si>
  <si>
    <t>1,080.15</t>
  </si>
  <si>
    <t>991.97</t>
  </si>
  <si>
    <t>Aug 09</t>
  </si>
  <si>
    <t>1,020.62</t>
  </si>
  <si>
    <t>990.22</t>
  </si>
  <si>
    <t>1,039.47</t>
  </si>
  <si>
    <t>978.51</t>
  </si>
  <si>
    <t>Jul 09</t>
  </si>
  <si>
    <t>987.48</t>
  </si>
  <si>
    <t>920.82</t>
  </si>
  <si>
    <t>996.68</t>
  </si>
  <si>
    <t>869.32</t>
  </si>
  <si>
    <t>Jun 09</t>
  </si>
  <si>
    <t>919.32</t>
  </si>
  <si>
    <t>923.26</t>
  </si>
  <si>
    <t>956.23</t>
  </si>
  <si>
    <t>888.86</t>
  </si>
  <si>
    <t>May 09</t>
  </si>
  <si>
    <t>919.14</t>
  </si>
  <si>
    <t>872.74</t>
  </si>
  <si>
    <t>930.17</t>
  </si>
  <si>
    <t>866.10</t>
  </si>
  <si>
    <t>Apr 09</t>
  </si>
  <si>
    <t>872.81</t>
  </si>
  <si>
    <t>793.59</t>
  </si>
  <si>
    <t>888.70</t>
  </si>
  <si>
    <t>783.32</t>
  </si>
  <si>
    <t>Mar 09</t>
  </si>
  <si>
    <t>797.87</t>
  </si>
  <si>
    <t>729.57</t>
  </si>
  <si>
    <t>832.98</t>
  </si>
  <si>
    <t>666.79</t>
  </si>
  <si>
    <t>Feb 09</t>
  </si>
  <si>
    <t>735.09</t>
  </si>
  <si>
    <t>823.09</t>
  </si>
  <si>
    <t>875.01</t>
  </si>
  <si>
    <t>734.52</t>
  </si>
  <si>
    <t>Jan 09</t>
  </si>
  <si>
    <t>825.88</t>
  </si>
  <si>
    <t>902.99</t>
  </si>
  <si>
    <t>943.85</t>
  </si>
  <si>
    <t>804.30</t>
  </si>
  <si>
    <t>Dec 08</t>
  </si>
  <si>
    <t>903.25</t>
  </si>
  <si>
    <t>888.61</t>
  </si>
  <si>
    <t>918.85</t>
  </si>
  <si>
    <t>815.69</t>
  </si>
  <si>
    <t>Nov 08</t>
  </si>
  <si>
    <t>896.24</t>
  </si>
  <si>
    <t>968.67</t>
  </si>
  <si>
    <t>1,007.51</t>
  </si>
  <si>
    <t>741.02</t>
  </si>
  <si>
    <t>Oct 08</t>
  </si>
  <si>
    <t>968.75</t>
  </si>
  <si>
    <t>1,164.17</t>
  </si>
  <si>
    <t>1,167.03</t>
  </si>
  <si>
    <t>839.80</t>
  </si>
  <si>
    <t>Sep 08</t>
  </si>
  <si>
    <t>1,166.36</t>
  </si>
  <si>
    <t>1,287.83</t>
  </si>
  <si>
    <t>1,303.04</t>
  </si>
  <si>
    <t>1,106.39</t>
  </si>
  <si>
    <t>Aug 08</t>
  </si>
  <si>
    <t>1,282.83</t>
  </si>
  <si>
    <t>1,269.42</t>
  </si>
  <si>
    <t>1,313.15</t>
  </si>
  <si>
    <t>1,247.45</t>
  </si>
  <si>
    <t>Jul 08</t>
  </si>
  <si>
    <t>1,267.38</t>
  </si>
  <si>
    <t>1,276.69</t>
  </si>
  <si>
    <t>1,292.17</t>
  </si>
  <si>
    <t>1,200.44</t>
  </si>
  <si>
    <t>Jun 08</t>
  </si>
  <si>
    <t>1,280.00</t>
  </si>
  <si>
    <t>1,399.62</t>
  </si>
  <si>
    <t>1,404.05</t>
  </si>
  <si>
    <t>1,272.00</t>
  </si>
  <si>
    <t>May 08</t>
  </si>
  <si>
    <t>1,400.38</t>
  </si>
  <si>
    <t>1,385.97</t>
  </si>
  <si>
    <t>1,440.24</t>
  </si>
  <si>
    <t>1,373.07</t>
  </si>
  <si>
    <t>Apr 08</t>
  </si>
  <si>
    <t>1,385.59</t>
  </si>
  <si>
    <t>1,326.41</t>
  </si>
  <si>
    <t>1,404.57</t>
  </si>
  <si>
    <t>1,324.35</t>
  </si>
  <si>
    <t>Mar 08</t>
  </si>
  <si>
    <t>1,322.70</t>
  </si>
  <si>
    <t>1,330.45</t>
  </si>
  <si>
    <t>1,359.68</t>
  </si>
  <si>
    <t>1,256.98</t>
  </si>
  <si>
    <t>Feb 08</t>
  </si>
  <si>
    <t>1,330.63</t>
  </si>
  <si>
    <t>1,378.60</t>
  </si>
  <si>
    <t>1,396.02</t>
  </si>
  <si>
    <t>1,316.75</t>
  </si>
  <si>
    <t>Jan 08</t>
  </si>
  <si>
    <t>1,378.55</t>
  </si>
  <si>
    <t>1,467.97</t>
  </si>
  <si>
    <t>1,471.77</t>
  </si>
  <si>
    <t>1,270.05</t>
  </si>
  <si>
    <t>Dec 07</t>
  </si>
  <si>
    <t>1,468.36</t>
  </si>
  <si>
    <t>1,479.63</t>
  </si>
  <si>
    <t>1,523.57</t>
  </si>
  <si>
    <t>1,435.65</t>
  </si>
  <si>
    <t>Nov 07</t>
  </si>
  <si>
    <t>1,481.14</t>
  </si>
  <si>
    <t>1,545.79</t>
  </si>
  <si>
    <t>1,406.10</t>
  </si>
  <si>
    <t>Oct 07</t>
  </si>
  <si>
    <t>1,549.38</t>
  </si>
  <si>
    <t>1,527.29</t>
  </si>
  <si>
    <t>1,576.09</t>
  </si>
  <si>
    <t>1,489.56</t>
  </si>
  <si>
    <t>Sep 07</t>
  </si>
  <si>
    <t>1,526.75</t>
  </si>
  <si>
    <t>1,473.96</t>
  </si>
  <si>
    <t>1,538.74</t>
  </si>
  <si>
    <t>1,439.29</t>
  </si>
  <si>
    <t>Aug 07</t>
  </si>
  <si>
    <t>1,473.99</t>
  </si>
  <si>
    <t>1,455.18</t>
  </si>
  <si>
    <t>1,503.89</t>
  </si>
  <si>
    <t>1,370.60</t>
  </si>
  <si>
    <t>Jul 07</t>
  </si>
  <si>
    <t>1,455.27</t>
  </si>
  <si>
    <t>1,504.66</t>
  </si>
  <si>
    <t>1,555.90</t>
  </si>
  <si>
    <t>1,454.25</t>
  </si>
  <si>
    <t>Jun 07</t>
  </si>
  <si>
    <t>1,503.35</t>
  </si>
  <si>
    <t>1,530.62</t>
  </si>
  <si>
    <t>1,540.56</t>
  </si>
  <si>
    <t>1,484.18</t>
  </si>
  <si>
    <t>May 07</t>
  </si>
  <si>
    <t>1,482.37</t>
  </si>
  <si>
    <t>1,535.56</t>
  </si>
  <si>
    <t>1,476.70</t>
  </si>
  <si>
    <t>Apr 07</t>
  </si>
  <si>
    <t>1,420.83</t>
  </si>
  <si>
    <t>1,498.02</t>
  </si>
  <si>
    <t>1,416.37</t>
  </si>
  <si>
    <t>Mar 07</t>
  </si>
  <si>
    <t>1,420.86</t>
  </si>
  <si>
    <t>1,406.80</t>
  </si>
  <si>
    <t>1,438.89</t>
  </si>
  <si>
    <t>1,363.98</t>
  </si>
  <si>
    <t>Feb 07</t>
  </si>
  <si>
    <t>1,406.82</t>
  </si>
  <si>
    <t>1,437.90</t>
  </si>
  <si>
    <t>1,461.57</t>
  </si>
  <si>
    <t>1,389.42</t>
  </si>
  <si>
    <t>Jan 07</t>
  </si>
  <si>
    <t>1,438.24</t>
  </si>
  <si>
    <t>1,418.03</t>
  </si>
  <si>
    <t>1,441.61</t>
  </si>
  <si>
    <t>1,403.97</t>
  </si>
  <si>
    <t>Dec 06</t>
  </si>
  <si>
    <t>1,418.30</t>
  </si>
  <si>
    <t>1,400.63</t>
  </si>
  <si>
    <t>1,431.81</t>
  </si>
  <si>
    <t>1,385.93</t>
  </si>
  <si>
    <t>Nov 06</t>
  </si>
  <si>
    <t>1,377.76</t>
  </si>
  <si>
    <t>1,407.89</t>
  </si>
  <si>
    <t>1,360.98</t>
  </si>
  <si>
    <t>Oct 06</t>
  </si>
  <si>
    <t>1,377.94</t>
  </si>
  <si>
    <t>1,335.82</t>
  </si>
  <si>
    <t>1,389.45</t>
  </si>
  <si>
    <t>1,327.10</t>
  </si>
  <si>
    <t>Sep 06</t>
  </si>
  <si>
    <t>1,335.85</t>
  </si>
  <si>
    <t>1,303.80</t>
  </si>
  <si>
    <t>1,340.28</t>
  </si>
  <si>
    <t>1,290.93</t>
  </si>
  <si>
    <t>Aug 06</t>
  </si>
  <si>
    <t>1,303.82</t>
  </si>
  <si>
    <t>1,278.53</t>
  </si>
  <si>
    <t>1,306.74</t>
  </si>
  <si>
    <t>1,261.30</t>
  </si>
  <si>
    <t>Jul 06</t>
  </si>
  <si>
    <t>1,276.66</t>
  </si>
  <si>
    <t>1,270.06</t>
  </si>
  <si>
    <t>1,280.42</t>
  </si>
  <si>
    <t>1,224.54</t>
  </si>
  <si>
    <t>Jun 06</t>
  </si>
  <si>
    <t>1,270.20</t>
  </si>
  <si>
    <t>1,290.68</t>
  </si>
  <si>
    <t>1,219.29</t>
  </si>
  <si>
    <t>May 06</t>
  </si>
  <si>
    <t>1,270.09</t>
  </si>
  <si>
    <t>1,310.61</t>
  </si>
  <si>
    <t>1,326.70</t>
  </si>
  <si>
    <t>1,245.34</t>
  </si>
  <si>
    <t>Apr 06</t>
  </si>
  <si>
    <t>1,302.88</t>
  </si>
  <si>
    <t>1,318.16</t>
  </si>
  <si>
    <t>1,280.74</t>
  </si>
  <si>
    <t>Mar 06</t>
  </si>
  <si>
    <t>1,294.83</t>
  </si>
  <si>
    <t>1,280.66</t>
  </si>
  <si>
    <t>1,310.88</t>
  </si>
  <si>
    <t>1,268.42</t>
  </si>
  <si>
    <t>Feb 06</t>
  </si>
  <si>
    <t>1,280.08</t>
  </si>
  <si>
    <t>1,297.57</t>
  </si>
  <si>
    <t>1,253.61</t>
  </si>
  <si>
    <t>Jan 06</t>
  </si>
  <si>
    <t>1,248.29</t>
  </si>
  <si>
    <t>1,294.90</t>
  </si>
  <si>
    <t>1,245.74</t>
  </si>
  <si>
    <t>Dec 05</t>
  </si>
  <si>
    <t>1,249.48</t>
  </si>
  <si>
    <t>1,275.80</t>
  </si>
  <si>
    <t>1,246.59</t>
  </si>
  <si>
    <t>Nov 05</t>
  </si>
  <si>
    <t>1,207.01</t>
  </si>
  <si>
    <t>1,270.64</t>
  </si>
  <si>
    <t>1,201.07</t>
  </si>
  <si>
    <t>Oct 05</t>
  </si>
  <si>
    <t>1,228.81</t>
  </si>
  <si>
    <t>1,233.34</t>
  </si>
  <si>
    <t>1,168.20</t>
  </si>
  <si>
    <t>Sep 05</t>
  </si>
  <si>
    <t>1,220.33</t>
  </si>
  <si>
    <t>1,243.13</t>
  </si>
  <si>
    <t>1,205.35</t>
  </si>
  <si>
    <t>Aug 05</t>
  </si>
  <si>
    <t>1,234.18</t>
  </si>
  <si>
    <t>1,245.86</t>
  </si>
  <si>
    <t>Jul 05</t>
  </si>
  <si>
    <t>1,191.33</t>
  </si>
  <si>
    <t>1,245.15</t>
  </si>
  <si>
    <t>1,183.55</t>
  </si>
  <si>
    <t>Jun 05</t>
  </si>
  <si>
    <t>1,191.50</t>
  </si>
  <si>
    <t>1,219.59</t>
  </si>
  <si>
    <t>1,188.30</t>
  </si>
  <si>
    <t>May 05</t>
  </si>
  <si>
    <t>1,156.85</t>
  </si>
  <si>
    <t>1,199.56</t>
  </si>
  <si>
    <t>1,146.18</t>
  </si>
  <si>
    <t>Apr 05</t>
  </si>
  <si>
    <t>1,180.59</t>
  </si>
  <si>
    <t>1,191.88</t>
  </si>
  <si>
    <t>1,136.15</t>
  </si>
  <si>
    <t>Mar 05</t>
  </si>
  <si>
    <t>1,203.60</t>
  </si>
  <si>
    <t>1,229.11</t>
  </si>
  <si>
    <t>1,163.69</t>
  </si>
  <si>
    <t>Feb 05</t>
  </si>
  <si>
    <t>1,181.27</t>
  </si>
  <si>
    <t>1,212.44</t>
  </si>
  <si>
    <t>1,180.95</t>
  </si>
  <si>
    <t>Jan 05</t>
  </si>
  <si>
    <t>1,211.92</t>
  </si>
  <si>
    <t>1,217.90</t>
  </si>
  <si>
    <t>1,163.75</t>
  </si>
  <si>
    <t>Dec 04</t>
  </si>
  <si>
    <t>1,173.78</t>
  </si>
  <si>
    <t>1,217.33</t>
  </si>
  <si>
    <t>1,173.76</t>
  </si>
  <si>
    <t>Nov 04</t>
  </si>
  <si>
    <t>1,173.82</t>
  </si>
  <si>
    <t>1,130.20</t>
  </si>
  <si>
    <t>1,188.46</t>
  </si>
  <si>
    <t>1,127.53</t>
  </si>
  <si>
    <t>Oct 04</t>
  </si>
  <si>
    <t>1,114.58</t>
  </si>
  <si>
    <t>1,142.05</t>
  </si>
  <si>
    <t>1,090.19</t>
  </si>
  <si>
    <t>Sep 04</t>
  </si>
  <si>
    <t>1,104.24</t>
  </si>
  <si>
    <t>1,131.54</t>
  </si>
  <si>
    <t>1,099.11</t>
  </si>
  <si>
    <t>Aug 04</t>
  </si>
  <si>
    <t>1,101.72</t>
  </si>
  <si>
    <t>1,109.68</t>
  </si>
  <si>
    <t>1,060.72</t>
  </si>
  <si>
    <t>Jul 04</t>
  </si>
  <si>
    <t>1,140.84</t>
  </si>
  <si>
    <t>1,078.78</t>
  </si>
  <si>
    <t>Jun 04</t>
  </si>
  <si>
    <t>1,120.68</t>
  </si>
  <si>
    <t>1,146.34</t>
  </si>
  <si>
    <t>1,113.32</t>
  </si>
  <si>
    <t>May 04</t>
  </si>
  <si>
    <t>1,107.30</t>
  </si>
  <si>
    <t>1,127.74</t>
  </si>
  <si>
    <t>1,076.32</t>
  </si>
  <si>
    <t>Apr 04</t>
  </si>
  <si>
    <t>1,126.21</t>
  </si>
  <si>
    <t>1,150.57</t>
  </si>
  <si>
    <t>1,107.23</t>
  </si>
  <si>
    <t>Mar 04</t>
  </si>
  <si>
    <t>1,144.94</t>
  </si>
  <si>
    <t>1,163.23</t>
  </si>
  <si>
    <t>1,087.06</t>
  </si>
  <si>
    <t>Feb 04</t>
  </si>
  <si>
    <t>1,131.13</t>
  </si>
  <si>
    <t>1,158.98</t>
  </si>
  <si>
    <t>1,124.44</t>
  </si>
  <si>
    <t>Jan 04</t>
  </si>
  <si>
    <t>1,111.92</t>
  </si>
  <si>
    <t>1,155.38</t>
  </si>
  <si>
    <t>1,105.08</t>
  </si>
  <si>
    <t>Dec 03</t>
  </si>
  <si>
    <t>1,058.20</t>
  </si>
  <si>
    <t>1,112.56</t>
  </si>
  <si>
    <t>1,053.41</t>
  </si>
  <si>
    <t>Nov 03</t>
  </si>
  <si>
    <t>1,050.71</t>
  </si>
  <si>
    <t>1,063.65</t>
  </si>
  <si>
    <t>1,031.20</t>
  </si>
  <si>
    <t>Oct 03</t>
  </si>
  <si>
    <t>995.97</t>
  </si>
  <si>
    <t>1,053.79</t>
  </si>
  <si>
    <t>Sep 03</t>
  </si>
  <si>
    <t>1,008.01</t>
  </si>
  <si>
    <t>1,040.29</t>
  </si>
  <si>
    <t>990.36</t>
  </si>
  <si>
    <t>Aug 03</t>
  </si>
  <si>
    <t>990.31</t>
  </si>
  <si>
    <t>1,011.01</t>
  </si>
  <si>
    <t>960.84</t>
  </si>
  <si>
    <t>Jul 03</t>
  </si>
  <si>
    <t>993.32</t>
  </si>
  <si>
    <t>974.50</t>
  </si>
  <si>
    <t>1,015.41</t>
  </si>
  <si>
    <t>962.10</t>
  </si>
  <si>
    <t>Jun 03</t>
  </si>
  <si>
    <t>963.59</t>
  </si>
  <si>
    <t>1,015.33</t>
  </si>
  <si>
    <t>May 03</t>
  </si>
  <si>
    <t>916.92</t>
  </si>
  <si>
    <t>965.38</t>
  </si>
  <si>
    <t>902.83</t>
  </si>
  <si>
    <t>Apr 03</t>
  </si>
  <si>
    <t>848.18</t>
  </si>
  <si>
    <t>924.24</t>
  </si>
  <si>
    <t>847.85</t>
  </si>
  <si>
    <t>Mar 03</t>
  </si>
  <si>
    <t>841.15</t>
  </si>
  <si>
    <t>895.90</t>
  </si>
  <si>
    <t>788.90</t>
  </si>
  <si>
    <t>Feb 03</t>
  </si>
  <si>
    <t>855.70</t>
  </si>
  <si>
    <t>864.64</t>
  </si>
  <si>
    <t>806.29</t>
  </si>
  <si>
    <t>Jan 03</t>
  </si>
  <si>
    <t>879.82</t>
  </si>
  <si>
    <t>935.05</t>
  </si>
  <si>
    <t>840.34</t>
  </si>
  <si>
    <t>Dec 02</t>
  </si>
  <si>
    <t>936.31</t>
  </si>
  <si>
    <t>954.28</t>
  </si>
  <si>
    <t>869.45</t>
  </si>
  <si>
    <t>Nov 02</t>
  </si>
  <si>
    <t>885.76</t>
  </si>
  <si>
    <t>941.82</t>
  </si>
  <si>
    <t>872.05</t>
  </si>
  <si>
    <t>Oct 02</t>
  </si>
  <si>
    <t>815.28</t>
  </si>
  <si>
    <t>907.44</t>
  </si>
  <si>
    <t>768.63</t>
  </si>
  <si>
    <t>Sep 02</t>
  </si>
  <si>
    <t>916.07</t>
  </si>
  <si>
    <t>924.02</t>
  </si>
  <si>
    <t>800.20</t>
  </si>
  <si>
    <t>Aug 02</t>
  </si>
  <si>
    <t>911.62</t>
  </si>
  <si>
    <t>965.00</t>
  </si>
  <si>
    <t>833.44</t>
  </si>
  <si>
    <t>Jul 02</t>
  </si>
  <si>
    <t>989.82</t>
  </si>
  <si>
    <t>994.46</t>
  </si>
  <si>
    <t>775.68</t>
  </si>
  <si>
    <t>Jun 02</t>
  </si>
  <si>
    <t>1,067.14</t>
  </si>
  <si>
    <t>1,070.74</t>
  </si>
  <si>
    <t>952.92</t>
  </si>
  <si>
    <t>May 02</t>
  </si>
  <si>
    <t>1,076.92</t>
  </si>
  <si>
    <t>1,106.59</t>
  </si>
  <si>
    <t>1,048.96</t>
  </si>
  <si>
    <t>Apr 02</t>
  </si>
  <si>
    <t>1,147.39</t>
  </si>
  <si>
    <t>1,147.84</t>
  </si>
  <si>
    <t>1,063.46</t>
  </si>
  <si>
    <t>Mar 02</t>
  </si>
  <si>
    <t>1,106.73</t>
  </si>
  <si>
    <t>1,173.94</t>
  </si>
  <si>
    <t>Feb 02</t>
  </si>
  <si>
    <t>1,074.36</t>
  </si>
  <si>
    <t>Jan 02</t>
  </si>
  <si>
    <t>1,148.08</t>
  </si>
  <si>
    <t>1,176.97</t>
  </si>
  <si>
    <t>1,081.66</t>
  </si>
  <si>
    <t>Dec 01</t>
  </si>
  <si>
    <t>1,139.45</t>
  </si>
  <si>
    <t>1,173.62</t>
  </si>
  <si>
    <t>1,114.53</t>
  </si>
  <si>
    <t>Nov 01</t>
  </si>
  <si>
    <t>1,059.78</t>
  </si>
  <si>
    <t>1,163.38</t>
  </si>
  <si>
    <t>1,054.31</t>
  </si>
  <si>
    <t>Oct 01</t>
  </si>
  <si>
    <t>1,040.94</t>
  </si>
  <si>
    <t>1,110.61</t>
  </si>
  <si>
    <t>1,026.76</t>
  </si>
  <si>
    <t>Sep 01</t>
  </si>
  <si>
    <t>1,133.58</t>
  </si>
  <si>
    <t>1,155.40</t>
  </si>
  <si>
    <t>944.75</t>
  </si>
  <si>
    <t>Aug 01</t>
  </si>
  <si>
    <t>1,211.23</t>
  </si>
  <si>
    <t>1,226.27</t>
  </si>
  <si>
    <t>1,124.87</t>
  </si>
  <si>
    <t>Jul 01</t>
  </si>
  <si>
    <t>1,224.42</t>
  </si>
  <si>
    <t>1,239.78</t>
  </si>
  <si>
    <t>1,165.54</t>
  </si>
  <si>
    <t>Jun 01</t>
  </si>
  <si>
    <t>1,224.38</t>
  </si>
  <si>
    <t>1,255.82</t>
  </si>
  <si>
    <t>1,286.62</t>
  </si>
  <si>
    <t>1,203.03</t>
  </si>
  <si>
    <t>May 01</t>
  </si>
  <si>
    <t>1,249.46</t>
  </si>
  <si>
    <t>1,315.93</t>
  </si>
  <si>
    <t>1,232.00</t>
  </si>
  <si>
    <t>Apr 01</t>
  </si>
  <si>
    <t>1,160.33</t>
  </si>
  <si>
    <t>1,269.30</t>
  </si>
  <si>
    <t>1,091.99</t>
  </si>
  <si>
    <t>Mar 01</t>
  </si>
  <si>
    <t>1,239.94</t>
  </si>
  <si>
    <t>1,267.42</t>
  </si>
  <si>
    <t>1,081.19</t>
  </si>
  <si>
    <t>Feb 01</t>
  </si>
  <si>
    <t>1,366.01</t>
  </si>
  <si>
    <t>1,376.38</t>
  </si>
  <si>
    <t>1,215.44</t>
  </si>
  <si>
    <t>Jan 01</t>
  </si>
  <si>
    <t>1,320.28</t>
  </si>
  <si>
    <t>1,383.37</t>
  </si>
  <si>
    <t>1,274.62</t>
  </si>
  <si>
    <t>Dec 00</t>
  </si>
  <si>
    <t>1,314.95</t>
  </si>
  <si>
    <t>1,389.05</t>
  </si>
  <si>
    <t>1,254.07</t>
  </si>
  <si>
    <t>Nov 00</t>
  </si>
  <si>
    <t>1,429.40</t>
  </si>
  <si>
    <t>1,438.46</t>
  </si>
  <si>
    <t>Oct 00</t>
  </si>
  <si>
    <t>1,436.52</t>
  </si>
  <si>
    <t>1,454.82</t>
  </si>
  <si>
    <t>1,305.79</t>
  </si>
  <si>
    <t>Sep 00</t>
  </si>
  <si>
    <t>1,436.51</t>
  </si>
  <si>
    <t>1,517.68</t>
  </si>
  <si>
    <t>1,530.09</t>
  </si>
  <si>
    <t>1,419.44</t>
  </si>
  <si>
    <t>Aug 00</t>
  </si>
  <si>
    <t>1,430.83</t>
  </si>
  <si>
    <t>1,525.21</t>
  </si>
  <si>
    <t>1,425.43</t>
  </si>
  <si>
    <t>Jul 00</t>
  </si>
  <si>
    <t>1,454.60</t>
  </si>
  <si>
    <t>1,517.32</t>
  </si>
  <si>
    <t>1,413.89</t>
  </si>
  <si>
    <t>Jun 00</t>
  </si>
  <si>
    <t>1,420.60</t>
  </si>
  <si>
    <t>1,488.93</t>
  </si>
  <si>
    <t>May 00</t>
  </si>
  <si>
    <t>1,452.43</t>
  </si>
  <si>
    <t>1,481.51</t>
  </si>
  <si>
    <t>1,361.09</t>
  </si>
  <si>
    <t>Apr 00</t>
  </si>
  <si>
    <t>1,498.58</t>
  </si>
  <si>
    <t>1,527.19</t>
  </si>
  <si>
    <t>1,339.40</t>
  </si>
  <si>
    <t>Mar 00</t>
  </si>
  <si>
    <t>1,366.42</t>
  </si>
  <si>
    <t>1,552.87</t>
  </si>
  <si>
    <t>1,346.62</t>
  </si>
  <si>
    <t>Feb 00</t>
  </si>
  <si>
    <t>1,394.46</t>
  </si>
  <si>
    <t>1,444.55</t>
  </si>
  <si>
    <t>1,325.07</t>
  </si>
  <si>
    <t>Jan 00</t>
  </si>
  <si>
    <t>1,469.25</t>
  </si>
  <si>
    <t>1,478.00</t>
  </si>
  <si>
    <t>1,350.14</t>
  </si>
  <si>
    <t>Dec 99</t>
  </si>
  <si>
    <t>1,388.91</t>
  </si>
  <si>
    <t>1,473.10</t>
  </si>
  <si>
    <t>1,387.38</t>
  </si>
  <si>
    <t>Nov 99</t>
  </si>
  <si>
    <t>1,362.93</t>
  </si>
  <si>
    <t>1,425.31</t>
  </si>
  <si>
    <t>1,346.41</t>
  </si>
  <si>
    <t>Oct 99</t>
  </si>
  <si>
    <t>1,282.71</t>
  </si>
  <si>
    <t>1,373.17</t>
  </si>
  <si>
    <t>1,233.70</t>
  </si>
  <si>
    <t>Sep 99</t>
  </si>
  <si>
    <t>1,320.41</t>
  </si>
  <si>
    <t>1,361.39</t>
  </si>
  <si>
    <t>1,256.26</t>
  </si>
  <si>
    <t>Aug 99</t>
  </si>
  <si>
    <t>1,328.72</t>
  </si>
  <si>
    <t>1,382.84</t>
  </si>
  <si>
    <t>1,267.73</t>
  </si>
  <si>
    <t>Jul 99</t>
  </si>
  <si>
    <t>1,372.71</t>
  </si>
  <si>
    <t>1,420.33</t>
  </si>
  <si>
    <t>1,328.49</t>
  </si>
  <si>
    <t>Jun 99</t>
  </si>
  <si>
    <t>1,301.84</t>
  </si>
  <si>
    <t>1,372.93</t>
  </si>
  <si>
    <t>1,277.47</t>
  </si>
  <si>
    <t>May 99</t>
  </si>
  <si>
    <t>1,335.18</t>
  </si>
  <si>
    <t>1,375.98</t>
  </si>
  <si>
    <t>1,277.31</t>
  </si>
  <si>
    <t>Apr 99</t>
  </si>
  <si>
    <t>1,286.37</t>
  </si>
  <si>
    <t>1,371.56</t>
  </si>
  <si>
    <t>1,282.56</t>
  </si>
  <si>
    <t>Mar 99</t>
  </si>
  <si>
    <t>1,238.33</t>
  </si>
  <si>
    <t>1,323.82</t>
  </si>
  <si>
    <t>1,216.03</t>
  </si>
  <si>
    <t>Feb 99</t>
  </si>
  <si>
    <t>1,279.64</t>
  </si>
  <si>
    <t>1,283.84</t>
  </si>
  <si>
    <t>1,211.89</t>
  </si>
  <si>
    <t>Jan 99</t>
  </si>
  <si>
    <t>1,229.23</t>
  </si>
  <si>
    <t>1,280.37</t>
  </si>
  <si>
    <t>1,205.46</t>
  </si>
  <si>
    <t>Dec 98</t>
  </si>
  <si>
    <t>1,163.63</t>
  </si>
  <si>
    <t>1,244.93</t>
  </si>
  <si>
    <t>1,136.89</t>
  </si>
  <si>
    <t>Nov 98</t>
  </si>
  <si>
    <t>1,098.67</t>
  </si>
  <si>
    <t>1,192.97</t>
  </si>
  <si>
    <t>Oct 98</t>
  </si>
  <si>
    <t>1,017.01</t>
  </si>
  <si>
    <t>1,103.78</t>
  </si>
  <si>
    <t>923.32</t>
  </si>
  <si>
    <t>Sep 98</t>
  </si>
  <si>
    <t>957.28</t>
  </si>
  <si>
    <t>1,066.11</t>
  </si>
  <si>
    <t>939.98</t>
  </si>
  <si>
    <t>Aug 98</t>
  </si>
  <si>
    <t>1,120.67</t>
  </si>
  <si>
    <t>1,121.79</t>
  </si>
  <si>
    <t>Jul 98</t>
  </si>
  <si>
    <t>1,133.84</t>
  </si>
  <si>
    <t>1,190.58</t>
  </si>
  <si>
    <t>1,114.30</t>
  </si>
  <si>
    <t>Jun 98</t>
  </si>
  <si>
    <t>1,090.82</t>
  </si>
  <si>
    <t>1,145.15</t>
  </si>
  <si>
    <t>1,074.67</t>
  </si>
  <si>
    <t>May 98</t>
  </si>
  <si>
    <t>1,111.75</t>
  </si>
  <si>
    <t>1,130.52</t>
  </si>
  <si>
    <t>1,074.39</t>
  </si>
  <si>
    <t>Apr 98</t>
  </si>
  <si>
    <t>1,101.75</t>
  </si>
  <si>
    <t>1,132.98</t>
  </si>
  <si>
    <t>1,076.70</t>
  </si>
  <si>
    <t>Mar 98</t>
  </si>
  <si>
    <t>1,049.34</t>
  </si>
  <si>
    <t>1,113.07</t>
  </si>
  <si>
    <t>1,030.87</t>
  </si>
  <si>
    <t>Feb 98</t>
  </si>
  <si>
    <t>980.28</t>
  </si>
  <si>
    <t>1,051.66</t>
  </si>
  <si>
    <t>Jan 98</t>
  </si>
  <si>
    <t>970.43</t>
  </si>
  <si>
    <t>992.65</t>
  </si>
  <si>
    <t>912.83</t>
  </si>
  <si>
    <t>Dec 97</t>
  </si>
  <si>
    <t>955.40</t>
  </si>
  <si>
    <t>986.25</t>
  </si>
  <si>
    <t>924.92</t>
  </si>
  <si>
    <t>Nov 97</t>
  </si>
  <si>
    <t>914.62</t>
  </si>
  <si>
    <t>964.55</t>
  </si>
  <si>
    <t>900.61</t>
  </si>
  <si>
    <t>Oct 97</t>
  </si>
  <si>
    <t>947.28</t>
  </si>
  <si>
    <t>983.12</t>
  </si>
  <si>
    <t>855.27</t>
  </si>
  <si>
    <t>Sep 97</t>
  </si>
  <si>
    <t>899.47</t>
  </si>
  <si>
    <t>960.59</t>
  </si>
  <si>
    <t>Aug 97</t>
  </si>
  <si>
    <t>954.29</t>
  </si>
  <si>
    <t>964.17</t>
  </si>
  <si>
    <t>893.34</t>
  </si>
  <si>
    <t>Jul 97</t>
  </si>
  <si>
    <t>954.31</t>
  </si>
  <si>
    <t>885.14</t>
  </si>
  <si>
    <t>957.73</t>
  </si>
  <si>
    <t>884.54</t>
  </si>
  <si>
    <t>Jun 97</t>
  </si>
  <si>
    <t>848.28</t>
  </si>
  <si>
    <t>902.09</t>
  </si>
  <si>
    <t>838.82</t>
  </si>
  <si>
    <t>May 97</t>
  </si>
  <si>
    <t>801.34</t>
  </si>
  <si>
    <t>851.87</t>
  </si>
  <si>
    <t>793.21</t>
  </si>
  <si>
    <t>Apr 97</t>
  </si>
  <si>
    <t>757.12</t>
  </si>
  <si>
    <t>804.13</t>
  </si>
  <si>
    <t>733.54</t>
  </si>
  <si>
    <t>Mar 97</t>
  </si>
  <si>
    <t>790.82</t>
  </si>
  <si>
    <t>814.90</t>
  </si>
  <si>
    <t>756.13</t>
  </si>
  <si>
    <t>Feb 97</t>
  </si>
  <si>
    <t>786.16</t>
  </si>
  <si>
    <t>817.68</t>
  </si>
  <si>
    <t>773.43</t>
  </si>
  <si>
    <t>Jan 97</t>
  </si>
  <si>
    <t>740.74</t>
  </si>
  <si>
    <t>794.67</t>
  </si>
  <si>
    <t>729.55</t>
  </si>
  <si>
    <t>Dec 96</t>
  </si>
  <si>
    <t>757.02</t>
  </si>
  <si>
    <t>761.75</t>
  </si>
  <si>
    <t>716.69</t>
  </si>
  <si>
    <t>Nov 96</t>
  </si>
  <si>
    <t>705.27</t>
  </si>
  <si>
    <t>762.12</t>
  </si>
  <si>
    <t>701.30</t>
  </si>
  <si>
    <t>Oct 96</t>
  </si>
  <si>
    <t>687.31</t>
  </si>
  <si>
    <t>714.10</t>
  </si>
  <si>
    <t>684.44</t>
  </si>
  <si>
    <t>Sep 96</t>
  </si>
  <si>
    <t>687.33</t>
  </si>
  <si>
    <t>651.99</t>
  </si>
  <si>
    <t>690.88</t>
  </si>
  <si>
    <t>643.97</t>
  </si>
  <si>
    <t>Aug 96</t>
  </si>
  <si>
    <t>639.95</t>
  </si>
  <si>
    <t>670.68</t>
  </si>
  <si>
    <t>639.49</t>
  </si>
  <si>
    <t>Jul 96</t>
  </si>
  <si>
    <t>670.63</t>
  </si>
  <si>
    <t>675.88</t>
  </si>
  <si>
    <t>605.88</t>
  </si>
  <si>
    <t>Jun 96</t>
  </si>
  <si>
    <t>669.12</t>
  </si>
  <si>
    <t>680.32</t>
  </si>
  <si>
    <t>658.75</t>
  </si>
  <si>
    <t>May 96</t>
  </si>
  <si>
    <t>654.17</t>
  </si>
  <si>
    <t>681.10</t>
  </si>
  <si>
    <t>630.07</t>
  </si>
  <si>
    <t>Apr 96</t>
  </si>
  <si>
    <t>645.50</t>
  </si>
  <si>
    <t>656.68</t>
  </si>
  <si>
    <t>624.14</t>
  </si>
  <si>
    <t>Mar 96</t>
  </si>
  <si>
    <t>640.43</t>
  </si>
  <si>
    <t>656.97</t>
  </si>
  <si>
    <t>627.63</t>
  </si>
  <si>
    <t>Feb 96</t>
  </si>
  <si>
    <t>636.02</t>
  </si>
  <si>
    <t>664.23</t>
  </si>
  <si>
    <t>633.71</t>
  </si>
  <si>
    <t>Jan 96</t>
  </si>
  <si>
    <t>615.93</t>
  </si>
  <si>
    <t>636.18</t>
  </si>
  <si>
    <t>597.29</t>
  </si>
  <si>
    <t>Dec 95</t>
  </si>
  <si>
    <t>605.37</t>
  </si>
  <si>
    <t>622.88</t>
  </si>
  <si>
    <t>605.05</t>
  </si>
  <si>
    <t>Nov 95</t>
  </si>
  <si>
    <t>581.50</t>
  </si>
  <si>
    <t>608.69</t>
  </si>
  <si>
    <t>581.04</t>
  </si>
  <si>
    <t>Oct 95</t>
  </si>
  <si>
    <t>584.41</t>
  </si>
  <si>
    <t>590.66</t>
  </si>
  <si>
    <t>571.55</t>
  </si>
  <si>
    <t>Sep 95</t>
  </si>
  <si>
    <t>561.88</t>
  </si>
  <si>
    <t>587.61</t>
  </si>
  <si>
    <t>561.01</t>
  </si>
  <si>
    <t>Aug 95</t>
  </si>
  <si>
    <t>562.06</t>
  </si>
  <si>
    <t>565.62</t>
  </si>
  <si>
    <t>553.04</t>
  </si>
  <si>
    <t>Jul 95</t>
  </si>
  <si>
    <t>544.75</t>
  </si>
  <si>
    <t>565.40</t>
  </si>
  <si>
    <t>542.51</t>
  </si>
  <si>
    <t>Jun 95</t>
  </si>
  <si>
    <t>533.40</t>
  </si>
  <si>
    <t>551.07</t>
  </si>
  <si>
    <t>526.00</t>
  </si>
  <si>
    <t>May 95</t>
  </si>
  <si>
    <t>514.76</t>
  </si>
  <si>
    <t>533.41</t>
  </si>
  <si>
    <t>513.03</t>
  </si>
  <si>
    <t>Apr 95</t>
  </si>
  <si>
    <t>514.71</t>
  </si>
  <si>
    <t>500.70</t>
  </si>
  <si>
    <t>515.29</t>
  </si>
  <si>
    <t>500.20</t>
  </si>
  <si>
    <t>Mar 95</t>
  </si>
  <si>
    <t>500.71</t>
  </si>
  <si>
    <t>487.39</t>
  </si>
  <si>
    <t>508.15</t>
  </si>
  <si>
    <t>479.70</t>
  </si>
  <si>
    <t>Feb 95</t>
  </si>
  <si>
    <t>470.42</t>
  </si>
  <si>
    <t>489.19</t>
  </si>
  <si>
    <t>469.29</t>
  </si>
  <si>
    <t>Jan 95</t>
  </si>
  <si>
    <t>459.21</t>
  </si>
  <si>
    <t>471.36</t>
  </si>
  <si>
    <t>457.20</t>
  </si>
  <si>
    <t>Dec 94</t>
  </si>
  <si>
    <t>459.27</t>
  </si>
  <si>
    <t>453.55</t>
  </si>
  <si>
    <t>462.73</t>
  </si>
  <si>
    <t>442.88</t>
  </si>
  <si>
    <t>Nov 94</t>
  </si>
  <si>
    <t>453.69</t>
  </si>
  <si>
    <t>472.26</t>
  </si>
  <si>
    <t>444.18</t>
  </si>
  <si>
    <t>Oct 94</t>
  </si>
  <si>
    <t>472.35</t>
  </si>
  <si>
    <t>462.69</t>
  </si>
  <si>
    <t>474.74</t>
  </si>
  <si>
    <t>449.27</t>
  </si>
  <si>
    <t>Sep 94</t>
  </si>
  <si>
    <t>462.71</t>
  </si>
  <si>
    <t>475.49</t>
  </si>
  <si>
    <t>458.47</t>
  </si>
  <si>
    <t>Aug 94</t>
  </si>
  <si>
    <t>458.28</t>
  </si>
  <si>
    <t>477.59</t>
  </si>
  <si>
    <t>456.08</t>
  </si>
  <si>
    <t>Jul 94</t>
  </si>
  <si>
    <t>458.26</t>
  </si>
  <si>
    <t>444.27</t>
  </si>
  <si>
    <t>459.33</t>
  </si>
  <si>
    <t>443.58</t>
  </si>
  <si>
    <t>Jun 94</t>
  </si>
  <si>
    <t>456.50</t>
  </si>
  <si>
    <t>463.23</t>
  </si>
  <si>
    <t>439.83</t>
  </si>
  <si>
    <t>May 94</t>
  </si>
  <si>
    <t>450.91</t>
  </si>
  <si>
    <t>457.77</t>
  </si>
  <si>
    <t>440.78</t>
  </si>
  <si>
    <t>Apr 94</t>
  </si>
  <si>
    <t>445.66</t>
  </si>
  <si>
    <t>452.79</t>
  </si>
  <si>
    <t>435.86</t>
  </si>
  <si>
    <t>Mar 94</t>
  </si>
  <si>
    <t>445.77</t>
  </si>
  <si>
    <t>467.19</t>
  </si>
  <si>
    <t>471.09</t>
  </si>
  <si>
    <t>436.16</t>
  </si>
  <si>
    <t>Feb 94</t>
  </si>
  <si>
    <t>467.14</t>
  </si>
  <si>
    <t>481.60</t>
  </si>
  <si>
    <t>482.23</t>
  </si>
  <si>
    <t>464.26</t>
  </si>
  <si>
    <t>Jan 94</t>
  </si>
  <si>
    <t>481.61</t>
  </si>
  <si>
    <t>466.51</t>
  </si>
  <si>
    <t>482.85</t>
  </si>
  <si>
    <t>464.36</t>
  </si>
  <si>
    <t>Dec 93</t>
  </si>
  <si>
    <t>466.45</t>
  </si>
  <si>
    <t>461.93</t>
  </si>
  <si>
    <t>471.29</t>
  </si>
  <si>
    <t>461.45</t>
  </si>
  <si>
    <t>Nov 93</t>
  </si>
  <si>
    <t>461.79</t>
  </si>
  <si>
    <t>467.83</t>
  </si>
  <si>
    <t>469.11</t>
  </si>
  <si>
    <t>454.36</t>
  </si>
  <si>
    <t>Oct 93</t>
  </si>
  <si>
    <t>458.93</t>
  </si>
  <si>
    <t>471.10</t>
  </si>
  <si>
    <t>456.40</t>
  </si>
  <si>
    <t>Sep 93</t>
  </si>
  <si>
    <t>463.55</t>
  </si>
  <si>
    <t>463.80</t>
  </si>
  <si>
    <t>449.64</t>
  </si>
  <si>
    <t>Aug 93</t>
  </si>
  <si>
    <t>463.56</t>
  </si>
  <si>
    <t>448.13</t>
  </si>
  <si>
    <t>446.94</t>
  </si>
  <si>
    <t>Jul 93</t>
  </si>
  <si>
    <t>450.54</t>
  </si>
  <si>
    <t>451.15</t>
  </si>
  <si>
    <t>441.40</t>
  </si>
  <si>
    <t>Jun 93</t>
  </si>
  <si>
    <t>450.53</t>
  </si>
  <si>
    <t>450.23</t>
  </si>
  <si>
    <t>455.63</t>
  </si>
  <si>
    <t>442.50</t>
  </si>
  <si>
    <t>May 93</t>
  </si>
  <si>
    <t>450.19</t>
  </si>
  <si>
    <t>440.19</t>
  </si>
  <si>
    <t>454.55</t>
  </si>
  <si>
    <t>436.86</t>
  </si>
  <si>
    <t>Apr 93</t>
  </si>
  <si>
    <t>451.67</t>
  </si>
  <si>
    <t>452.63</t>
  </si>
  <si>
    <t>432.30</t>
  </si>
  <si>
    <t>Mar 93</t>
  </si>
  <si>
    <t>443.38</t>
  </si>
  <si>
    <t>456.76</t>
  </si>
  <si>
    <t>441.07</t>
  </si>
  <si>
    <t>Feb 93</t>
  </si>
  <si>
    <t>438.78</t>
  </si>
  <si>
    <t>450.04</t>
  </si>
  <si>
    <t>428.25</t>
  </si>
  <si>
    <t>Jan 93</t>
  </si>
  <si>
    <t>435.70</t>
  </si>
  <si>
    <t>442.66</t>
  </si>
  <si>
    <t>426.88</t>
  </si>
  <si>
    <t>Dec 92</t>
  </si>
  <si>
    <t>435.71</t>
  </si>
  <si>
    <t>431.35</t>
  </si>
  <si>
    <t>442.65</t>
  </si>
  <si>
    <t>428.61</t>
  </si>
  <si>
    <t>Nov 92</t>
  </si>
  <si>
    <t>418.66</t>
  </si>
  <si>
    <t>431.93</t>
  </si>
  <si>
    <t>415.58</t>
  </si>
  <si>
    <t>Oct 92</t>
  </si>
  <si>
    <t>418.68</t>
  </si>
  <si>
    <t>417.80</t>
  </si>
  <si>
    <t>421.16</t>
  </si>
  <si>
    <t>396.80</t>
  </si>
  <si>
    <t>Sep 92</t>
  </si>
  <si>
    <t>414.03</t>
  </si>
  <si>
    <t>425.27</t>
  </si>
  <si>
    <t>412.71</t>
  </si>
  <si>
    <t>Aug 92</t>
  </si>
  <si>
    <t>424.19</t>
  </si>
  <si>
    <t>425.14</t>
  </si>
  <si>
    <t>408.30</t>
  </si>
  <si>
    <t>Jul 92</t>
  </si>
  <si>
    <t>424.21</t>
  </si>
  <si>
    <t>408.20</t>
  </si>
  <si>
    <t>424.80</t>
  </si>
  <si>
    <t>407.20</t>
  </si>
  <si>
    <t>Jun 92</t>
  </si>
  <si>
    <t>408.14</t>
  </si>
  <si>
    <t>415.35</t>
  </si>
  <si>
    <t>417.30</t>
  </si>
  <si>
    <t>399.92</t>
  </si>
  <si>
    <t>May 92</t>
  </si>
  <si>
    <t>414.95</t>
  </si>
  <si>
    <t>418.75</t>
  </si>
  <si>
    <t>409.85</t>
  </si>
  <si>
    <t>Apr 92</t>
  </si>
  <si>
    <t>403.67</t>
  </si>
  <si>
    <t>416.28</t>
  </si>
  <si>
    <t>392.41</t>
  </si>
  <si>
    <t>Mar 92</t>
  </si>
  <si>
    <t>403.69</t>
  </si>
  <si>
    <t>412.68</t>
  </si>
  <si>
    <t>413.78</t>
  </si>
  <si>
    <t>401.94</t>
  </si>
  <si>
    <t>Feb 92</t>
  </si>
  <si>
    <t>412.70</t>
  </si>
  <si>
    <t>408.79</t>
  </si>
  <si>
    <t>418.08</t>
  </si>
  <si>
    <t>406.34</t>
  </si>
  <si>
    <t>Jan 92</t>
  </si>
  <si>
    <t>408.78</t>
  </si>
  <si>
    <t>417.03</t>
  </si>
  <si>
    <t>421.18</t>
  </si>
  <si>
    <t>408.64</t>
  </si>
  <si>
    <t>Dec 91</t>
  </si>
  <si>
    <t>417.09</t>
  </si>
  <si>
    <t>375.11</t>
  </si>
  <si>
    <t>418.32</t>
  </si>
  <si>
    <t>371.36</t>
  </si>
  <si>
    <t>Nov 91</t>
  </si>
  <si>
    <t>375.22</t>
  </si>
  <si>
    <t>392.46</t>
  </si>
  <si>
    <t>398.22</t>
  </si>
  <si>
    <t>371.63</t>
  </si>
  <si>
    <t>Oct 91</t>
  </si>
  <si>
    <t>392.45</t>
  </si>
  <si>
    <t>387.86</t>
  </si>
  <si>
    <t>393.81</t>
  </si>
  <si>
    <t>376.11</t>
  </si>
  <si>
    <t>Sep 91</t>
  </si>
  <si>
    <t>395.43</t>
  </si>
  <si>
    <t>397.62</t>
  </si>
  <si>
    <t>382.77</t>
  </si>
  <si>
    <t>Aug 91</t>
  </si>
  <si>
    <t>387.81</t>
  </si>
  <si>
    <t>396.82</t>
  </si>
  <si>
    <t>374.09</t>
  </si>
  <si>
    <t>Jul 91</t>
  </si>
  <si>
    <t>371.18</t>
  </si>
  <si>
    <t>370.92</t>
  </si>
  <si>
    <t>Jun 91</t>
  </si>
  <si>
    <t>371.16</t>
  </si>
  <si>
    <t>389.81</t>
  </si>
  <si>
    <t>367.98</t>
  </si>
  <si>
    <t>May 91</t>
  </si>
  <si>
    <t>389.83</t>
  </si>
  <si>
    <t>375.35</t>
  </si>
  <si>
    <t>389.85</t>
  </si>
  <si>
    <t>365.83</t>
  </si>
  <si>
    <t>Apr 91</t>
  </si>
  <si>
    <t>375.34</t>
  </si>
  <si>
    <t>391.26</t>
  </si>
  <si>
    <t>370.27</t>
  </si>
  <si>
    <t>Mar 91</t>
  </si>
  <si>
    <t>367.07</t>
  </si>
  <si>
    <t>379.66</t>
  </si>
  <si>
    <t>363.73</t>
  </si>
  <si>
    <t>Feb 91</t>
  </si>
  <si>
    <t>343.91</t>
  </si>
  <si>
    <t>370.96</t>
  </si>
  <si>
    <t>340.37</t>
  </si>
  <si>
    <t>Jan 91</t>
  </si>
  <si>
    <t>343.93</t>
  </si>
  <si>
    <t>330.20</t>
  </si>
  <si>
    <t>309.35</t>
  </si>
  <si>
    <t>Column1</t>
  </si>
  <si>
    <t>Column2</t>
  </si>
  <si>
    <t>ew</t>
  </si>
  <si>
    <t>Price s&amp;p 500</t>
  </si>
  <si>
    <t>Date down</t>
  </si>
  <si>
    <t>Date up</t>
  </si>
  <si>
    <t>Bond yield</t>
  </si>
  <si>
    <t>S&amp;P</t>
  </si>
  <si>
    <t>Case</t>
  </si>
  <si>
    <t>Bond price</t>
  </si>
  <si>
    <t>Total GDP</t>
  </si>
  <si>
    <t>Construction</t>
  </si>
  <si>
    <t>Real Estate Activities</t>
  </si>
  <si>
    <t xml:space="preserve">Real estate activities: </t>
  </si>
  <si>
    <t>9789264220676-14-en.pdf (oecd-ilibrary.org)</t>
  </si>
  <si>
    <t>Gross domestic product, output approach Italy 2020</t>
  </si>
  <si>
    <t>Bond</t>
  </si>
  <si>
    <t>SIFMA Research tracks U.S. </t>
  </si>
  <si>
    <t>Equity</t>
  </si>
  <si>
    <t>https://siblisresearch.com/data/us-stock-market-value/#:~:text=The%20total%20market%20capitalization%20of,about%20OTC%20markets%20from%20here.)</t>
  </si>
  <si>
    <t>RE</t>
  </si>
  <si>
    <t>https://www.worldpropertyjournal.com/real-estate-news/united-states/los-angeles-real-estate-news/real-estate-news-zillow-housing-data-for-2020-combined-housing-market-value-in-2020-us-gdp-china-gdp-rising-home-value-data-11769.php</t>
  </si>
  <si>
    <t>Total Assets</t>
  </si>
  <si>
    <t>Real Estate at Market Value</t>
  </si>
  <si>
    <t>Directly Held Corporate Equities</t>
  </si>
  <si>
    <t>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</si>
</sst>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5759A5"/>
      <name val="Arial"/>
      <family val="2"/>
    </font>
    <font>
      <sz val="16.5"/>
      <color rgb="FF5759A5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4"/>
      <color rgb="FF6E68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10" fontId="0" fillId="0" borderId="0" xfId="2" applyNumberFormat="1" applyFont="1"/>
    <xf numFmtId="4" fontId="0" fillId="0" borderId="0" xfId="0" applyNumberFormat="1"/>
    <xf numFmtId="14" fontId="0" fillId="0" borderId="0" xfId="0" applyNumberFormat="1"/>
    <xf numFmtId="2" fontId="5" fillId="0" borderId="0" xfId="1" applyNumberFormat="1" applyFont="1" applyAlignment="1">
      <alignment horizontal="center"/>
    </xf>
    <xf numFmtId="2" fontId="6" fillId="0" borderId="0" xfId="3" applyNumberFormat="1" applyFont="1" applyAlignment="1">
      <alignment horizontal="center"/>
    </xf>
    <xf numFmtId="2" fontId="5" fillId="0" borderId="0" xfId="4" applyNumberFormat="1" applyAlignment="1">
      <alignment horizontal="center"/>
    </xf>
    <xf numFmtId="9" fontId="0" fillId="0" borderId="0" xfId="0" applyNumberFormat="1"/>
    <xf numFmtId="0" fontId="7" fillId="0" borderId="0" xfId="5"/>
    <xf numFmtId="0" fontId="8" fillId="0" borderId="0" xfId="0" applyFont="1"/>
    <xf numFmtId="9" fontId="0" fillId="0" borderId="0" xfId="2" applyFont="1"/>
    <xf numFmtId="2" fontId="0" fillId="0" borderId="0" xfId="0" applyNumberFormat="1"/>
  </cellXfs>
  <cellStyles count="6">
    <cellStyle name="Comma" xfId="1" builtinId="3"/>
    <cellStyle name="Hyperlink" xfId="5" builtinId="8"/>
    <cellStyle name="Normal" xfId="0" builtinId="0"/>
    <cellStyle name="Normal_Book1" xfId="4"/>
    <cellStyle name="Normal_monthly sa and nsa" xfId="3"/>
    <cellStyle name="Percent" xfId="2" builtinId="5"/>
  </cellStyles>
  <dxfs count="9"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</a:t>
            </a:r>
            <a:r>
              <a:rPr lang="en-US" baseline="0"/>
              <a:t> of GDP related to 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Total GDP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Sheet2!$G$2</c:f>
              <c:numCache>
                <c:formatCode>General</c:formatCode>
                <c:ptCount val="1"/>
                <c:pt idx="0">
                  <c:v>1215532000000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7-43FF-AB3E-9714B056FA74}"/>
            </c:ext>
          </c:extLst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Sheet2!$G$3</c:f>
              <c:numCache>
                <c:formatCode>General</c:formatCode>
                <c:ptCount val="1"/>
                <c:pt idx="0">
                  <c:v>66114000000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7-43FF-AB3E-9714B056FA74}"/>
            </c:ext>
          </c:extLst>
        </c:ser>
        <c:ser>
          <c:idx val="2"/>
          <c:order val="2"/>
          <c:tx>
            <c:strRef>
              <c:f>Sheet2!$F$4</c:f>
              <c:strCache>
                <c:ptCount val="1"/>
                <c:pt idx="0">
                  <c:v>Real Estate Activities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Sheet2!$G$4</c:f>
              <c:numCache>
                <c:formatCode>General</c:formatCode>
                <c:ptCount val="1"/>
                <c:pt idx="0">
                  <c:v>211471000000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7-43FF-AB3E-9714B056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6408280"/>
        <c:axId val="706410248"/>
      </c:barChart>
      <c:catAx>
        <c:axId val="70640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10248"/>
        <c:crosses val="autoZero"/>
        <c:auto val="1"/>
        <c:lblAlgn val="ctr"/>
        <c:lblOffset val="100"/>
        <c:noMultiLvlLbl val="0"/>
      </c:catAx>
      <c:valAx>
        <c:axId val="70641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08280"/>
        <c:crosses val="autoZero"/>
        <c:crossBetween val="between"/>
        <c:dispUnits>
          <c:builtInUnit val="tr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Invested</a:t>
            </a:r>
            <a:r>
              <a:rPr lang="en-US" baseline="0"/>
              <a:t> money by asset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B6-4A63-96DF-D5AB7AEE6C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B6-4A63-96DF-D5AB7AEE6C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B6-4A63-96DF-D5AB7AEE6C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Sheet2!$A$23:$A$25</c:f>
              <c:strCache>
                <c:ptCount val="3"/>
                <c:pt idx="0">
                  <c:v>Bond</c:v>
                </c:pt>
                <c:pt idx="1">
                  <c:v>Equity</c:v>
                </c:pt>
                <c:pt idx="2">
                  <c:v>RE</c:v>
                </c:pt>
              </c:strCache>
            </c:strRef>
          </c:cat>
          <c:val>
            <c:numRef>
              <c:f>Sheet2!$B$23:$B$25</c:f>
              <c:numCache>
                <c:formatCode>0%</c:formatCode>
                <c:ptCount val="3"/>
                <c:pt idx="0">
                  <c:v>0.34858681022880217</c:v>
                </c:pt>
                <c:pt idx="1">
                  <c:v>0.35935397039030958</c:v>
                </c:pt>
                <c:pt idx="2">
                  <c:v>0.2920592193808883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0-48E4-BC4E-E034851419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u="none" strike="noStrike" baseline="0">
                <a:effectLst/>
              </a:rPr>
              <a:t>Households and Nonprofit Organizations; Total Assets</a:t>
            </a:r>
            <a:endParaRPr 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'Assets between households'!$A$5:$A$7</c:f>
              <c:strCache>
                <c:ptCount val="3"/>
                <c:pt idx="0">
                  <c:v>Real Estate at Market Value</c:v>
                </c:pt>
                <c:pt idx="1">
                  <c:v>Directly Held Corporate Equities</c:v>
                </c:pt>
                <c:pt idx="2">
                  <c:v>Other assets</c:v>
                </c:pt>
              </c:strCache>
            </c:strRef>
          </c:cat>
          <c:val>
            <c:numRef>
              <c:f>'Assets between households'!$B$5:$B$7</c:f>
              <c:numCache>
                <c:formatCode>0%</c:formatCode>
                <c:ptCount val="3"/>
                <c:pt idx="0">
                  <c:v>0.25141673364873729</c:v>
                </c:pt>
                <c:pt idx="1">
                  <c:v>0.19273135545525322</c:v>
                </c:pt>
                <c:pt idx="2">
                  <c:v>0.55585191089600949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1-4C98-BBB2-AEC136C81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0</xdr:row>
      <xdr:rowOff>7620</xdr:rowOff>
    </xdr:from>
    <xdr:to>
      <xdr:col>15</xdr:col>
      <xdr:colOff>339090</xdr:colOff>
      <xdr:row>15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209550</xdr:colOff>
      <xdr:row>1</xdr:row>
      <xdr:rowOff>109537</xdr:rowOff>
    </xdr:from>
    <xdr:to>
      <xdr:col>23</xdr:col>
      <xdr:colOff>514350</xdr:colOff>
      <xdr:row>15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64770</xdr:rowOff>
    </xdr:from>
    <xdr:to>
      <xdr:col>12</xdr:col>
      <xdr:colOff>480060</xdr:colOff>
      <xdr:row>11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Change %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_P_500_Historical_Data" displayName="S_P_500_Historical_Data" ref="A1:H375" tableType="queryTable" totalsRowShown="0">
  <autoFilter ref="A1:H375"/>
  <tableColumns count="8">
    <tableColumn id="1" uniqueName="1" name="Date" queryTableFieldId="1" dataDxfId="8"/>
    <tableColumn id="2" uniqueName="2" name="Price" queryTableFieldId="2" dataDxfId="7"/>
    <tableColumn id="3" uniqueName="3" name="Open" queryTableFieldId="3" dataDxfId="6"/>
    <tableColumn id="4" uniqueName="4" name="High" queryTableFieldId="4" dataDxfId="5"/>
    <tableColumn id="5" uniqueName="5" name="Low" queryTableFieldId="5" dataDxfId="4"/>
    <tableColumn id="6" uniqueName="6" name="Vol." queryTableFieldId="6" dataDxfId="3"/>
    <tableColumn id="7" uniqueName="7" name="Change %" queryTableFieldId="7"/>
    <tableColumn id="8" uniqueName="8" name="Column1" queryTableFieldId="8" dataDxfId="2" dataCellStyle="Percent">
      <calculatedColumnFormula>(S_P_500_Historical_Data[[#This Row],[Price]]-B3)/B3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United_States_10_Year_Bond_Yield_Historical_Data" displayName="United_States_10_Year_Bond_Yield_Historical_Data" ref="A1:H375" tableType="queryTable" totalsRowShown="0">
  <autoFilter ref="A1:H375"/>
  <tableColumns count="8">
    <tableColumn id="1" uniqueName="1" name="Date" queryTableFieldId="1" dataDxfId="1"/>
    <tableColumn id="2" uniqueName="2" name="Price" queryTableFieldId="2"/>
    <tableColumn id="3" uniqueName="3" name="Open" queryTableFieldId="3"/>
    <tableColumn id="4" uniqueName="4" name="High" queryTableFieldId="4"/>
    <tableColumn id="5" uniqueName="5" name="Low" queryTableFieldId="5"/>
    <tableColumn id="6" uniqueName="6" name="Change %" queryTableFieldId="6"/>
    <tableColumn id="7" uniqueName="7" name="Column1" queryTableFieldId="7" dataDxfId="0">
      <calculatedColumnFormula>(United_States_10_Year_Bond_Yield_Historical_Data[[#This Row],[Price]]-B3)/B3</calculatedColumnFormula>
    </tableColumn>
    <tableColumn id="8" uniqueName="8" name="Column2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oecd-ilibrary.org/docserver/9789264220676-14-en.pdf?expires=1644577163&amp;id=id&amp;accname=guest&amp;checksum=0367029CB5D73C3186C71E7832BC6C2B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L2" s="1" t="s">
        <v>2</v>
      </c>
    </row>
    <row r="3" spans="1:12" ht="21" x14ac:dyDescent="0.3">
      <c r="A3" t="s">
        <v>3</v>
      </c>
      <c r="L3" s="2" t="s">
        <v>4</v>
      </c>
    </row>
    <row r="4" spans="1:12" ht="21" x14ac:dyDescent="0.3">
      <c r="L4" s="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showGridLines="0" topLeftCell="A161" workbookViewId="0">
      <selection activeCell="H188" sqref="H188"/>
    </sheetView>
  </sheetViews>
  <sheetFormatPr defaultRowHeight="14.4" x14ac:dyDescent="0.3"/>
  <cols>
    <col min="1" max="1" width="7.109375" bestFit="1" customWidth="1"/>
    <col min="2" max="5" width="7.6640625" bestFit="1" customWidth="1"/>
    <col min="6" max="6" width="6.33203125" bestFit="1" customWidth="1"/>
    <col min="7" max="7" width="11.33203125" bestFit="1" customWidth="1"/>
    <col min="8" max="8" width="8.6640625" style="4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4" t="s">
        <v>1687</v>
      </c>
    </row>
    <row r="2" spans="1:8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>
        <v>-0.33</v>
      </c>
      <c r="H2" s="4">
        <f>(S_P_500_Historical_Data[[#This Row],[Price]]-B3)/B3</f>
        <v>-3.3240690502818523E-3</v>
      </c>
    </row>
    <row r="3" spans="1:8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18</v>
      </c>
      <c r="G3">
        <v>-5.26</v>
      </c>
      <c r="H3" s="4">
        <f>(S_P_500_Historical_Data[[#This Row],[Price]]-B4)/B4</f>
        <v>-5.2585089106999758E-2</v>
      </c>
    </row>
    <row r="4" spans="1:8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18</v>
      </c>
      <c r="G4">
        <v>4.3600000000000003</v>
      </c>
      <c r="H4" s="4">
        <f>(S_P_500_Historical_Data[[#This Row],[Price]]-B5)/B5</f>
        <v>4.3612874972629799E-2</v>
      </c>
    </row>
    <row r="5" spans="1:8" x14ac:dyDescent="0.3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18</v>
      </c>
      <c r="G5">
        <v>-0.83</v>
      </c>
      <c r="H5" s="4">
        <f>(S_P_500_Historical_Data[[#This Row],[Price]]-B6)/B6</f>
        <v>-8.3337314184714628E-3</v>
      </c>
    </row>
    <row r="6" spans="1:8" x14ac:dyDescent="0.3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18</v>
      </c>
      <c r="G6">
        <v>6.91</v>
      </c>
      <c r="H6" s="4">
        <f>(S_P_500_Historical_Data[[#This Row],[Price]]-B7)/B7</f>
        <v>6.9143873301234615E-2</v>
      </c>
    </row>
    <row r="7" spans="1:8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18</v>
      </c>
      <c r="G7">
        <v>-4.76</v>
      </c>
      <c r="H7" s="4">
        <f>(S_P_500_Historical_Data[[#This Row],[Price]]-B8)/B8</f>
        <v>-4.7569140421166278E-2</v>
      </c>
    </row>
    <row r="8" spans="1:8" x14ac:dyDescent="0.3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18</v>
      </c>
      <c r="G8">
        <v>2.9</v>
      </c>
      <c r="H8" s="4">
        <f>(S_P_500_Historical_Data[[#This Row],[Price]]-B9)/B9</f>
        <v>2.8990321391681052E-2</v>
      </c>
    </row>
    <row r="9" spans="1:8" x14ac:dyDescent="0.3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18</v>
      </c>
      <c r="G9">
        <v>2.27</v>
      </c>
      <c r="H9" s="4">
        <f>(S_P_500_Historical_Data[[#This Row],[Price]]-B10)/B10</f>
        <v>2.2748109365910464E-2</v>
      </c>
    </row>
    <row r="10" spans="1:8" x14ac:dyDescent="0.3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18</v>
      </c>
      <c r="G10">
        <v>2.2200000000000002</v>
      </c>
      <c r="H10" s="4">
        <f>(S_P_500_Historical_Data[[#This Row],[Price]]-B11)/B11</f>
        <v>2.221397632316955E-2</v>
      </c>
    </row>
    <row r="11" spans="1:8" x14ac:dyDescent="0.3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18</v>
      </c>
      <c r="G11">
        <v>0.55000000000000004</v>
      </c>
      <c r="H11" s="4">
        <f>(S_P_500_Historical_Data[[#This Row],[Price]]-B12)/B12</f>
        <v>5.4865025818131288E-3</v>
      </c>
    </row>
    <row r="12" spans="1:8" x14ac:dyDescent="0.3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66</v>
      </c>
      <c r="F12" s="3" t="s">
        <v>18</v>
      </c>
      <c r="G12">
        <v>5.24</v>
      </c>
      <c r="H12" s="4">
        <f>(S_P_500_Historical_Data[[#This Row],[Price]]-B13)/B13</f>
        <v>5.2425312555847307E-2</v>
      </c>
    </row>
    <row r="13" spans="1:8" x14ac:dyDescent="0.3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18</v>
      </c>
      <c r="G13">
        <v>4.24</v>
      </c>
      <c r="H13" s="4">
        <f>(S_P_500_Historical_Data[[#This Row],[Price]]-B14)/B14</f>
        <v>4.2438634008107733E-2</v>
      </c>
    </row>
    <row r="14" spans="1:8" x14ac:dyDescent="0.3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18</v>
      </c>
      <c r="G14">
        <v>2.61</v>
      </c>
      <c r="H14" s="4">
        <f>(S_P_500_Historical_Data[[#This Row],[Price]]-B15)/B15</f>
        <v>2.6091474971999741E-2</v>
      </c>
    </row>
    <row r="15" spans="1:8" x14ac:dyDescent="0.3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18</v>
      </c>
      <c r="G15">
        <v>-1.1100000000000001</v>
      </c>
      <c r="H15" s="4">
        <f>(S_P_500_Historical_Data[[#This Row],[Price]]-B16)/B16</f>
        <v>-1.1136640158463601E-2</v>
      </c>
    </row>
    <row r="16" spans="1:8" x14ac:dyDescent="0.3">
      <c r="A16" s="3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18</v>
      </c>
      <c r="G16">
        <v>3.71</v>
      </c>
      <c r="H16" s="4">
        <f>(S_P_500_Historical_Data[[#This Row],[Price]]-B17)/B17</f>
        <v>3.7121406659432372E-2</v>
      </c>
    </row>
    <row r="17" spans="1:8" x14ac:dyDescent="0.3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18</v>
      </c>
      <c r="G17">
        <v>10.75</v>
      </c>
      <c r="H17" s="4">
        <f>(S_P_500_Historical_Data[[#This Row],[Price]]-B18)/B18</f>
        <v>0.10754565805086302</v>
      </c>
    </row>
    <row r="18" spans="1:8" x14ac:dyDescent="0.3">
      <c r="A18" s="3" t="s">
        <v>93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18</v>
      </c>
      <c r="G18">
        <v>-2.77</v>
      </c>
      <c r="H18" s="4">
        <f>(S_P_500_Historical_Data[[#This Row],[Price]]-B19)/B19</f>
        <v>-2.766577460600653E-2</v>
      </c>
    </row>
    <row r="19" spans="1:8" x14ac:dyDescent="0.3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18</v>
      </c>
      <c r="G19">
        <v>-3.92</v>
      </c>
      <c r="H19" s="4">
        <f>(S_P_500_Historical_Data[[#This Row],[Price]]-B20)/B20</f>
        <v>-3.9227954095494386E-2</v>
      </c>
    </row>
    <row r="20" spans="1:8" x14ac:dyDescent="0.3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18</v>
      </c>
      <c r="G20">
        <v>7.01</v>
      </c>
      <c r="H20" s="4">
        <f>(S_P_500_Historical_Data[[#This Row],[Price]]-B21)/B21</f>
        <v>7.0064687324219249E-2</v>
      </c>
    </row>
    <row r="21" spans="1:8" x14ac:dyDescent="0.3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3" t="s">
        <v>18</v>
      </c>
      <c r="G21">
        <v>5.51</v>
      </c>
      <c r="H21" s="4">
        <f>(S_P_500_Historical_Data[[#This Row],[Price]]-B22)/B22</f>
        <v>5.5101296975444213E-2</v>
      </c>
    </row>
    <row r="22" spans="1:8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18</v>
      </c>
      <c r="G22">
        <v>1.84</v>
      </c>
      <c r="H22" s="4">
        <f>(S_P_500_Historical_Data[[#This Row],[Price]]-B23)/B23</f>
        <v>1.838840328350267E-2</v>
      </c>
    </row>
    <row r="23" spans="1:8" x14ac:dyDescent="0.3">
      <c r="A23" s="3" t="s">
        <v>118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18</v>
      </c>
      <c r="G23">
        <v>4.53</v>
      </c>
      <c r="H23" s="4">
        <f>(S_P_500_Historical_Data[[#This Row],[Price]]-B24)/B24</f>
        <v>4.5281775012618368E-2</v>
      </c>
    </row>
    <row r="24" spans="1:8" x14ac:dyDescent="0.3">
      <c r="A24" s="3" t="s">
        <v>123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18</v>
      </c>
      <c r="G24">
        <v>12.68</v>
      </c>
      <c r="H24" s="4">
        <f>(S_P_500_Historical_Data[[#This Row],[Price]]-B25)/B25</f>
        <v>0.12684410293315368</v>
      </c>
    </row>
    <row r="25" spans="1:8" x14ac:dyDescent="0.3">
      <c r="A25" s="3" t="s">
        <v>128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18</v>
      </c>
      <c r="G25">
        <v>-12.51</v>
      </c>
      <c r="H25" s="4">
        <f>(S_P_500_Historical_Data[[#This Row],[Price]]-B26)/B26</f>
        <v>-0.12511932083595659</v>
      </c>
    </row>
    <row r="26" spans="1:8" x14ac:dyDescent="0.3">
      <c r="A26" s="3" t="s">
        <v>133</v>
      </c>
      <c r="B26" s="3" t="s">
        <v>134</v>
      </c>
      <c r="C26" s="3" t="s">
        <v>135</v>
      </c>
      <c r="D26" s="3" t="s">
        <v>136</v>
      </c>
      <c r="E26" s="3" t="s">
        <v>137</v>
      </c>
      <c r="F26" s="3" t="s">
        <v>18</v>
      </c>
      <c r="G26">
        <v>-8.41</v>
      </c>
      <c r="H26" s="4">
        <f>(S_P_500_Historical_Data[[#This Row],[Price]]-B27)/B27</f>
        <v>-8.4110469009648109E-2</v>
      </c>
    </row>
    <row r="27" spans="1:8" x14ac:dyDescent="0.3">
      <c r="A27" s="3" t="s">
        <v>138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18</v>
      </c>
      <c r="G27">
        <v>-0.16</v>
      </c>
      <c r="H27" s="4">
        <f>(S_P_500_Historical_Data[[#This Row],[Price]]-B28)/B28</f>
        <v>-1.6280898111292685E-3</v>
      </c>
    </row>
    <row r="28" spans="1:8" x14ac:dyDescent="0.3">
      <c r="A28" s="3" t="s">
        <v>143</v>
      </c>
      <c r="B28" s="3" t="s">
        <v>144</v>
      </c>
      <c r="C28" s="3" t="s">
        <v>145</v>
      </c>
      <c r="D28" s="3" t="s">
        <v>146</v>
      </c>
      <c r="E28" s="3" t="s">
        <v>147</v>
      </c>
      <c r="F28" s="3" t="s">
        <v>18</v>
      </c>
      <c r="G28">
        <v>2.86</v>
      </c>
      <c r="H28" s="4">
        <f>(S_P_500_Historical_Data[[#This Row],[Price]]-B29)/B29</f>
        <v>2.8589803182446302E-2</v>
      </c>
    </row>
    <row r="29" spans="1:8" x14ac:dyDescent="0.3">
      <c r="A29" s="3" t="s">
        <v>148</v>
      </c>
      <c r="B29" s="3" t="s">
        <v>149</v>
      </c>
      <c r="C29" s="3" t="s">
        <v>150</v>
      </c>
      <c r="D29" s="3" t="s">
        <v>151</v>
      </c>
      <c r="E29" s="3" t="s">
        <v>150</v>
      </c>
      <c r="F29" s="3" t="s">
        <v>18</v>
      </c>
      <c r="G29">
        <v>3.4</v>
      </c>
      <c r="H29" s="4">
        <f>(S_P_500_Historical_Data[[#This Row],[Price]]-B30)/B30</f>
        <v>3.4047064090915104E-2</v>
      </c>
    </row>
    <row r="30" spans="1:8" x14ac:dyDescent="0.3">
      <c r="A30" s="3" t="s">
        <v>152</v>
      </c>
      <c r="B30" s="3" t="s">
        <v>153</v>
      </c>
      <c r="C30" s="3" t="s">
        <v>154</v>
      </c>
      <c r="D30" s="3" t="s">
        <v>155</v>
      </c>
      <c r="E30" s="3" t="s">
        <v>156</v>
      </c>
      <c r="F30" s="3" t="s">
        <v>18</v>
      </c>
      <c r="G30">
        <v>2.04</v>
      </c>
      <c r="H30" s="4">
        <f>(S_P_500_Historical_Data[[#This Row],[Price]]-B31)/B31</f>
        <v>2.0431747482144953E-2</v>
      </c>
    </row>
    <row r="31" spans="1:8" x14ac:dyDescent="0.3">
      <c r="A31" s="3" t="s">
        <v>157</v>
      </c>
      <c r="B31" s="3" t="s">
        <v>158</v>
      </c>
      <c r="C31" s="3" t="s">
        <v>159</v>
      </c>
      <c r="D31" s="3" t="s">
        <v>160</v>
      </c>
      <c r="E31" s="3" t="s">
        <v>161</v>
      </c>
      <c r="F31" s="3" t="s">
        <v>18</v>
      </c>
      <c r="G31">
        <v>1.72</v>
      </c>
      <c r="H31" s="4">
        <f>(S_P_500_Historical_Data[[#This Row],[Price]]-B32)/B32</f>
        <v>1.7181167690656883E-2</v>
      </c>
    </row>
    <row r="32" spans="1:8" x14ac:dyDescent="0.3">
      <c r="A32" s="3" t="s">
        <v>162</v>
      </c>
      <c r="B32" s="3" t="s">
        <v>163</v>
      </c>
      <c r="C32" s="3" t="s">
        <v>164</v>
      </c>
      <c r="D32" s="3" t="s">
        <v>165</v>
      </c>
      <c r="E32" s="3" t="s">
        <v>166</v>
      </c>
      <c r="F32" s="3" t="s">
        <v>18</v>
      </c>
      <c r="G32">
        <v>-1.81</v>
      </c>
      <c r="H32" s="4">
        <f>(S_P_500_Historical_Data[[#This Row],[Price]]-B33)/B33</f>
        <v>-1.8091652742267789E-2</v>
      </c>
    </row>
    <row r="33" spans="1:8" x14ac:dyDescent="0.3">
      <c r="A33" s="3" t="s">
        <v>167</v>
      </c>
      <c r="B33" s="3" t="s">
        <v>168</v>
      </c>
      <c r="C33" s="3" t="s">
        <v>169</v>
      </c>
      <c r="D33" s="3" t="s">
        <v>170</v>
      </c>
      <c r="E33" s="3" t="s">
        <v>171</v>
      </c>
      <c r="F33" s="3" t="s">
        <v>18</v>
      </c>
      <c r="G33">
        <v>1.31</v>
      </c>
      <c r="H33" s="4">
        <f>(S_P_500_Historical_Data[[#This Row],[Price]]-B34)/B34</f>
        <v>1.312819536603934E-2</v>
      </c>
    </row>
    <row r="34" spans="1:8" x14ac:dyDescent="0.3">
      <c r="A34" s="3" t="s">
        <v>172</v>
      </c>
      <c r="B34" s="3" t="s">
        <v>173</v>
      </c>
      <c r="C34" s="3" t="s">
        <v>174</v>
      </c>
      <c r="D34" s="3" t="s">
        <v>175</v>
      </c>
      <c r="E34" s="3" t="s">
        <v>176</v>
      </c>
      <c r="F34" s="3" t="s">
        <v>18</v>
      </c>
      <c r="G34">
        <v>6.89</v>
      </c>
      <c r="H34" s="4">
        <f>(S_P_500_Historical_Data[[#This Row],[Price]]-B35)/B35</f>
        <v>6.8930183208215035E-2</v>
      </c>
    </row>
    <row r="35" spans="1:8" x14ac:dyDescent="0.3">
      <c r="A35" s="3" t="s">
        <v>177</v>
      </c>
      <c r="B35" s="3" t="s">
        <v>178</v>
      </c>
      <c r="C35" s="3" t="s">
        <v>179</v>
      </c>
      <c r="D35" s="3" t="s">
        <v>180</v>
      </c>
      <c r="E35" s="3" t="s">
        <v>181</v>
      </c>
      <c r="F35" s="3" t="s">
        <v>18</v>
      </c>
      <c r="G35">
        <v>-6.58</v>
      </c>
      <c r="H35" s="4">
        <f>(S_P_500_Historical_Data[[#This Row],[Price]]-B36)/B36</f>
        <v>-6.5777726481161508E-2</v>
      </c>
    </row>
    <row r="36" spans="1:8" x14ac:dyDescent="0.3">
      <c r="A36" s="3" t="s">
        <v>182</v>
      </c>
      <c r="B36" s="3" t="s">
        <v>183</v>
      </c>
      <c r="C36" s="3" t="s">
        <v>184</v>
      </c>
      <c r="D36" s="3" t="s">
        <v>185</v>
      </c>
      <c r="E36" s="3" t="s">
        <v>184</v>
      </c>
      <c r="F36" s="3" t="s">
        <v>18</v>
      </c>
      <c r="G36">
        <v>3.93</v>
      </c>
      <c r="H36" s="4">
        <f>(S_P_500_Historical_Data[[#This Row],[Price]]-B37)/B37</f>
        <v>3.9313434942139368E-2</v>
      </c>
    </row>
    <row r="37" spans="1:8" x14ac:dyDescent="0.3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3" t="s">
        <v>18</v>
      </c>
      <c r="G37">
        <v>1.79</v>
      </c>
      <c r="H37" s="4">
        <f>(S_P_500_Historical_Data[[#This Row],[Price]]-B38)/B38</f>
        <v>1.7924287751078408E-2</v>
      </c>
    </row>
    <row r="38" spans="1:8" x14ac:dyDescent="0.3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3" t="s">
        <v>18</v>
      </c>
      <c r="G38">
        <v>2.97</v>
      </c>
      <c r="H38" s="4">
        <f>(S_P_500_Historical_Data[[#This Row],[Price]]-B39)/B39</f>
        <v>2.9728930143115964E-2</v>
      </c>
    </row>
    <row r="39" spans="1:8" x14ac:dyDescent="0.3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200</v>
      </c>
      <c r="F39" s="3" t="s">
        <v>18</v>
      </c>
      <c r="G39">
        <v>7.87</v>
      </c>
      <c r="H39" s="4">
        <f>(S_P_500_Historical_Data[[#This Row],[Price]]-B40)/B40</f>
        <v>7.8684404731036967E-2</v>
      </c>
    </row>
    <row r="40" spans="1:8" x14ac:dyDescent="0.3">
      <c r="A40" s="3" t="s">
        <v>201</v>
      </c>
      <c r="B40" s="3" t="s">
        <v>202</v>
      </c>
      <c r="C40" s="3" t="s">
        <v>203</v>
      </c>
      <c r="D40" s="3" t="s">
        <v>204</v>
      </c>
      <c r="E40" s="3" t="s">
        <v>205</v>
      </c>
      <c r="F40" s="3" t="s">
        <v>18</v>
      </c>
      <c r="G40">
        <v>-9.18</v>
      </c>
      <c r="H40" s="4">
        <f>(S_P_500_Historical_Data[[#This Row],[Price]]-B41)/B41</f>
        <v>-9.1776955767217297E-2</v>
      </c>
    </row>
    <row r="41" spans="1:8" x14ac:dyDescent="0.3">
      <c r="A41" s="3" t="s">
        <v>206</v>
      </c>
      <c r="B41" s="3" t="s">
        <v>207</v>
      </c>
      <c r="C41" s="3" t="s">
        <v>208</v>
      </c>
      <c r="D41" s="3" t="s">
        <v>209</v>
      </c>
      <c r="E41" s="3" t="s">
        <v>210</v>
      </c>
      <c r="F41" s="3" t="s">
        <v>18</v>
      </c>
      <c r="G41">
        <v>1.79</v>
      </c>
      <c r="H41" s="4">
        <f>(S_P_500_Historical_Data[[#This Row],[Price]]-B42)/B42</f>
        <v>1.7859381799140144E-2</v>
      </c>
    </row>
    <row r="42" spans="1:8" x14ac:dyDescent="0.3">
      <c r="A42" s="3" t="s">
        <v>211</v>
      </c>
      <c r="B42" s="3" t="s">
        <v>212</v>
      </c>
      <c r="C42" s="3" t="s">
        <v>213</v>
      </c>
      <c r="D42" s="3" t="s">
        <v>214</v>
      </c>
      <c r="E42" s="3" t="s">
        <v>215</v>
      </c>
      <c r="F42" s="3" t="s">
        <v>18</v>
      </c>
      <c r="G42">
        <v>-6.94</v>
      </c>
      <c r="H42" s="4">
        <f>(S_P_500_Historical_Data[[#This Row],[Price]]-B43)/B43</f>
        <v>-6.9403358979814631E-2</v>
      </c>
    </row>
    <row r="43" spans="1:8" x14ac:dyDescent="0.3">
      <c r="A43" s="3" t="s">
        <v>216</v>
      </c>
      <c r="B43" s="3" t="s">
        <v>217</v>
      </c>
      <c r="C43" s="3" t="s">
        <v>218</v>
      </c>
      <c r="D43" s="3" t="s">
        <v>219</v>
      </c>
      <c r="E43" s="3" t="s">
        <v>220</v>
      </c>
      <c r="F43" s="3" t="s">
        <v>18</v>
      </c>
      <c r="G43">
        <v>0.43</v>
      </c>
      <c r="H43" s="4">
        <f>(S_P_500_Historical_Data[[#This Row],[Price]]-B44)/B44</f>
        <v>4.2943009181394707E-3</v>
      </c>
    </row>
    <row r="44" spans="1:8" x14ac:dyDescent="0.3">
      <c r="A44" s="3" t="s">
        <v>221</v>
      </c>
      <c r="B44" s="3" t="s">
        <v>222</v>
      </c>
      <c r="C44" s="3" t="s">
        <v>223</v>
      </c>
      <c r="D44" s="3" t="s">
        <v>224</v>
      </c>
      <c r="E44" s="3" t="s">
        <v>225</v>
      </c>
      <c r="F44" s="3" t="s">
        <v>18</v>
      </c>
      <c r="G44">
        <v>3.03</v>
      </c>
      <c r="H44" s="4">
        <f>(S_P_500_Historical_Data[[#This Row],[Price]]-B45)/B45</f>
        <v>3.0263218631603996E-2</v>
      </c>
    </row>
    <row r="45" spans="1:8" x14ac:dyDescent="0.3">
      <c r="A45" s="3" t="s">
        <v>226</v>
      </c>
      <c r="B45" s="3" t="s">
        <v>227</v>
      </c>
      <c r="C45" s="3" t="s">
        <v>228</v>
      </c>
      <c r="D45" s="3" t="s">
        <v>229</v>
      </c>
      <c r="E45" s="3" t="s">
        <v>230</v>
      </c>
      <c r="F45" s="3" t="s">
        <v>18</v>
      </c>
      <c r="G45">
        <v>3.6</v>
      </c>
      <c r="H45" s="4">
        <f>(S_P_500_Historical_Data[[#This Row],[Price]]-B46)/B46</f>
        <v>3.6021586465418642E-2</v>
      </c>
    </row>
    <row r="46" spans="1:8" x14ac:dyDescent="0.3">
      <c r="A46" s="3" t="s">
        <v>231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18</v>
      </c>
      <c r="G46">
        <v>0.48</v>
      </c>
      <c r="H46" s="4">
        <f>(S_P_500_Historical_Data[[#This Row],[Price]]-B47)/B47</f>
        <v>4.842400204046143E-3</v>
      </c>
    </row>
    <row r="47" spans="1:8" x14ac:dyDescent="0.3">
      <c r="A47" s="3" t="s">
        <v>236</v>
      </c>
      <c r="B47" s="3" t="s">
        <v>237</v>
      </c>
      <c r="C47" s="3" t="s">
        <v>238</v>
      </c>
      <c r="D47" s="3" t="s">
        <v>239</v>
      </c>
      <c r="E47" s="3" t="s">
        <v>240</v>
      </c>
      <c r="F47" s="3" t="s">
        <v>18</v>
      </c>
      <c r="G47">
        <v>2.16</v>
      </c>
      <c r="H47" s="4">
        <f>(S_P_500_Historical_Data[[#This Row],[Price]]-B48)/B48</f>
        <v>2.1608353316591378E-2</v>
      </c>
    </row>
    <row r="48" spans="1:8" x14ac:dyDescent="0.3">
      <c r="A48" s="3" t="s">
        <v>241</v>
      </c>
      <c r="B48" s="3" t="s">
        <v>242</v>
      </c>
      <c r="C48" s="3" t="s">
        <v>243</v>
      </c>
      <c r="D48" s="3" t="s">
        <v>244</v>
      </c>
      <c r="E48" s="3" t="s">
        <v>245</v>
      </c>
      <c r="F48" s="3" t="s">
        <v>18</v>
      </c>
      <c r="G48">
        <v>0.27</v>
      </c>
      <c r="H48" s="4">
        <f>(S_P_500_Historical_Data[[#This Row],[Price]]-B49)/B49</f>
        <v>2.718801001185326E-3</v>
      </c>
    </row>
    <row r="49" spans="1:8" x14ac:dyDescent="0.3">
      <c r="A49" s="3" t="s">
        <v>246</v>
      </c>
      <c r="B49" s="3" t="s">
        <v>247</v>
      </c>
      <c r="C49" s="3" t="s">
        <v>248</v>
      </c>
      <c r="D49" s="3" t="s">
        <v>249</v>
      </c>
      <c r="E49" s="3" t="s">
        <v>250</v>
      </c>
      <c r="F49" s="3" t="s">
        <v>18</v>
      </c>
      <c r="G49">
        <v>-2.69</v>
      </c>
      <c r="H49" s="4">
        <f>(S_P_500_Historical_Data[[#This Row],[Price]]-B50)/B50</f>
        <v>-2.6884513768364281E-2</v>
      </c>
    </row>
    <row r="50" spans="1:8" x14ac:dyDescent="0.3">
      <c r="A50" s="3" t="s">
        <v>251</v>
      </c>
      <c r="B50" s="3" t="s">
        <v>252</v>
      </c>
      <c r="C50" s="3" t="s">
        <v>253</v>
      </c>
      <c r="D50" s="3" t="s">
        <v>254</v>
      </c>
      <c r="E50" s="3" t="s">
        <v>255</v>
      </c>
      <c r="F50" s="3" t="s">
        <v>18</v>
      </c>
      <c r="G50">
        <v>-3.89</v>
      </c>
      <c r="H50" s="4">
        <f>(S_P_500_Historical_Data[[#This Row],[Price]]-B51)/B51</f>
        <v>-3.8947379604151844E-2</v>
      </c>
    </row>
    <row r="51" spans="1:8" x14ac:dyDescent="0.3">
      <c r="A51" s="3" t="s">
        <v>256</v>
      </c>
      <c r="B51" s="3" t="s">
        <v>257</v>
      </c>
      <c r="C51" s="3" t="s">
        <v>258</v>
      </c>
      <c r="D51" s="3" t="s">
        <v>259</v>
      </c>
      <c r="E51" s="3" t="s">
        <v>260</v>
      </c>
      <c r="F51" s="3" t="s">
        <v>18</v>
      </c>
      <c r="G51">
        <v>5.62</v>
      </c>
      <c r="H51" s="4">
        <f>(S_P_500_Historical_Data[[#This Row],[Price]]-B52)/B52</f>
        <v>5.6178724645703677E-2</v>
      </c>
    </row>
    <row r="52" spans="1:8" x14ac:dyDescent="0.3">
      <c r="A52" s="3" t="s">
        <v>261</v>
      </c>
      <c r="B52" s="3" t="s">
        <v>262</v>
      </c>
      <c r="C52" s="3" t="s">
        <v>263</v>
      </c>
      <c r="D52" s="3" t="s">
        <v>264</v>
      </c>
      <c r="E52" s="3" t="s">
        <v>265</v>
      </c>
      <c r="F52" s="3" t="s">
        <v>18</v>
      </c>
      <c r="G52">
        <v>0.98</v>
      </c>
      <c r="H52" s="4">
        <f>(S_P_500_Historical_Data[[#This Row],[Price]]-B53)/B53</f>
        <v>9.8316198188535195E-3</v>
      </c>
    </row>
    <row r="53" spans="1:8" x14ac:dyDescent="0.3">
      <c r="A53" s="3" t="s">
        <v>266</v>
      </c>
      <c r="B53" s="3" t="s">
        <v>267</v>
      </c>
      <c r="C53" s="3" t="s">
        <v>268</v>
      </c>
      <c r="D53" s="3" t="s">
        <v>269</v>
      </c>
      <c r="E53" s="3" t="s">
        <v>270</v>
      </c>
      <c r="F53" s="3" t="s">
        <v>18</v>
      </c>
      <c r="G53">
        <v>2.81</v>
      </c>
      <c r="H53" s="4">
        <f>(S_P_500_Historical_Data[[#This Row],[Price]]-B54)/B54</f>
        <v>2.8082601368405406E-2</v>
      </c>
    </row>
    <row r="54" spans="1:8" x14ac:dyDescent="0.3">
      <c r="A54" s="3" t="s">
        <v>271</v>
      </c>
      <c r="B54" s="3" t="s">
        <v>272</v>
      </c>
      <c r="C54" s="3" t="s">
        <v>273</v>
      </c>
      <c r="D54" s="3" t="s">
        <v>274</v>
      </c>
      <c r="E54" s="3" t="s">
        <v>275</v>
      </c>
      <c r="F54" s="3" t="s">
        <v>18</v>
      </c>
      <c r="G54">
        <v>2.2200000000000002</v>
      </c>
      <c r="H54" s="4">
        <f>(S_P_500_Historical_Data[[#This Row],[Price]]-B55)/B55</f>
        <v>2.218817477454595E-2</v>
      </c>
    </row>
    <row r="55" spans="1:8" x14ac:dyDescent="0.3">
      <c r="A55" s="3" t="s">
        <v>276</v>
      </c>
      <c r="B55" s="3" t="s">
        <v>277</v>
      </c>
      <c r="C55" s="3" t="s">
        <v>278</v>
      </c>
      <c r="D55" s="3" t="s">
        <v>279</v>
      </c>
      <c r="E55" s="3" t="s">
        <v>280</v>
      </c>
      <c r="F55" s="3" t="s">
        <v>18</v>
      </c>
      <c r="G55">
        <v>1.93</v>
      </c>
      <c r="H55" s="4">
        <f>(S_P_500_Historical_Data[[#This Row],[Price]]-B56)/B56</f>
        <v>1.9302894827342074E-2</v>
      </c>
    </row>
    <row r="56" spans="1:8" x14ac:dyDescent="0.3">
      <c r="A56" s="3" t="s">
        <v>281</v>
      </c>
      <c r="B56" s="3" t="s">
        <v>282</v>
      </c>
      <c r="C56" s="3" t="s">
        <v>283</v>
      </c>
      <c r="D56" s="3" t="s">
        <v>284</v>
      </c>
      <c r="E56" s="3" t="s">
        <v>285</v>
      </c>
      <c r="F56" s="3" t="s">
        <v>18</v>
      </c>
      <c r="G56">
        <v>0.05</v>
      </c>
      <c r="H56" s="4">
        <f>(S_P_500_Historical_Data[[#This Row],[Price]]-B57)/B57</f>
        <v>5.4649232886690234E-4</v>
      </c>
    </row>
    <row r="57" spans="1:8" x14ac:dyDescent="0.3">
      <c r="A57" s="3" t="s">
        <v>286</v>
      </c>
      <c r="B57" s="3" t="s">
        <v>287</v>
      </c>
      <c r="C57" s="3" t="s">
        <v>288</v>
      </c>
      <c r="D57" s="3" t="s">
        <v>289</v>
      </c>
      <c r="E57" s="3" t="s">
        <v>290</v>
      </c>
      <c r="F57" s="3" t="s">
        <v>18</v>
      </c>
      <c r="G57">
        <v>1.93</v>
      </c>
      <c r="H57" s="4">
        <f>(S_P_500_Historical_Data[[#This Row],[Price]]-B58)/B58</f>
        <v>1.9348768883515513E-2</v>
      </c>
    </row>
    <row r="58" spans="1:8" x14ac:dyDescent="0.3">
      <c r="A58" s="3" t="s">
        <v>291</v>
      </c>
      <c r="B58" s="3" t="s">
        <v>292</v>
      </c>
      <c r="C58" s="3" t="s">
        <v>293</v>
      </c>
      <c r="D58" s="3" t="s">
        <v>294</v>
      </c>
      <c r="E58" s="3" t="s">
        <v>295</v>
      </c>
      <c r="F58" s="3" t="s">
        <v>18</v>
      </c>
      <c r="G58">
        <v>0.48</v>
      </c>
      <c r="H58" s="4">
        <f>(S_P_500_Historical_Data[[#This Row],[Price]]-B59)/B59</f>
        <v>4.81383199270241E-3</v>
      </c>
    </row>
    <row r="59" spans="1:8" x14ac:dyDescent="0.3">
      <c r="A59" s="3" t="s">
        <v>296</v>
      </c>
      <c r="B59" s="3" t="s">
        <v>297</v>
      </c>
      <c r="C59" s="3" t="s">
        <v>298</v>
      </c>
      <c r="D59" s="3" t="s">
        <v>299</v>
      </c>
      <c r="E59" s="3" t="s">
        <v>300</v>
      </c>
      <c r="F59" s="3" t="s">
        <v>18</v>
      </c>
      <c r="G59">
        <v>1.1599999999999999</v>
      </c>
      <c r="H59" s="4">
        <f>(S_P_500_Historical_Data[[#This Row],[Price]]-B60)/B60</f>
        <v>1.1576210049492646E-2</v>
      </c>
    </row>
    <row r="60" spans="1:8" x14ac:dyDescent="0.3">
      <c r="A60" s="3" t="s">
        <v>301</v>
      </c>
      <c r="B60" s="3" t="s">
        <v>302</v>
      </c>
      <c r="C60" s="3" t="s">
        <v>303</v>
      </c>
      <c r="D60" s="3" t="s">
        <v>304</v>
      </c>
      <c r="E60" s="3" t="s">
        <v>305</v>
      </c>
      <c r="F60" s="3" t="s">
        <v>18</v>
      </c>
      <c r="G60">
        <v>0.91</v>
      </c>
      <c r="H60" s="4">
        <f>(S_P_500_Historical_Data[[#This Row],[Price]]-B61)/B61</f>
        <v>9.0912169025529985E-3</v>
      </c>
    </row>
    <row r="61" spans="1:8" x14ac:dyDescent="0.3">
      <c r="A61" s="3" t="s">
        <v>306</v>
      </c>
      <c r="B61" s="3" t="s">
        <v>307</v>
      </c>
      <c r="C61" s="3" t="s">
        <v>308</v>
      </c>
      <c r="D61" s="3" t="s">
        <v>309</v>
      </c>
      <c r="E61" s="3" t="s">
        <v>310</v>
      </c>
      <c r="F61" s="3" t="s">
        <v>18</v>
      </c>
      <c r="G61">
        <v>-0.04</v>
      </c>
      <c r="H61" s="4">
        <f>(S_P_500_Historical_Data[[#This Row],[Price]]-B62)/B62</f>
        <v>-3.8923017041515325E-4</v>
      </c>
    </row>
    <row r="62" spans="1:8" x14ac:dyDescent="0.3">
      <c r="A62" s="3" t="s">
        <v>311</v>
      </c>
      <c r="B62" s="3" t="s">
        <v>312</v>
      </c>
      <c r="C62" s="3" t="s">
        <v>313</v>
      </c>
      <c r="D62" s="3" t="s">
        <v>314</v>
      </c>
      <c r="E62" s="3" t="s">
        <v>315</v>
      </c>
      <c r="F62" s="3" t="s">
        <v>18</v>
      </c>
      <c r="G62">
        <v>3.72</v>
      </c>
      <c r="H62" s="4">
        <f>(S_P_500_Historical_Data[[#This Row],[Price]]-B63)/B63</f>
        <v>3.7198260541408672E-2</v>
      </c>
    </row>
    <row r="63" spans="1:8" x14ac:dyDescent="0.3">
      <c r="A63" s="3" t="s">
        <v>316</v>
      </c>
      <c r="B63" s="3" t="s">
        <v>317</v>
      </c>
      <c r="C63" s="3" t="s">
        <v>318</v>
      </c>
      <c r="D63" s="3" t="s">
        <v>319</v>
      </c>
      <c r="E63" s="3" t="s">
        <v>320</v>
      </c>
      <c r="F63" s="3" t="s">
        <v>18</v>
      </c>
      <c r="G63">
        <v>1.79</v>
      </c>
      <c r="H63" s="4">
        <f>(S_P_500_Historical_Data[[#This Row],[Price]]-B64)/B64</f>
        <v>1.7884341374735897E-2</v>
      </c>
    </row>
    <row r="64" spans="1:8" x14ac:dyDescent="0.3">
      <c r="A64" s="3" t="s">
        <v>321</v>
      </c>
      <c r="B64" s="3" t="s">
        <v>322</v>
      </c>
      <c r="C64" s="3" t="s">
        <v>323</v>
      </c>
      <c r="D64" s="3" t="s">
        <v>324</v>
      </c>
      <c r="E64" s="3" t="s">
        <v>325</v>
      </c>
      <c r="F64" s="3" t="s">
        <v>18</v>
      </c>
      <c r="G64">
        <v>1.82</v>
      </c>
      <c r="H64" s="4">
        <f>(S_P_500_Historical_Data[[#This Row],[Price]]-B65)/B65</f>
        <v>1.8200754044233009E-2</v>
      </c>
    </row>
    <row r="65" spans="1:8" x14ac:dyDescent="0.3">
      <c r="A65" s="3" t="s">
        <v>326</v>
      </c>
      <c r="B65" s="3" t="s">
        <v>327</v>
      </c>
      <c r="C65" s="3" t="s">
        <v>328</v>
      </c>
      <c r="D65" s="3" t="s">
        <v>329</v>
      </c>
      <c r="E65" s="3" t="s">
        <v>330</v>
      </c>
      <c r="F65" s="3" t="s">
        <v>18</v>
      </c>
      <c r="G65">
        <v>3.42</v>
      </c>
      <c r="H65" s="4">
        <f>(S_P_500_Historical_Data[[#This Row],[Price]]-B66)/B66</f>
        <v>3.4174446769983234E-2</v>
      </c>
    </row>
    <row r="66" spans="1:8" x14ac:dyDescent="0.3">
      <c r="A66" s="3" t="s">
        <v>331</v>
      </c>
      <c r="B66" s="3" t="s">
        <v>332</v>
      </c>
      <c r="C66" s="3" t="s">
        <v>333</v>
      </c>
      <c r="D66" s="3" t="s">
        <v>334</v>
      </c>
      <c r="E66" s="3" t="s">
        <v>335</v>
      </c>
      <c r="F66" s="3" t="s">
        <v>18</v>
      </c>
      <c r="G66">
        <v>-1.94</v>
      </c>
      <c r="H66" s="4">
        <f>(S_P_500_Historical_Data[[#This Row],[Price]]-B67)/B67</f>
        <v>-1.9425625037472222E-2</v>
      </c>
    </row>
    <row r="67" spans="1:8" x14ac:dyDescent="0.3">
      <c r="A67" s="3" t="s">
        <v>336</v>
      </c>
      <c r="B67" s="3" t="s">
        <v>337</v>
      </c>
      <c r="C67" s="3" t="s">
        <v>338</v>
      </c>
      <c r="D67" s="3" t="s">
        <v>339</v>
      </c>
      <c r="E67" s="3" t="s">
        <v>340</v>
      </c>
      <c r="F67" s="3" t="s">
        <v>18</v>
      </c>
      <c r="G67">
        <v>-0.12</v>
      </c>
      <c r="H67" s="4">
        <f>(S_P_500_Historical_Data[[#This Row],[Price]]-B68)/B68</f>
        <v>-1.2344825997834296E-3</v>
      </c>
    </row>
    <row r="68" spans="1:8" x14ac:dyDescent="0.3">
      <c r="A68" s="3" t="s">
        <v>341</v>
      </c>
      <c r="B68" s="3" t="s">
        <v>342</v>
      </c>
      <c r="C68" s="3" t="s">
        <v>343</v>
      </c>
      <c r="D68" s="3" t="s">
        <v>344</v>
      </c>
      <c r="E68" s="3" t="s">
        <v>345</v>
      </c>
      <c r="F68" s="3" t="s">
        <v>18</v>
      </c>
      <c r="G68">
        <v>-0.12</v>
      </c>
      <c r="H68" s="4">
        <f>(S_P_500_Historical_Data[[#This Row],[Price]]-B69)/B69</f>
        <v>-1.2191755612808663E-3</v>
      </c>
    </row>
    <row r="69" spans="1:8" x14ac:dyDescent="0.3">
      <c r="A69" s="3" t="s">
        <v>346</v>
      </c>
      <c r="B69" s="3" t="s">
        <v>347</v>
      </c>
      <c r="C69" s="3" t="s">
        <v>348</v>
      </c>
      <c r="D69" s="3" t="s">
        <v>349</v>
      </c>
      <c r="E69" s="3" t="s">
        <v>350</v>
      </c>
      <c r="F69" s="3" t="s">
        <v>18</v>
      </c>
      <c r="G69">
        <v>3.56</v>
      </c>
      <c r="H69" s="4">
        <f>(S_P_500_Historical_Data[[#This Row],[Price]]-B70)/B70</f>
        <v>3.5609807228685945E-2</v>
      </c>
    </row>
    <row r="70" spans="1:8" x14ac:dyDescent="0.3">
      <c r="A70" s="3" t="s">
        <v>351</v>
      </c>
      <c r="B70" s="3" t="s">
        <v>352</v>
      </c>
      <c r="C70" s="3" t="s">
        <v>353</v>
      </c>
      <c r="D70" s="3" t="s">
        <v>354</v>
      </c>
      <c r="E70" s="3" t="s">
        <v>355</v>
      </c>
      <c r="F70" s="3" t="s">
        <v>18</v>
      </c>
      <c r="G70">
        <v>0.09</v>
      </c>
      <c r="H70" s="4">
        <f>(S_P_500_Historical_Data[[#This Row],[Price]]-B71)/B71</f>
        <v>9.0607355409740335E-4</v>
      </c>
    </row>
    <row r="71" spans="1:8" x14ac:dyDescent="0.3">
      <c r="A71" s="3" t="s">
        <v>356</v>
      </c>
      <c r="B71" s="3" t="s">
        <v>357</v>
      </c>
      <c r="C71" s="3" t="s">
        <v>358</v>
      </c>
      <c r="D71" s="3" t="s">
        <v>359</v>
      </c>
      <c r="E71" s="3" t="s">
        <v>360</v>
      </c>
      <c r="F71" s="3" t="s">
        <v>18</v>
      </c>
      <c r="G71">
        <v>1.53</v>
      </c>
      <c r="H71" s="4">
        <f>(S_P_500_Historical_Data[[#This Row],[Price]]-B72)/B72</f>
        <v>1.5329492083474484E-2</v>
      </c>
    </row>
    <row r="72" spans="1:8" x14ac:dyDescent="0.3">
      <c r="A72" s="3" t="s">
        <v>361</v>
      </c>
      <c r="B72" s="3" t="s">
        <v>362</v>
      </c>
      <c r="C72" s="3" t="s">
        <v>363</v>
      </c>
      <c r="D72" s="3" t="s">
        <v>364</v>
      </c>
      <c r="E72" s="3" t="s">
        <v>365</v>
      </c>
      <c r="F72" s="3" t="s">
        <v>18</v>
      </c>
      <c r="G72">
        <v>0.27</v>
      </c>
      <c r="H72" s="4">
        <f>(S_P_500_Historical_Data[[#This Row],[Price]]-B73)/B73</f>
        <v>2.6993698233759604E-3</v>
      </c>
    </row>
    <row r="73" spans="1:8" x14ac:dyDescent="0.3">
      <c r="A73" s="3" t="s">
        <v>366</v>
      </c>
      <c r="B73" s="3" t="s">
        <v>367</v>
      </c>
      <c r="C73" s="3" t="s">
        <v>368</v>
      </c>
      <c r="D73" s="3" t="s">
        <v>369</v>
      </c>
      <c r="E73" s="3" t="s">
        <v>368</v>
      </c>
      <c r="F73" s="3" t="s">
        <v>18</v>
      </c>
      <c r="G73">
        <v>6.6</v>
      </c>
      <c r="H73" s="4">
        <f>(S_P_500_Historical_Data[[#This Row],[Price]]-B74)/B74</f>
        <v>6.5991108718941205E-2</v>
      </c>
    </row>
    <row r="74" spans="1:8" x14ac:dyDescent="0.3">
      <c r="A74" s="3" t="s">
        <v>370</v>
      </c>
      <c r="B74" s="3" t="s">
        <v>371</v>
      </c>
      <c r="C74" s="3" t="s">
        <v>372</v>
      </c>
      <c r="D74" s="3" t="s">
        <v>373</v>
      </c>
      <c r="E74" s="3" t="s">
        <v>374</v>
      </c>
      <c r="F74" s="3" t="s">
        <v>18</v>
      </c>
      <c r="G74">
        <v>-0.41</v>
      </c>
      <c r="H74" s="4">
        <f>(S_P_500_Historical_Data[[#This Row],[Price]]-B75)/B75</f>
        <v>-4.1283552550199932E-3</v>
      </c>
    </row>
    <row r="75" spans="1:8" x14ac:dyDescent="0.3">
      <c r="A75" s="3" t="s">
        <v>375</v>
      </c>
      <c r="B75" s="3" t="s">
        <v>376</v>
      </c>
      <c r="C75" s="3" t="s">
        <v>377</v>
      </c>
      <c r="D75" s="3" t="s">
        <v>377</v>
      </c>
      <c r="E75" s="3" t="s">
        <v>378</v>
      </c>
      <c r="F75" s="3" t="s">
        <v>18</v>
      </c>
      <c r="G75">
        <v>-5.07</v>
      </c>
      <c r="H75" s="4">
        <f>(S_P_500_Historical_Data[[#This Row],[Price]]-B76)/B76</f>
        <v>-5.0735344481736278E-2</v>
      </c>
    </row>
    <row r="76" spans="1:8" x14ac:dyDescent="0.3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18</v>
      </c>
      <c r="G76">
        <v>-1.75</v>
      </c>
      <c r="H76" s="4">
        <f>(S_P_500_Historical_Data[[#This Row],[Price]]-B77)/B77</f>
        <v>-1.7530198374358805E-2</v>
      </c>
    </row>
    <row r="77" spans="1:8" x14ac:dyDescent="0.3">
      <c r="A77" s="3" t="s">
        <v>384</v>
      </c>
      <c r="B77" s="3" t="s">
        <v>385</v>
      </c>
      <c r="C77" s="3" t="s">
        <v>386</v>
      </c>
      <c r="D77" s="3" t="s">
        <v>387</v>
      </c>
      <c r="E77" s="3" t="s">
        <v>388</v>
      </c>
      <c r="F77" s="3" t="s">
        <v>18</v>
      </c>
      <c r="G77">
        <v>0.05</v>
      </c>
      <c r="H77" s="4">
        <f>(S_P_500_Historical_Data[[#This Row],[Price]]-B78)/B78</f>
        <v>5.0496306555850219E-4</v>
      </c>
    </row>
    <row r="78" spans="1:8" x14ac:dyDescent="0.3">
      <c r="A78" s="3" t="s">
        <v>389</v>
      </c>
      <c r="B78" s="3" t="s">
        <v>390</v>
      </c>
      <c r="C78" s="3" t="s">
        <v>391</v>
      </c>
      <c r="D78" s="3" t="s">
        <v>392</v>
      </c>
      <c r="E78" s="3" t="s">
        <v>393</v>
      </c>
      <c r="F78" s="3" t="s">
        <v>18</v>
      </c>
      <c r="G78">
        <v>8.3000000000000007</v>
      </c>
      <c r="H78" s="4">
        <f>(S_P_500_Historical_Data[[#This Row],[Price]]-B79)/B79</f>
        <v>8.298307838940025E-2</v>
      </c>
    </row>
    <row r="79" spans="1:8" x14ac:dyDescent="0.3">
      <c r="A79" s="3" t="s">
        <v>394</v>
      </c>
      <c r="B79" s="3" t="s">
        <v>395</v>
      </c>
      <c r="C79" s="3" t="s">
        <v>396</v>
      </c>
      <c r="D79" s="3" t="s">
        <v>397</v>
      </c>
      <c r="E79" s="3" t="s">
        <v>398</v>
      </c>
      <c r="F79" s="3" t="s">
        <v>18</v>
      </c>
      <c r="G79">
        <v>-2.64</v>
      </c>
      <c r="H79" s="4">
        <f>(S_P_500_Historical_Data[[#This Row],[Price]]-B80)/B80</f>
        <v>-2.6442819620927142E-2</v>
      </c>
    </row>
    <row r="80" spans="1:8" x14ac:dyDescent="0.3">
      <c r="A80" s="3" t="s">
        <v>399</v>
      </c>
      <c r="B80" s="3" t="s">
        <v>400</v>
      </c>
      <c r="C80" s="3" t="s">
        <v>401</v>
      </c>
      <c r="D80" s="3" t="s">
        <v>402</v>
      </c>
      <c r="E80" s="3" t="s">
        <v>403</v>
      </c>
      <c r="F80" s="3" t="s">
        <v>18</v>
      </c>
      <c r="G80">
        <v>-6.26</v>
      </c>
      <c r="H80" s="4">
        <f>(S_P_500_Historical_Data[[#This Row],[Price]]-B81)/B81</f>
        <v>-6.2580804623925804E-2</v>
      </c>
    </row>
    <row r="81" spans="1:8" x14ac:dyDescent="0.3">
      <c r="A81" s="3" t="s">
        <v>404</v>
      </c>
      <c r="B81" s="3" t="s">
        <v>405</v>
      </c>
      <c r="C81" s="3" t="s">
        <v>406</v>
      </c>
      <c r="D81" s="3" t="s">
        <v>407</v>
      </c>
      <c r="E81" s="3" t="s">
        <v>408</v>
      </c>
      <c r="F81" s="3" t="s">
        <v>18</v>
      </c>
      <c r="G81">
        <v>1.97</v>
      </c>
      <c r="H81" s="4">
        <f>(S_P_500_Historical_Data[[#This Row],[Price]]-B82)/B82</f>
        <v>1.9742039930008587E-2</v>
      </c>
    </row>
    <row r="82" spans="1:8" x14ac:dyDescent="0.3">
      <c r="A82" s="3" t="s">
        <v>409</v>
      </c>
      <c r="B82" s="3" t="s">
        <v>410</v>
      </c>
      <c r="C82" s="3" t="s">
        <v>411</v>
      </c>
      <c r="D82" s="3" t="s">
        <v>412</v>
      </c>
      <c r="E82" s="3" t="s">
        <v>413</v>
      </c>
      <c r="F82" s="3" t="s">
        <v>18</v>
      </c>
      <c r="G82">
        <v>-2.1</v>
      </c>
      <c r="H82" s="4">
        <f>(S_P_500_Historical_Data[[#This Row],[Price]]-B83)/B83</f>
        <v>-2.1011772856471631E-2</v>
      </c>
    </row>
    <row r="83" spans="1:8" x14ac:dyDescent="0.3">
      <c r="A83" s="3" t="s">
        <v>414</v>
      </c>
      <c r="B83" s="3" t="s">
        <v>415</v>
      </c>
      <c r="C83" s="3" t="s">
        <v>416</v>
      </c>
      <c r="D83" s="3" t="s">
        <v>417</v>
      </c>
      <c r="E83" s="3" t="s">
        <v>418</v>
      </c>
      <c r="F83" s="3" t="s">
        <v>18</v>
      </c>
      <c r="G83">
        <v>1.05</v>
      </c>
      <c r="H83" s="4">
        <f>(S_P_500_Historical_Data[[#This Row],[Price]]-B84)/B84</f>
        <v>1.0491438545008008E-2</v>
      </c>
    </row>
    <row r="84" spans="1:8" x14ac:dyDescent="0.3">
      <c r="A84" s="3" t="s">
        <v>419</v>
      </c>
      <c r="B84" s="3" t="s">
        <v>420</v>
      </c>
      <c r="C84" s="3" t="s">
        <v>421</v>
      </c>
      <c r="D84" s="3" t="s">
        <v>422</v>
      </c>
      <c r="E84" s="3" t="s">
        <v>423</v>
      </c>
      <c r="F84" s="3" t="s">
        <v>18</v>
      </c>
      <c r="G84">
        <v>0.85</v>
      </c>
      <c r="H84" s="4">
        <f>(S_P_500_Historical_Data[[#This Row],[Price]]-B85)/B85</f>
        <v>8.5207627098154871E-3</v>
      </c>
    </row>
    <row r="85" spans="1:8" x14ac:dyDescent="0.3">
      <c r="A85" s="3" t="s">
        <v>424</v>
      </c>
      <c r="B85" s="3" t="s">
        <v>425</v>
      </c>
      <c r="C85" s="3" t="s">
        <v>426</v>
      </c>
      <c r="D85" s="3" t="s">
        <v>427</v>
      </c>
      <c r="E85" s="3" t="s">
        <v>428</v>
      </c>
      <c r="F85" s="3" t="s">
        <v>18</v>
      </c>
      <c r="G85">
        <v>-1.74</v>
      </c>
      <c r="H85" s="4">
        <f>(S_P_500_Historical_Data[[#This Row],[Price]]-B86)/B86</f>
        <v>-1.7396056070325554E-2</v>
      </c>
    </row>
    <row r="86" spans="1:8" x14ac:dyDescent="0.3">
      <c r="A86" s="3" t="s">
        <v>429</v>
      </c>
      <c r="B86" s="3" t="s">
        <v>430</v>
      </c>
      <c r="C86" s="3" t="s">
        <v>431</v>
      </c>
      <c r="D86" s="3" t="s">
        <v>432</v>
      </c>
      <c r="E86" s="3" t="s">
        <v>433</v>
      </c>
      <c r="F86" s="3" t="s">
        <v>18</v>
      </c>
      <c r="G86">
        <v>5.49</v>
      </c>
      <c r="H86" s="4">
        <f>(S_P_500_Historical_Data[[#This Row],[Price]]-B87)/B87</f>
        <v>5.4892505726845744E-2</v>
      </c>
    </row>
    <row r="87" spans="1:8" x14ac:dyDescent="0.3">
      <c r="A87" s="3" t="s">
        <v>434</v>
      </c>
      <c r="B87" s="3" t="s">
        <v>435</v>
      </c>
      <c r="C87" s="3" t="s">
        <v>436</v>
      </c>
      <c r="D87" s="3" t="s">
        <v>437</v>
      </c>
      <c r="E87" s="3" t="s">
        <v>438</v>
      </c>
      <c r="F87" s="3" t="s">
        <v>18</v>
      </c>
      <c r="G87">
        <v>-3.1</v>
      </c>
      <c r="H87" s="4">
        <f>(S_P_500_Historical_Data[[#This Row],[Price]]-B88)/B88</f>
        <v>-3.1040847054252307E-2</v>
      </c>
    </row>
    <row r="88" spans="1:8" x14ac:dyDescent="0.3">
      <c r="A88" s="3" t="s">
        <v>439</v>
      </c>
      <c r="B88" s="3" t="s">
        <v>436</v>
      </c>
      <c r="C88" s="3" t="s">
        <v>440</v>
      </c>
      <c r="D88" s="3" t="s">
        <v>441</v>
      </c>
      <c r="E88" s="3" t="s">
        <v>442</v>
      </c>
      <c r="F88" s="3" t="s">
        <v>18</v>
      </c>
      <c r="G88">
        <v>-0.42</v>
      </c>
      <c r="H88" s="4">
        <f>(S_P_500_Historical_Data[[#This Row],[Price]]-B89)/B89</f>
        <v>-4.1885120625277401E-3</v>
      </c>
    </row>
    <row r="89" spans="1:8" x14ac:dyDescent="0.3">
      <c r="A89" s="3" t="s">
        <v>443</v>
      </c>
      <c r="B89" s="3" t="s">
        <v>444</v>
      </c>
      <c r="C89" s="3" t="s">
        <v>445</v>
      </c>
      <c r="D89" s="3" t="s">
        <v>446</v>
      </c>
      <c r="E89" s="3" t="s">
        <v>447</v>
      </c>
      <c r="F89" s="3" t="s">
        <v>18</v>
      </c>
      <c r="G89">
        <v>2.4500000000000002</v>
      </c>
      <c r="H89" s="4">
        <f>(S_P_500_Historical_Data[[#This Row],[Price]]-B90)/B90</f>
        <v>2.4533584400782932E-2</v>
      </c>
    </row>
    <row r="90" spans="1:8" x14ac:dyDescent="0.3">
      <c r="A90" s="3" t="s">
        <v>448</v>
      </c>
      <c r="B90" s="3" t="s">
        <v>449</v>
      </c>
      <c r="C90" s="3" t="s">
        <v>450</v>
      </c>
      <c r="D90" s="3" t="s">
        <v>451</v>
      </c>
      <c r="E90" s="3" t="s">
        <v>452</v>
      </c>
      <c r="F90" s="3" t="s">
        <v>18</v>
      </c>
      <c r="G90">
        <v>2.3199999999999998</v>
      </c>
      <c r="H90" s="4">
        <f>(S_P_500_Historical_Data[[#This Row],[Price]]-B91)/B91</f>
        <v>2.3201456175308902E-2</v>
      </c>
    </row>
    <row r="91" spans="1:8" x14ac:dyDescent="0.3">
      <c r="A91" s="3" t="s">
        <v>453</v>
      </c>
      <c r="B91" s="3" t="s">
        <v>454</v>
      </c>
      <c r="C91" s="3" t="s">
        <v>455</v>
      </c>
      <c r="D91" s="3" t="s">
        <v>456</v>
      </c>
      <c r="E91" s="3" t="s">
        <v>457</v>
      </c>
      <c r="F91" s="3" t="s">
        <v>18</v>
      </c>
      <c r="G91">
        <v>-1.55</v>
      </c>
      <c r="H91" s="4">
        <f>(S_P_500_Historical_Data[[#This Row],[Price]]-B92)/B92</f>
        <v>-1.5513859147336702E-2</v>
      </c>
    </row>
    <row r="92" spans="1:8" x14ac:dyDescent="0.3">
      <c r="A92" s="3" t="s">
        <v>458</v>
      </c>
      <c r="B92" s="3" t="s">
        <v>459</v>
      </c>
      <c r="C92" s="3" t="s">
        <v>460</v>
      </c>
      <c r="D92" s="3" t="s">
        <v>461</v>
      </c>
      <c r="E92" s="3" t="s">
        <v>462</v>
      </c>
      <c r="F92" s="3" t="s">
        <v>18</v>
      </c>
      <c r="G92">
        <v>3.77</v>
      </c>
      <c r="H92" s="4">
        <f>(S_P_500_Historical_Data[[#This Row],[Price]]-B93)/B93</f>
        <v>3.7655321727690289E-2</v>
      </c>
    </row>
    <row r="93" spans="1:8" x14ac:dyDescent="0.3">
      <c r="A93" s="3" t="s">
        <v>463</v>
      </c>
      <c r="B93" s="3" t="s">
        <v>464</v>
      </c>
      <c r="C93" s="3" t="s">
        <v>465</v>
      </c>
      <c r="D93" s="3" t="s">
        <v>466</v>
      </c>
      <c r="E93" s="3" t="s">
        <v>464</v>
      </c>
      <c r="F93" s="3" t="s">
        <v>18</v>
      </c>
      <c r="G93">
        <v>-1.51</v>
      </c>
      <c r="H93" s="4">
        <f>(S_P_500_Historical_Data[[#This Row],[Price]]-B94)/B94</f>
        <v>-1.5079863077291922E-2</v>
      </c>
    </row>
    <row r="94" spans="1:8" x14ac:dyDescent="0.3">
      <c r="A94" s="3" t="s">
        <v>467</v>
      </c>
      <c r="B94" s="3" t="s">
        <v>468</v>
      </c>
      <c r="C94" s="3" t="s">
        <v>469</v>
      </c>
      <c r="D94" s="3" t="s">
        <v>470</v>
      </c>
      <c r="E94" s="3" t="s">
        <v>471</v>
      </c>
      <c r="F94" s="3" t="s">
        <v>18</v>
      </c>
      <c r="G94">
        <v>1.91</v>
      </c>
      <c r="H94" s="4">
        <f>(S_P_500_Historical_Data[[#This Row],[Price]]-B95)/B95</f>
        <v>1.9058313448431865E-2</v>
      </c>
    </row>
    <row r="95" spans="1:8" x14ac:dyDescent="0.3">
      <c r="A95" s="3" t="s">
        <v>472</v>
      </c>
      <c r="B95" s="3" t="s">
        <v>473</v>
      </c>
      <c r="C95" s="3" t="s">
        <v>474</v>
      </c>
      <c r="D95" s="3" t="s">
        <v>475</v>
      </c>
      <c r="E95" s="3" t="s">
        <v>476</v>
      </c>
      <c r="F95" s="3" t="s">
        <v>18</v>
      </c>
      <c r="G95">
        <v>2.1</v>
      </c>
      <c r="H95" s="4">
        <f>(S_P_500_Historical_Data[[#This Row],[Price]]-B96)/B96</f>
        <v>2.1030282120013743E-2</v>
      </c>
    </row>
    <row r="96" spans="1:8" x14ac:dyDescent="0.3">
      <c r="A96" s="3" t="s">
        <v>477</v>
      </c>
      <c r="B96" s="3" t="s">
        <v>478</v>
      </c>
      <c r="C96" s="3" t="s">
        <v>479</v>
      </c>
      <c r="D96" s="3" t="s">
        <v>480</v>
      </c>
      <c r="E96" s="3" t="s">
        <v>481</v>
      </c>
      <c r="F96" s="3" t="s">
        <v>18</v>
      </c>
      <c r="G96">
        <v>0.62</v>
      </c>
      <c r="H96" s="4">
        <f>(S_P_500_Historical_Data[[#This Row],[Price]]-B97)/B97</f>
        <v>6.2007968638175372E-3</v>
      </c>
    </row>
    <row r="97" spans="1:8" x14ac:dyDescent="0.3">
      <c r="A97" s="3" t="s">
        <v>482</v>
      </c>
      <c r="B97" s="3" t="s">
        <v>483</v>
      </c>
      <c r="C97" s="3" t="s">
        <v>484</v>
      </c>
      <c r="D97" s="3" t="s">
        <v>485</v>
      </c>
      <c r="E97" s="3" t="s">
        <v>486</v>
      </c>
      <c r="F97" s="3" t="s">
        <v>18</v>
      </c>
      <c r="G97">
        <v>0.69</v>
      </c>
      <c r="H97" s="4">
        <f>(S_P_500_Historical_Data[[#This Row],[Price]]-B98)/B98</f>
        <v>6.9321573583585854E-3</v>
      </c>
    </row>
    <row r="98" spans="1:8" x14ac:dyDescent="0.3">
      <c r="A98" s="3" t="s">
        <v>487</v>
      </c>
      <c r="B98" s="3" t="s">
        <v>488</v>
      </c>
      <c r="C98" s="3" t="s">
        <v>489</v>
      </c>
      <c r="D98" s="3" t="s">
        <v>490</v>
      </c>
      <c r="E98" s="3" t="s">
        <v>491</v>
      </c>
      <c r="F98" s="3" t="s">
        <v>18</v>
      </c>
      <c r="G98">
        <v>4.3099999999999996</v>
      </c>
      <c r="H98" s="4">
        <f>(S_P_500_Historical_Data[[#This Row],[Price]]-B99)/B99</f>
        <v>4.3117037568930677E-2</v>
      </c>
    </row>
    <row r="99" spans="1:8" x14ac:dyDescent="0.3">
      <c r="A99" s="3" t="s">
        <v>492</v>
      </c>
      <c r="B99" s="3" t="s">
        <v>493</v>
      </c>
      <c r="C99" s="3" t="s">
        <v>494</v>
      </c>
      <c r="D99" s="3" t="s">
        <v>495</v>
      </c>
      <c r="E99" s="3" t="s">
        <v>496</v>
      </c>
      <c r="F99" s="3" t="s">
        <v>18</v>
      </c>
      <c r="G99">
        <v>-3.56</v>
      </c>
      <c r="H99" s="4">
        <f>(S_P_500_Historical_Data[[#This Row],[Price]]-B100)/B100</f>
        <v>-3.5582895107013776E-2</v>
      </c>
    </row>
    <row r="100" spans="1:8" x14ac:dyDescent="0.3">
      <c r="A100" s="3" t="s">
        <v>497</v>
      </c>
      <c r="B100" s="3" t="s">
        <v>498</v>
      </c>
      <c r="C100" s="3" t="s">
        <v>499</v>
      </c>
      <c r="D100" s="3" t="s">
        <v>500</v>
      </c>
      <c r="E100" s="3" t="s">
        <v>501</v>
      </c>
      <c r="F100" s="3" t="s">
        <v>18</v>
      </c>
      <c r="G100">
        <v>2.36</v>
      </c>
      <c r="H100" s="4">
        <f>(S_P_500_Historical_Data[[#This Row],[Price]]-B101)/B101</f>
        <v>2.3562833299184276E-2</v>
      </c>
    </row>
    <row r="101" spans="1:8" x14ac:dyDescent="0.3">
      <c r="A101" s="3" t="s">
        <v>502</v>
      </c>
      <c r="B101" s="3" t="s">
        <v>503</v>
      </c>
      <c r="C101" s="3" t="s">
        <v>504</v>
      </c>
      <c r="D101" s="3" t="s">
        <v>505</v>
      </c>
      <c r="E101" s="3" t="s">
        <v>506</v>
      </c>
      <c r="F101" s="3" t="s">
        <v>18</v>
      </c>
      <c r="G101">
        <v>2.8</v>
      </c>
      <c r="H101" s="4">
        <f>(S_P_500_Historical_Data[[#This Row],[Price]]-B102)/B102</f>
        <v>2.804946087194142E-2</v>
      </c>
    </row>
    <row r="102" spans="1:8" x14ac:dyDescent="0.3">
      <c r="A102" s="3" t="s">
        <v>507</v>
      </c>
      <c r="B102" s="3" t="s">
        <v>508</v>
      </c>
      <c r="C102" s="3" t="s">
        <v>509</v>
      </c>
      <c r="D102" s="3" t="s">
        <v>510</v>
      </c>
      <c r="E102" s="3" t="s">
        <v>511</v>
      </c>
      <c r="F102" s="3" t="s">
        <v>18</v>
      </c>
      <c r="G102">
        <v>4.46</v>
      </c>
      <c r="H102" s="4">
        <f>(S_P_500_Historical_Data[[#This Row],[Price]]-B103)/B103</f>
        <v>4.4595759864410819E-2</v>
      </c>
    </row>
    <row r="103" spans="1:8" x14ac:dyDescent="0.3">
      <c r="A103" s="3" t="s">
        <v>512</v>
      </c>
      <c r="B103" s="3" t="s">
        <v>513</v>
      </c>
      <c r="C103" s="3" t="s">
        <v>514</v>
      </c>
      <c r="D103" s="3" t="s">
        <v>515</v>
      </c>
      <c r="E103" s="3" t="s">
        <v>516</v>
      </c>
      <c r="F103" s="3" t="s">
        <v>18</v>
      </c>
      <c r="G103">
        <v>2.97</v>
      </c>
      <c r="H103" s="4">
        <f>(S_P_500_Historical_Data[[#This Row],[Price]]-B104)/B104</f>
        <v>2.9749474883188257E-2</v>
      </c>
    </row>
    <row r="104" spans="1:8" x14ac:dyDescent="0.3">
      <c r="A104" s="3" t="s">
        <v>517</v>
      </c>
      <c r="B104" s="3" t="s">
        <v>518</v>
      </c>
      <c r="C104" s="3" t="s">
        <v>519</v>
      </c>
      <c r="D104" s="3" t="s">
        <v>520</v>
      </c>
      <c r="E104" s="3" t="s">
        <v>521</v>
      </c>
      <c r="F104" s="3" t="s">
        <v>18</v>
      </c>
      <c r="G104">
        <v>-3.13</v>
      </c>
      <c r="H104" s="4">
        <f>(S_P_500_Historical_Data[[#This Row],[Price]]-B105)/B105</f>
        <v>-3.1298013323604608E-2</v>
      </c>
    </row>
    <row r="105" spans="1:8" x14ac:dyDescent="0.3">
      <c r="A105" s="3" t="s">
        <v>522</v>
      </c>
      <c r="B105" s="3" t="s">
        <v>523</v>
      </c>
      <c r="C105" s="3" t="s">
        <v>524</v>
      </c>
      <c r="D105" s="3" t="s">
        <v>525</v>
      </c>
      <c r="E105" s="3" t="s">
        <v>526</v>
      </c>
      <c r="F105" s="3" t="s">
        <v>18</v>
      </c>
      <c r="G105">
        <v>4.95</v>
      </c>
      <c r="H105" s="4">
        <f>(S_P_500_Historical_Data[[#This Row],[Price]]-B106)/B106</f>
        <v>4.9462111213487092E-2</v>
      </c>
    </row>
    <row r="106" spans="1:8" x14ac:dyDescent="0.3">
      <c r="A106" s="3" t="s">
        <v>527</v>
      </c>
      <c r="B106" s="3" t="s">
        <v>528</v>
      </c>
      <c r="C106" s="3" t="s">
        <v>529</v>
      </c>
      <c r="D106" s="3" t="s">
        <v>530</v>
      </c>
      <c r="E106" s="3" t="s">
        <v>531</v>
      </c>
      <c r="F106" s="3" t="s">
        <v>18</v>
      </c>
      <c r="G106">
        <v>-1.5</v>
      </c>
      <c r="H106" s="4">
        <f>(S_P_500_Historical_Data[[#This Row],[Price]]-B107)/B107</f>
        <v>-1.4999325459607317E-2</v>
      </c>
    </row>
    <row r="107" spans="1:8" x14ac:dyDescent="0.3">
      <c r="A107" s="3" t="s">
        <v>532</v>
      </c>
      <c r="B107" s="3" t="s">
        <v>533</v>
      </c>
      <c r="C107" s="3" t="s">
        <v>534</v>
      </c>
      <c r="D107" s="3" t="s">
        <v>535</v>
      </c>
      <c r="E107" s="3" t="s">
        <v>536</v>
      </c>
      <c r="F107" s="3" t="s">
        <v>18</v>
      </c>
      <c r="G107">
        <v>2.08</v>
      </c>
      <c r="H107" s="4">
        <f>(S_P_500_Historical_Data[[#This Row],[Price]]-B108)/B108</f>
        <v>2.0762783477406357E-2</v>
      </c>
    </row>
    <row r="108" spans="1:8" x14ac:dyDescent="0.3">
      <c r="A108" s="3" t="s">
        <v>537</v>
      </c>
      <c r="B108" s="3" t="s">
        <v>538</v>
      </c>
      <c r="C108" s="3" t="s">
        <v>539</v>
      </c>
      <c r="D108" s="3" t="s">
        <v>538</v>
      </c>
      <c r="E108" s="3" t="s">
        <v>540</v>
      </c>
      <c r="F108" s="3" t="s">
        <v>18</v>
      </c>
      <c r="G108">
        <v>1.81</v>
      </c>
      <c r="H108" s="4">
        <f>(S_P_500_Historical_Data[[#This Row],[Price]]-B109)/B109</f>
        <v>1.8085763992887974E-2</v>
      </c>
    </row>
    <row r="109" spans="1:8" x14ac:dyDescent="0.3">
      <c r="A109" s="3" t="s">
        <v>541</v>
      </c>
      <c r="B109" s="3" t="s">
        <v>542</v>
      </c>
      <c r="C109" s="3" t="s">
        <v>543</v>
      </c>
      <c r="D109" s="3" t="s">
        <v>544</v>
      </c>
      <c r="E109" s="3" t="s">
        <v>545</v>
      </c>
      <c r="F109" s="3" t="s">
        <v>18</v>
      </c>
      <c r="G109">
        <v>3.6</v>
      </c>
      <c r="H109" s="4">
        <f>(S_P_500_Historical_Data[[#This Row],[Price]]-B110)/B110</f>
        <v>3.5987799403174259E-2</v>
      </c>
    </row>
    <row r="110" spans="1:8" x14ac:dyDescent="0.3">
      <c r="A110" s="3" t="s">
        <v>546</v>
      </c>
      <c r="B110" s="3" t="s">
        <v>543</v>
      </c>
      <c r="C110" s="3" t="s">
        <v>547</v>
      </c>
      <c r="D110" s="3" t="s">
        <v>548</v>
      </c>
      <c r="E110" s="3" t="s">
        <v>549</v>
      </c>
      <c r="F110" s="3" t="s">
        <v>18</v>
      </c>
      <c r="G110">
        <v>1.1100000000000001</v>
      </c>
      <c r="H110" s="4">
        <f>(S_P_500_Historical_Data[[#This Row],[Price]]-B111)/B111</f>
        <v>1.1060603026480141E-2</v>
      </c>
    </row>
    <row r="111" spans="1:8" x14ac:dyDescent="0.3">
      <c r="A111" s="3" t="s">
        <v>550</v>
      </c>
      <c r="B111" s="3" t="s">
        <v>547</v>
      </c>
      <c r="C111" s="3" t="s">
        <v>551</v>
      </c>
      <c r="D111" s="3" t="s">
        <v>552</v>
      </c>
      <c r="E111" s="3" t="s">
        <v>551</v>
      </c>
      <c r="F111" s="3" t="s">
        <v>18</v>
      </c>
      <c r="G111">
        <v>5.04</v>
      </c>
      <c r="H111" s="4">
        <f>(S_P_500_Historical_Data[[#This Row],[Price]]-B112)/B112</f>
        <v>5.0428063581991069E-2</v>
      </c>
    </row>
    <row r="112" spans="1:8" x14ac:dyDescent="0.3">
      <c r="A112" s="3" t="s">
        <v>553</v>
      </c>
      <c r="B112" s="3" t="s">
        <v>551</v>
      </c>
      <c r="C112" s="3" t="s">
        <v>554</v>
      </c>
      <c r="D112" s="3" t="s">
        <v>555</v>
      </c>
      <c r="E112" s="3" t="s">
        <v>556</v>
      </c>
      <c r="F112" s="3" t="s">
        <v>18</v>
      </c>
      <c r="G112">
        <v>0.71</v>
      </c>
      <c r="H112" s="4">
        <f>(S_P_500_Historical_Data[[#This Row],[Price]]-B113)/B113</f>
        <v>7.0683105254981645E-3</v>
      </c>
    </row>
    <row r="113" spans="1:8" x14ac:dyDescent="0.3">
      <c r="A113" s="3" t="s">
        <v>557</v>
      </c>
      <c r="B113" s="3" t="s">
        <v>558</v>
      </c>
      <c r="C113" s="3" t="s">
        <v>559</v>
      </c>
      <c r="D113" s="3" t="s">
        <v>560</v>
      </c>
      <c r="E113" s="3" t="s">
        <v>561</v>
      </c>
      <c r="F113" s="3" t="s">
        <v>18</v>
      </c>
      <c r="G113">
        <v>0.28000000000000003</v>
      </c>
      <c r="H113" s="4">
        <f>(S_P_500_Historical_Data[[#This Row],[Price]]-B114)/B114</f>
        <v>2.8467029231814961E-3</v>
      </c>
    </row>
    <row r="114" spans="1:8" x14ac:dyDescent="0.3">
      <c r="A114" s="3" t="s">
        <v>562</v>
      </c>
      <c r="B114" s="3" t="s">
        <v>563</v>
      </c>
      <c r="C114" s="3" t="s">
        <v>564</v>
      </c>
      <c r="D114" s="3" t="s">
        <v>565</v>
      </c>
      <c r="E114" s="3" t="s">
        <v>566</v>
      </c>
      <c r="F114" s="3" t="s">
        <v>18</v>
      </c>
      <c r="G114">
        <v>-1.98</v>
      </c>
      <c r="H114" s="4">
        <f>(S_P_500_Historical_Data[[#This Row],[Price]]-B115)/B115</f>
        <v>-1.9789403541407811E-2</v>
      </c>
    </row>
    <row r="115" spans="1:8" x14ac:dyDescent="0.3">
      <c r="A115" s="3" t="s">
        <v>567</v>
      </c>
      <c r="B115" s="3" t="s">
        <v>568</v>
      </c>
      <c r="C115" s="3" t="s">
        <v>569</v>
      </c>
      <c r="D115" s="3" t="s">
        <v>570</v>
      </c>
      <c r="E115" s="3" t="s">
        <v>571</v>
      </c>
      <c r="F115" s="3" t="s">
        <v>18</v>
      </c>
      <c r="G115">
        <v>2.42</v>
      </c>
      <c r="H115" s="4">
        <f>(S_P_500_Historical_Data[[#This Row],[Price]]-B116)/B116</f>
        <v>2.4236090375236493E-2</v>
      </c>
    </row>
    <row r="116" spans="1:8" x14ac:dyDescent="0.3">
      <c r="A116" s="3" t="s">
        <v>572</v>
      </c>
      <c r="B116" s="3" t="s">
        <v>573</v>
      </c>
      <c r="C116" s="3" t="s">
        <v>574</v>
      </c>
      <c r="D116" s="3" t="s">
        <v>575</v>
      </c>
      <c r="E116" s="3" t="s">
        <v>576</v>
      </c>
      <c r="F116" s="3" t="s">
        <v>18</v>
      </c>
      <c r="G116">
        <v>1.98</v>
      </c>
      <c r="H116" s="4">
        <f>(S_P_500_Historical_Data[[#This Row],[Price]]-B117)/B117</f>
        <v>1.9763361656468401E-2</v>
      </c>
    </row>
    <row r="117" spans="1:8" x14ac:dyDescent="0.3">
      <c r="A117" s="3" t="s">
        <v>577</v>
      </c>
      <c r="B117" s="3" t="s">
        <v>574</v>
      </c>
      <c r="C117" s="3" t="s">
        <v>578</v>
      </c>
      <c r="D117" s="3" t="s">
        <v>579</v>
      </c>
      <c r="E117" s="3" t="s">
        <v>580</v>
      </c>
      <c r="F117" s="3" t="s">
        <v>18</v>
      </c>
      <c r="G117">
        <v>1.26</v>
      </c>
      <c r="H117" s="4">
        <f>(S_P_500_Historical_Data[[#This Row],[Price]]-B118)/B118</f>
        <v>1.259763904387139E-2</v>
      </c>
    </row>
    <row r="118" spans="1:8" x14ac:dyDescent="0.3">
      <c r="A118" s="3" t="s">
        <v>581</v>
      </c>
      <c r="B118" s="3" t="s">
        <v>582</v>
      </c>
      <c r="C118" s="3" t="s">
        <v>583</v>
      </c>
      <c r="D118" s="3" t="s">
        <v>584</v>
      </c>
      <c r="E118" s="3" t="s">
        <v>585</v>
      </c>
      <c r="F118" s="3" t="s">
        <v>18</v>
      </c>
      <c r="G118">
        <v>3.96</v>
      </c>
      <c r="H118" s="4">
        <f>(S_P_500_Historical_Data[[#This Row],[Price]]-B119)/B119</f>
        <v>3.955492127937249E-2</v>
      </c>
    </row>
    <row r="119" spans="1:8" x14ac:dyDescent="0.3">
      <c r="A119" s="3" t="s">
        <v>586</v>
      </c>
      <c r="B119" s="3" t="s">
        <v>587</v>
      </c>
      <c r="C119" s="3" t="s">
        <v>588</v>
      </c>
      <c r="D119" s="3" t="s">
        <v>589</v>
      </c>
      <c r="E119" s="3" t="s">
        <v>590</v>
      </c>
      <c r="F119" s="3" t="s">
        <v>18</v>
      </c>
      <c r="G119">
        <v>-6.27</v>
      </c>
      <c r="H119" s="4">
        <f>(S_P_500_Historical_Data[[#This Row],[Price]]-B120)/B120</f>
        <v>-6.2650671359386623E-2</v>
      </c>
    </row>
    <row r="120" spans="1:8" x14ac:dyDescent="0.3">
      <c r="A120" s="3" t="s">
        <v>591</v>
      </c>
      <c r="B120" s="3" t="s">
        <v>592</v>
      </c>
      <c r="C120" s="3" t="s">
        <v>593</v>
      </c>
      <c r="D120" s="3" t="s">
        <v>594</v>
      </c>
      <c r="E120" s="3" t="s">
        <v>595</v>
      </c>
      <c r="F120" s="3" t="s">
        <v>18</v>
      </c>
      <c r="G120">
        <v>-0.75</v>
      </c>
      <c r="H120" s="4">
        <f>(S_P_500_Historical_Data[[#This Row],[Price]]-B121)/B121</f>
        <v>-7.4974972842871664E-3</v>
      </c>
    </row>
    <row r="121" spans="1:8" x14ac:dyDescent="0.3">
      <c r="A121" s="3" t="s">
        <v>596</v>
      </c>
      <c r="B121" s="3" t="s">
        <v>593</v>
      </c>
      <c r="C121" s="3" t="s">
        <v>597</v>
      </c>
      <c r="D121" s="3" t="s">
        <v>598</v>
      </c>
      <c r="E121" s="3" t="s">
        <v>599</v>
      </c>
      <c r="F121" s="3" t="s">
        <v>18</v>
      </c>
      <c r="G121">
        <v>3.13</v>
      </c>
      <c r="H121" s="4">
        <f>(S_P_500_Historical_Data[[#This Row],[Price]]-B122)/B122</f>
        <v>3.1332376545017838E-2</v>
      </c>
    </row>
    <row r="122" spans="1:8" x14ac:dyDescent="0.3">
      <c r="A122" s="3" t="s">
        <v>600</v>
      </c>
      <c r="B122" s="3" t="s">
        <v>601</v>
      </c>
      <c r="C122" s="3" t="s">
        <v>602</v>
      </c>
      <c r="D122" s="3" t="s">
        <v>603</v>
      </c>
      <c r="E122" s="3" t="s">
        <v>602</v>
      </c>
      <c r="F122" s="3" t="s">
        <v>18</v>
      </c>
      <c r="G122">
        <v>4.0599999999999996</v>
      </c>
      <c r="H122" s="4">
        <f>(S_P_500_Historical_Data[[#This Row],[Price]]-B123)/B123</f>
        <v>4.0589449943234185E-2</v>
      </c>
    </row>
    <row r="123" spans="1:8" x14ac:dyDescent="0.3">
      <c r="A123" s="3" t="s">
        <v>604</v>
      </c>
      <c r="B123" s="3" t="s">
        <v>605</v>
      </c>
      <c r="C123" s="3" t="s">
        <v>606</v>
      </c>
      <c r="D123" s="3" t="s">
        <v>607</v>
      </c>
      <c r="E123" s="3" t="s">
        <v>606</v>
      </c>
      <c r="F123" s="3" t="s">
        <v>18</v>
      </c>
      <c r="G123">
        <v>4.3600000000000003</v>
      </c>
      <c r="H123" s="4">
        <f>(S_P_500_Historical_Data[[#This Row],[Price]]-B124)/B124</f>
        <v>4.3583015267175715E-2</v>
      </c>
    </row>
    <row r="124" spans="1:8" x14ac:dyDescent="0.3">
      <c r="A124" s="3" t="s">
        <v>608</v>
      </c>
      <c r="B124" s="3" t="s">
        <v>609</v>
      </c>
      <c r="C124" s="3" t="s">
        <v>610</v>
      </c>
      <c r="D124" s="3" t="s">
        <v>611</v>
      </c>
      <c r="E124" s="3" t="s">
        <v>612</v>
      </c>
      <c r="F124" s="3" t="s">
        <v>18</v>
      </c>
      <c r="G124">
        <v>0.85</v>
      </c>
      <c r="H124" s="4">
        <f>(S_P_500_Historical_Data[[#This Row],[Price]]-B125)/B125</f>
        <v>8.5327516520176047E-3</v>
      </c>
    </row>
    <row r="125" spans="1:8" x14ac:dyDescent="0.3">
      <c r="A125" s="3" t="s">
        <v>613</v>
      </c>
      <c r="B125" s="3" t="s">
        <v>614</v>
      </c>
      <c r="C125" s="3" t="s">
        <v>615</v>
      </c>
      <c r="D125" s="3" t="s">
        <v>616</v>
      </c>
      <c r="E125" s="3" t="s">
        <v>617</v>
      </c>
      <c r="F125" s="3" t="s">
        <v>18</v>
      </c>
      <c r="G125">
        <v>-0.51</v>
      </c>
      <c r="H125" s="4">
        <f>(S_P_500_Historical_Data[[#This Row],[Price]]-B126)/B126</f>
        <v>-5.0586451767333585E-3</v>
      </c>
    </row>
    <row r="126" spans="1:8" x14ac:dyDescent="0.3">
      <c r="A126" s="3" t="s">
        <v>618</v>
      </c>
      <c r="B126" s="3" t="s">
        <v>619</v>
      </c>
      <c r="C126" s="3" t="s">
        <v>620</v>
      </c>
      <c r="D126" s="3" t="s">
        <v>621</v>
      </c>
      <c r="E126" s="3" t="s">
        <v>622</v>
      </c>
      <c r="F126" s="3" t="s">
        <v>18</v>
      </c>
      <c r="G126">
        <v>10.77</v>
      </c>
      <c r="H126" s="4">
        <f>(S_P_500_Historical_Data[[#This Row],[Price]]-B127)/B127</f>
        <v>0.10772303830584563</v>
      </c>
    </row>
    <row r="127" spans="1:8" x14ac:dyDescent="0.3">
      <c r="A127" s="3" t="s">
        <v>623</v>
      </c>
      <c r="B127" s="3" t="s">
        <v>624</v>
      </c>
      <c r="C127" s="3" t="s">
        <v>625</v>
      </c>
      <c r="D127" s="3" t="s">
        <v>626</v>
      </c>
      <c r="E127" s="3" t="s">
        <v>627</v>
      </c>
      <c r="F127" s="3" t="s">
        <v>18</v>
      </c>
      <c r="G127">
        <v>-7.18</v>
      </c>
      <c r="H127" s="4">
        <f>(S_P_500_Historical_Data[[#This Row],[Price]]-B128)/B128</f>
        <v>-7.1762012979021919E-2</v>
      </c>
    </row>
    <row r="128" spans="1:8" x14ac:dyDescent="0.3">
      <c r="A128" s="3" t="s">
        <v>628</v>
      </c>
      <c r="B128" s="3" t="s">
        <v>629</v>
      </c>
      <c r="C128" s="3" t="s">
        <v>630</v>
      </c>
      <c r="D128" s="3" t="s">
        <v>631</v>
      </c>
      <c r="E128" s="3" t="s">
        <v>632</v>
      </c>
      <c r="F128" s="3" t="s">
        <v>18</v>
      </c>
      <c r="G128">
        <v>-5.68</v>
      </c>
      <c r="H128" s="4">
        <f>(S_P_500_Historical_Data[[#This Row],[Price]]-B129)/B129</f>
        <v>-5.679109790447881E-2</v>
      </c>
    </row>
    <row r="129" spans="1:8" x14ac:dyDescent="0.3">
      <c r="A129" s="3" t="s">
        <v>633</v>
      </c>
      <c r="B129" s="3" t="s">
        <v>634</v>
      </c>
      <c r="C129" s="3" t="s">
        <v>635</v>
      </c>
      <c r="D129" s="3" t="s">
        <v>636</v>
      </c>
      <c r="E129" s="3" t="s">
        <v>637</v>
      </c>
      <c r="F129" s="3" t="s">
        <v>18</v>
      </c>
      <c r="G129">
        <v>-2.15</v>
      </c>
      <c r="H129" s="4">
        <f>(S_P_500_Historical_Data[[#This Row],[Price]]-B130)/B130</f>
        <v>-2.1474436636782262E-2</v>
      </c>
    </row>
    <row r="130" spans="1:8" x14ac:dyDescent="0.3">
      <c r="A130" s="3" t="s">
        <v>638</v>
      </c>
      <c r="B130" s="3" t="s">
        <v>635</v>
      </c>
      <c r="C130" s="3" t="s">
        <v>639</v>
      </c>
      <c r="D130" s="3" t="s">
        <v>639</v>
      </c>
      <c r="E130" s="3" t="s">
        <v>640</v>
      </c>
      <c r="F130" s="3" t="s">
        <v>18</v>
      </c>
      <c r="G130">
        <v>-1.83</v>
      </c>
      <c r="H130" s="4">
        <f>(S_P_500_Historical_Data[[#This Row],[Price]]-B131)/B131</f>
        <v>-1.8257508177222676E-2</v>
      </c>
    </row>
    <row r="131" spans="1:8" x14ac:dyDescent="0.3">
      <c r="A131" s="3" t="s">
        <v>641</v>
      </c>
      <c r="B131" s="3" t="s">
        <v>639</v>
      </c>
      <c r="C131" s="3" t="s">
        <v>642</v>
      </c>
      <c r="D131" s="3" t="s">
        <v>643</v>
      </c>
      <c r="E131" s="3" t="s">
        <v>644</v>
      </c>
      <c r="F131" s="3" t="s">
        <v>18</v>
      </c>
      <c r="G131">
        <v>-1.35</v>
      </c>
      <c r="H131" s="4">
        <f>(S_P_500_Historical_Data[[#This Row],[Price]]-B132)/B132</f>
        <v>-1.3500927684601796E-2</v>
      </c>
    </row>
    <row r="132" spans="1:8" x14ac:dyDescent="0.3">
      <c r="A132" s="3" t="s">
        <v>645</v>
      </c>
      <c r="B132" s="3" t="s">
        <v>646</v>
      </c>
      <c r="C132" s="3" t="s">
        <v>647</v>
      </c>
      <c r="D132" s="3" t="s">
        <v>648</v>
      </c>
      <c r="E132" s="3" t="s">
        <v>649</v>
      </c>
      <c r="F132" s="3" t="s">
        <v>18</v>
      </c>
      <c r="G132">
        <v>2.85</v>
      </c>
      <c r="H132" s="4">
        <f>(S_P_500_Historical_Data[[#This Row],[Price]]-B133)/B133</f>
        <v>2.8495357625034863E-2</v>
      </c>
    </row>
    <row r="133" spans="1:8" x14ac:dyDescent="0.3">
      <c r="A133" s="3" t="s">
        <v>650</v>
      </c>
      <c r="B133" s="3" t="s">
        <v>651</v>
      </c>
      <c r="C133" s="3" t="s">
        <v>652</v>
      </c>
      <c r="D133" s="3" t="s">
        <v>653</v>
      </c>
      <c r="E133" s="3" t="s">
        <v>654</v>
      </c>
      <c r="F133" s="3" t="s">
        <v>18</v>
      </c>
      <c r="G133">
        <v>-0.1</v>
      </c>
      <c r="H133" s="4">
        <f>(S_P_500_Historical_Data[[#This Row],[Price]]-B134)/B134</f>
        <v>-1.047301879115821E-3</v>
      </c>
    </row>
    <row r="134" spans="1:8" x14ac:dyDescent="0.3">
      <c r="A134" s="3" t="s">
        <v>655</v>
      </c>
      <c r="B134" s="3" t="s">
        <v>656</v>
      </c>
      <c r="C134" s="3" t="s">
        <v>657</v>
      </c>
      <c r="D134" s="3" t="s">
        <v>658</v>
      </c>
      <c r="E134" s="3" t="s">
        <v>657</v>
      </c>
      <c r="F134" s="3" t="s">
        <v>18</v>
      </c>
      <c r="G134">
        <v>3.2</v>
      </c>
      <c r="H134" s="4">
        <f>(S_P_500_Historical_Data[[#This Row],[Price]]-B135)/B135</f>
        <v>3.195658258949409E-2</v>
      </c>
    </row>
    <row r="135" spans="1:8" x14ac:dyDescent="0.3">
      <c r="A135" s="3" t="s">
        <v>659</v>
      </c>
      <c r="B135" s="3" t="s">
        <v>660</v>
      </c>
      <c r="C135" s="3" t="s">
        <v>661</v>
      </c>
      <c r="D135" s="3" t="s">
        <v>662</v>
      </c>
      <c r="E135" s="3" t="s">
        <v>661</v>
      </c>
      <c r="F135" s="3" t="s">
        <v>18</v>
      </c>
      <c r="G135">
        <v>2.2599999999999998</v>
      </c>
      <c r="H135" s="4">
        <f>(S_P_500_Historical_Data[[#This Row],[Price]]-B136)/B136</f>
        <v>2.2645590152984788E-2</v>
      </c>
    </row>
    <row r="136" spans="1:8" x14ac:dyDescent="0.3">
      <c r="A136" s="3" t="s">
        <v>663</v>
      </c>
      <c r="B136" s="3" t="s">
        <v>664</v>
      </c>
      <c r="C136" s="3" t="s">
        <v>665</v>
      </c>
      <c r="D136" s="3" t="s">
        <v>666</v>
      </c>
      <c r="E136" s="3" t="s">
        <v>665</v>
      </c>
      <c r="F136" s="3" t="s">
        <v>18</v>
      </c>
      <c r="G136">
        <v>6.53</v>
      </c>
      <c r="H136" s="4">
        <f>(S_P_500_Historical_Data[[#This Row],[Price]]-B137)/B137</f>
        <v>6.5300072000338952E-2</v>
      </c>
    </row>
    <row r="137" spans="1:8" x14ac:dyDescent="0.3">
      <c r="A137" s="3" t="s">
        <v>667</v>
      </c>
      <c r="B137" s="3" t="s">
        <v>668</v>
      </c>
      <c r="C137" s="3" t="s">
        <v>669</v>
      </c>
      <c r="D137" s="3" t="s">
        <v>670</v>
      </c>
      <c r="E137" s="3" t="s">
        <v>671</v>
      </c>
      <c r="F137" s="3" t="s">
        <v>18</v>
      </c>
      <c r="G137">
        <v>-0.23</v>
      </c>
      <c r="H137" s="4">
        <f>(S_P_500_Historical_Data[[#This Row],[Price]]-B138)/B138</f>
        <v>-2.290282778087687E-3</v>
      </c>
    </row>
    <row r="138" spans="1:8" x14ac:dyDescent="0.3">
      <c r="A138" s="3" t="s">
        <v>672</v>
      </c>
      <c r="B138" s="3" t="s">
        <v>673</v>
      </c>
      <c r="C138" s="3" t="s">
        <v>674</v>
      </c>
      <c r="D138" s="3" t="s">
        <v>675</v>
      </c>
      <c r="E138" s="3" t="s">
        <v>676</v>
      </c>
      <c r="F138" s="3" t="s">
        <v>18</v>
      </c>
      <c r="G138">
        <v>3.69</v>
      </c>
      <c r="H138" s="4">
        <f>(S_P_500_Historical_Data[[#This Row],[Price]]-B139)/B139</f>
        <v>3.6855941114616146E-2</v>
      </c>
    </row>
    <row r="139" spans="1:8" x14ac:dyDescent="0.3">
      <c r="A139" s="3" t="s">
        <v>677</v>
      </c>
      <c r="B139" s="3" t="s">
        <v>678</v>
      </c>
      <c r="C139" s="3" t="s">
        <v>679</v>
      </c>
      <c r="D139" s="3" t="s">
        <v>680</v>
      </c>
      <c r="E139" s="3" t="s">
        <v>679</v>
      </c>
      <c r="F139" s="3" t="s">
        <v>18</v>
      </c>
      <c r="G139">
        <v>8.76</v>
      </c>
      <c r="H139" s="4">
        <f>(S_P_500_Historical_Data[[#This Row],[Price]]-B140)/B140</f>
        <v>8.7551104037814728E-2</v>
      </c>
    </row>
    <row r="140" spans="1:8" x14ac:dyDescent="0.3">
      <c r="A140" s="3" t="s">
        <v>681</v>
      </c>
      <c r="B140" s="3" t="s">
        <v>682</v>
      </c>
      <c r="C140" s="3" t="s">
        <v>683</v>
      </c>
      <c r="D140" s="3" t="s">
        <v>684</v>
      </c>
      <c r="E140" s="3" t="s">
        <v>685</v>
      </c>
      <c r="F140" s="3" t="s">
        <v>18</v>
      </c>
      <c r="G140">
        <v>-4.74</v>
      </c>
      <c r="H140" s="4">
        <f>(S_P_500_Historical_Data[[#This Row],[Price]]-B141)/B141</f>
        <v>-4.7449164851125623E-2</v>
      </c>
    </row>
    <row r="141" spans="1:8" x14ac:dyDescent="0.3">
      <c r="A141" s="3" t="s">
        <v>686</v>
      </c>
      <c r="B141" s="3" t="s">
        <v>687</v>
      </c>
      <c r="C141" s="3" t="s">
        <v>688</v>
      </c>
      <c r="D141" s="3" t="s">
        <v>689</v>
      </c>
      <c r="E141" s="3" t="s">
        <v>690</v>
      </c>
      <c r="F141" s="3" t="s">
        <v>18</v>
      </c>
      <c r="G141">
        <v>6.88</v>
      </c>
      <c r="H141" s="4">
        <f>(S_P_500_Historical_Data[[#This Row],[Price]]-B142)/B142</f>
        <v>6.8777832756061225E-2</v>
      </c>
    </row>
    <row r="142" spans="1:8" x14ac:dyDescent="0.3">
      <c r="A142" s="3" t="s">
        <v>691</v>
      </c>
      <c r="B142" s="3" t="s">
        <v>692</v>
      </c>
      <c r="C142" s="3" t="s">
        <v>693</v>
      </c>
      <c r="D142" s="3" t="s">
        <v>694</v>
      </c>
      <c r="E142" s="3" t="s">
        <v>695</v>
      </c>
      <c r="F142" s="3" t="s">
        <v>18</v>
      </c>
      <c r="G142">
        <v>-5.39</v>
      </c>
      <c r="H142" s="4">
        <f>(S_P_500_Historical_Data[[#This Row],[Price]]-B143)/B143</f>
        <v>-5.3882376699314345E-2</v>
      </c>
    </row>
    <row r="143" spans="1:8" x14ac:dyDescent="0.3">
      <c r="A143" s="3" t="s">
        <v>696</v>
      </c>
      <c r="B143" s="3" t="s">
        <v>697</v>
      </c>
      <c r="C143" s="3" t="s">
        <v>698</v>
      </c>
      <c r="D143" s="3" t="s">
        <v>699</v>
      </c>
      <c r="E143" s="3" t="s">
        <v>700</v>
      </c>
      <c r="F143" s="3" t="s">
        <v>18</v>
      </c>
      <c r="G143">
        <v>-8.1999999999999993</v>
      </c>
      <c r="H143" s="4">
        <f>(S_P_500_Historical_Data[[#This Row],[Price]]-B144)/B144</f>
        <v>-8.1975916203894841E-2</v>
      </c>
    </row>
    <row r="144" spans="1:8" x14ac:dyDescent="0.3">
      <c r="A144" s="3" t="s">
        <v>701</v>
      </c>
      <c r="B144" s="3" t="s">
        <v>702</v>
      </c>
      <c r="C144" s="3" t="s">
        <v>703</v>
      </c>
      <c r="D144" s="3" t="s">
        <v>704</v>
      </c>
      <c r="E144" s="3" t="s">
        <v>705</v>
      </c>
      <c r="F144" s="3" t="s">
        <v>18</v>
      </c>
      <c r="G144">
        <v>1.48</v>
      </c>
      <c r="H144" s="4">
        <f>(S_P_500_Historical_Data[[#This Row],[Price]]-B145)/B145</f>
        <v>1.475932719359003E-2</v>
      </c>
    </row>
    <row r="145" spans="1:8" x14ac:dyDescent="0.3">
      <c r="A145" s="3" t="s">
        <v>706</v>
      </c>
      <c r="B145" s="3" t="s">
        <v>707</v>
      </c>
      <c r="C145" s="3" t="s">
        <v>708</v>
      </c>
      <c r="D145" s="3" t="s">
        <v>709</v>
      </c>
      <c r="E145" s="3" t="s">
        <v>708</v>
      </c>
      <c r="F145" s="3" t="s">
        <v>18</v>
      </c>
      <c r="G145">
        <v>5.88</v>
      </c>
      <c r="H145" s="4">
        <f>(S_P_500_Historical_Data[[#This Row],[Price]]-B146)/B146</f>
        <v>5.8796367554255859E-2</v>
      </c>
    </row>
    <row r="146" spans="1:8" x14ac:dyDescent="0.3">
      <c r="A146" s="3" t="s">
        <v>710</v>
      </c>
      <c r="B146" s="3" t="s">
        <v>711</v>
      </c>
      <c r="C146" s="3" t="s">
        <v>712</v>
      </c>
      <c r="D146" s="3" t="s">
        <v>713</v>
      </c>
      <c r="E146" s="3" t="s">
        <v>714</v>
      </c>
      <c r="F146" s="3" t="s">
        <v>18</v>
      </c>
      <c r="G146">
        <v>2.85</v>
      </c>
      <c r="H146" s="4">
        <f>(S_P_500_Historical_Data[[#This Row],[Price]]-B147)/B147</f>
        <v>2.8513693463827205E-2</v>
      </c>
    </row>
    <row r="147" spans="1:8" x14ac:dyDescent="0.3">
      <c r="A147" s="3" t="s">
        <v>715</v>
      </c>
      <c r="B147" s="3" t="s">
        <v>716</v>
      </c>
      <c r="C147" s="3" t="s">
        <v>717</v>
      </c>
      <c r="D147" s="3" t="s">
        <v>718</v>
      </c>
      <c r="E147" s="3" t="s">
        <v>719</v>
      </c>
      <c r="F147" s="3" t="s">
        <v>18</v>
      </c>
      <c r="G147">
        <v>-3.7</v>
      </c>
      <c r="H147" s="4">
        <f>(S_P_500_Historical_Data[[#This Row],[Price]]-B148)/B148</f>
        <v>-3.6974262397991231E-2</v>
      </c>
    </row>
    <row r="148" spans="1:8" x14ac:dyDescent="0.3">
      <c r="A148" s="3" t="s">
        <v>720</v>
      </c>
      <c r="B148" s="3" t="s">
        <v>721</v>
      </c>
      <c r="C148" s="3" t="s">
        <v>722</v>
      </c>
      <c r="D148" s="3" t="s">
        <v>723</v>
      </c>
      <c r="E148" s="3" t="s">
        <v>724</v>
      </c>
      <c r="F148" s="3" t="s">
        <v>18</v>
      </c>
      <c r="G148">
        <v>1.78</v>
      </c>
      <c r="H148" s="4">
        <f>(S_P_500_Historical_Data[[#This Row],[Price]]-B149)/B149</f>
        <v>1.7770597738287375E-2</v>
      </c>
    </row>
    <row r="149" spans="1:8" x14ac:dyDescent="0.3">
      <c r="A149" s="3" t="s">
        <v>725</v>
      </c>
      <c r="B149" s="3" t="s">
        <v>726</v>
      </c>
      <c r="C149" s="3" t="s">
        <v>727</v>
      </c>
      <c r="D149" s="3" t="s">
        <v>728</v>
      </c>
      <c r="E149" s="3" t="s">
        <v>729</v>
      </c>
      <c r="F149" s="3" t="s">
        <v>18</v>
      </c>
      <c r="G149">
        <v>5.74</v>
      </c>
      <c r="H149" s="4">
        <f>(S_P_500_Historical_Data[[#This Row],[Price]]-B150)/B150</f>
        <v>5.7363996950366293E-2</v>
      </c>
    </row>
    <row r="150" spans="1:8" x14ac:dyDescent="0.3">
      <c r="A150" s="3" t="s">
        <v>730</v>
      </c>
      <c r="B150" s="3" t="s">
        <v>731</v>
      </c>
      <c r="C150" s="3" t="s">
        <v>732</v>
      </c>
      <c r="D150" s="3" t="s">
        <v>733</v>
      </c>
      <c r="E150" s="3" t="s">
        <v>734</v>
      </c>
      <c r="F150" s="3" t="s">
        <v>18</v>
      </c>
      <c r="G150">
        <v>-1.98</v>
      </c>
      <c r="H150" s="4">
        <f>(S_P_500_Historical_Data[[#This Row],[Price]]-B151)/B151</f>
        <v>-1.976198584780705E-2</v>
      </c>
    </row>
    <row r="151" spans="1:8" x14ac:dyDescent="0.3">
      <c r="A151" s="3" t="s">
        <v>735</v>
      </c>
      <c r="B151" s="3" t="s">
        <v>736</v>
      </c>
      <c r="C151" s="3" t="s">
        <v>737</v>
      </c>
      <c r="D151" s="3" t="s">
        <v>738</v>
      </c>
      <c r="E151" s="3" t="s">
        <v>739</v>
      </c>
      <c r="F151" s="3" t="s">
        <v>18</v>
      </c>
      <c r="G151">
        <v>3.57</v>
      </c>
      <c r="H151" s="4">
        <f>(S_P_500_Historical_Data[[#This Row],[Price]]-B152)/B152</f>
        <v>3.5723383825517749E-2</v>
      </c>
    </row>
    <row r="152" spans="1:8" x14ac:dyDescent="0.3">
      <c r="A152" s="3" t="s">
        <v>740</v>
      </c>
      <c r="B152" s="3" t="s">
        <v>741</v>
      </c>
      <c r="C152" s="3" t="s">
        <v>742</v>
      </c>
      <c r="D152" s="3" t="s">
        <v>743</v>
      </c>
      <c r="E152" s="3" t="s">
        <v>744</v>
      </c>
      <c r="F152" s="3" t="s">
        <v>18</v>
      </c>
      <c r="G152">
        <v>3.36</v>
      </c>
      <c r="H152" s="4">
        <f>(S_P_500_Historical_Data[[#This Row],[Price]]-B153)/B153</f>
        <v>3.3560173370599897E-2</v>
      </c>
    </row>
    <row r="153" spans="1:8" x14ac:dyDescent="0.3">
      <c r="A153" s="3" t="s">
        <v>745</v>
      </c>
      <c r="B153" s="3" t="s">
        <v>746</v>
      </c>
      <c r="C153" s="3" t="s">
        <v>747</v>
      </c>
      <c r="D153" s="3" t="s">
        <v>748</v>
      </c>
      <c r="E153" s="3" t="s">
        <v>749</v>
      </c>
      <c r="F153" s="3" t="s">
        <v>18</v>
      </c>
      <c r="G153">
        <v>7.41</v>
      </c>
      <c r="H153" s="4">
        <f>(S_P_500_Historical_Data[[#This Row],[Price]]-B154)/B154</f>
        <v>7.4141756950789672E-2</v>
      </c>
    </row>
    <row r="154" spans="1:8" x14ac:dyDescent="0.3">
      <c r="A154" s="3" t="s">
        <v>750</v>
      </c>
      <c r="B154" s="3" t="s">
        <v>751</v>
      </c>
      <c r="C154" s="3" t="s">
        <v>752</v>
      </c>
      <c r="D154" s="3" t="s">
        <v>753</v>
      </c>
      <c r="E154" s="3" t="s">
        <v>754</v>
      </c>
      <c r="F154" s="3" t="s">
        <v>18</v>
      </c>
      <c r="G154">
        <v>0.02</v>
      </c>
      <c r="H154" s="4">
        <f>(S_P_500_Historical_Data[[#This Row],[Price]]-B155)/B155</f>
        <v>1.9583523728709844E-4</v>
      </c>
    </row>
    <row r="155" spans="1:8" x14ac:dyDescent="0.3">
      <c r="A155" s="3" t="s">
        <v>755</v>
      </c>
      <c r="B155" s="3" t="s">
        <v>756</v>
      </c>
      <c r="C155" s="3" t="s">
        <v>757</v>
      </c>
      <c r="D155" s="3" t="s">
        <v>758</v>
      </c>
      <c r="E155" s="3" t="s">
        <v>759</v>
      </c>
      <c r="F155" s="3" t="s">
        <v>18</v>
      </c>
      <c r="G155">
        <v>5.31</v>
      </c>
      <c r="H155" s="4">
        <f>(S_P_500_Historical_Data[[#This Row],[Price]]-B156)/B156</f>
        <v>5.3081426656431577E-2</v>
      </c>
    </row>
    <row r="156" spans="1:8" x14ac:dyDescent="0.3">
      <c r="A156" s="3" t="s">
        <v>760</v>
      </c>
      <c r="B156" s="3" t="s">
        <v>761</v>
      </c>
      <c r="C156" s="3" t="s">
        <v>762</v>
      </c>
      <c r="D156" s="3" t="s">
        <v>763</v>
      </c>
      <c r="E156" s="3" t="s">
        <v>764</v>
      </c>
      <c r="F156" s="3" t="s">
        <v>18</v>
      </c>
      <c r="G156">
        <v>9.39</v>
      </c>
      <c r="H156" s="4">
        <f>(S_P_500_Historical_Data[[#This Row],[Price]]-B157)/B157</f>
        <v>9.3925075513554765E-2</v>
      </c>
    </row>
    <row r="157" spans="1:8" x14ac:dyDescent="0.3">
      <c r="A157" s="3" t="s">
        <v>765</v>
      </c>
      <c r="B157" s="3" t="s">
        <v>766</v>
      </c>
      <c r="C157" s="3" t="s">
        <v>767</v>
      </c>
      <c r="D157" s="3" t="s">
        <v>768</v>
      </c>
      <c r="E157" s="3" t="s">
        <v>769</v>
      </c>
      <c r="F157" s="3" t="s">
        <v>18</v>
      </c>
      <c r="G157">
        <v>8.5399999999999991</v>
      </c>
      <c r="H157" s="4">
        <f>(S_P_500_Historical_Data[[#This Row],[Price]]-B158)/B158</f>
        <v>8.5404508291501674E-2</v>
      </c>
    </row>
    <row r="158" spans="1:8" x14ac:dyDescent="0.3">
      <c r="A158" s="3" t="s">
        <v>770</v>
      </c>
      <c r="B158" s="3" t="s">
        <v>771</v>
      </c>
      <c r="C158" s="3" t="s">
        <v>772</v>
      </c>
      <c r="D158" s="3" t="s">
        <v>773</v>
      </c>
      <c r="E158" s="3" t="s">
        <v>774</v>
      </c>
      <c r="F158" s="3" t="s">
        <v>18</v>
      </c>
      <c r="G158">
        <v>-10.99</v>
      </c>
      <c r="H158" s="4">
        <f>(S_P_500_Historical_Data[[#This Row],[Price]]-B159)/B159</f>
        <v>-0.10993122487528451</v>
      </c>
    </row>
    <row r="159" spans="1:8" x14ac:dyDescent="0.3">
      <c r="A159" s="3" t="s">
        <v>775</v>
      </c>
      <c r="B159" s="3" t="s">
        <v>776</v>
      </c>
      <c r="C159" s="3" t="s">
        <v>777</v>
      </c>
      <c r="D159" s="3" t="s">
        <v>778</v>
      </c>
      <c r="E159" s="3" t="s">
        <v>779</v>
      </c>
      <c r="F159" s="3" t="s">
        <v>18</v>
      </c>
      <c r="G159">
        <v>-8.57</v>
      </c>
      <c r="H159" s="4">
        <f>(S_P_500_Historical_Data[[#This Row],[Price]]-B160)/B160</f>
        <v>-8.5657348463880442E-2</v>
      </c>
    </row>
    <row r="160" spans="1:8" x14ac:dyDescent="0.3">
      <c r="A160" s="3" t="s">
        <v>780</v>
      </c>
      <c r="B160" s="3" t="s">
        <v>781</v>
      </c>
      <c r="C160" s="3" t="s">
        <v>782</v>
      </c>
      <c r="D160" s="3" t="s">
        <v>783</v>
      </c>
      <c r="E160" s="3" t="s">
        <v>784</v>
      </c>
      <c r="F160" s="3" t="s">
        <v>18</v>
      </c>
      <c r="G160">
        <v>0.78</v>
      </c>
      <c r="H160" s="4">
        <f>(S_P_500_Historical_Data[[#This Row],[Price]]-B161)/B161</f>
        <v>7.8215656520574748E-3</v>
      </c>
    </row>
    <row r="161" spans="1:8" x14ac:dyDescent="0.3">
      <c r="A161" s="3" t="s">
        <v>785</v>
      </c>
      <c r="B161" s="3" t="s">
        <v>786</v>
      </c>
      <c r="C161" s="3" t="s">
        <v>787</v>
      </c>
      <c r="D161" s="3" t="s">
        <v>788</v>
      </c>
      <c r="E161" s="3" t="s">
        <v>789</v>
      </c>
      <c r="F161" s="3" t="s">
        <v>18</v>
      </c>
      <c r="G161">
        <v>-7.48</v>
      </c>
      <c r="H161" s="4">
        <f>(S_P_500_Historical_Data[[#This Row],[Price]]-B162)/B162</f>
        <v>-7.484903225806451E-2</v>
      </c>
    </row>
    <row r="162" spans="1:8" x14ac:dyDescent="0.3">
      <c r="A162" s="3" t="s">
        <v>790</v>
      </c>
      <c r="B162" s="3" t="s">
        <v>791</v>
      </c>
      <c r="C162" s="3" t="s">
        <v>792</v>
      </c>
      <c r="D162" s="3" t="s">
        <v>793</v>
      </c>
      <c r="E162" s="3" t="s">
        <v>794</v>
      </c>
      <c r="F162" s="3" t="s">
        <v>18</v>
      </c>
      <c r="G162">
        <v>-16.940000000000001</v>
      </c>
      <c r="H162" s="4">
        <f>(S_P_500_Historical_Data[[#This Row],[Price]]-B163)/B163</f>
        <v>-0.16942453444905511</v>
      </c>
    </row>
    <row r="163" spans="1:8" x14ac:dyDescent="0.3">
      <c r="A163" s="3" t="s">
        <v>795</v>
      </c>
      <c r="B163" s="3" t="s">
        <v>796</v>
      </c>
      <c r="C163" s="3" t="s">
        <v>797</v>
      </c>
      <c r="D163" s="3" t="s">
        <v>798</v>
      </c>
      <c r="E163" s="3" t="s">
        <v>799</v>
      </c>
      <c r="F163" s="3" t="s">
        <v>18</v>
      </c>
      <c r="G163">
        <v>-9.08</v>
      </c>
      <c r="H163" s="4">
        <f>(S_P_500_Historical_Data[[#This Row],[Price]]-B164)/B164</f>
        <v>-9.0791453271283046E-2</v>
      </c>
    </row>
    <row r="164" spans="1:8" x14ac:dyDescent="0.3">
      <c r="A164" s="3" t="s">
        <v>800</v>
      </c>
      <c r="B164" s="3" t="s">
        <v>801</v>
      </c>
      <c r="C164" s="3" t="s">
        <v>802</v>
      </c>
      <c r="D164" s="3" t="s">
        <v>803</v>
      </c>
      <c r="E164" s="3" t="s">
        <v>804</v>
      </c>
      <c r="F164" s="3" t="s">
        <v>18</v>
      </c>
      <c r="G164">
        <v>1.22</v>
      </c>
      <c r="H164" s="4">
        <f>(S_P_500_Historical_Data[[#This Row],[Price]]-B165)/B165</f>
        <v>1.2190503242910426E-2</v>
      </c>
    </row>
    <row r="165" spans="1:8" x14ac:dyDescent="0.3">
      <c r="A165" s="3" t="s">
        <v>805</v>
      </c>
      <c r="B165" s="3" t="s">
        <v>806</v>
      </c>
      <c r="C165" s="3" t="s">
        <v>807</v>
      </c>
      <c r="D165" s="3" t="s">
        <v>808</v>
      </c>
      <c r="E165" s="3" t="s">
        <v>809</v>
      </c>
      <c r="F165" s="3" t="s">
        <v>18</v>
      </c>
      <c r="G165">
        <v>-0.99</v>
      </c>
      <c r="H165" s="4">
        <f>(S_P_500_Historical_Data[[#This Row],[Price]]-B166)/B166</f>
        <v>-9.8593749999999151E-3</v>
      </c>
    </row>
    <row r="166" spans="1:8" x14ac:dyDescent="0.3">
      <c r="A166" s="3" t="s">
        <v>810</v>
      </c>
      <c r="B166" s="3" t="s">
        <v>811</v>
      </c>
      <c r="C166" s="3" t="s">
        <v>812</v>
      </c>
      <c r="D166" s="3" t="s">
        <v>813</v>
      </c>
      <c r="E166" s="3" t="s">
        <v>814</v>
      </c>
      <c r="F166" s="3" t="s">
        <v>18</v>
      </c>
      <c r="G166">
        <v>-8.6</v>
      </c>
      <c r="H166" s="4">
        <f>(S_P_500_Historical_Data[[#This Row],[Price]]-B167)/B167</f>
        <v>-8.5962381639269406E-2</v>
      </c>
    </row>
    <row r="167" spans="1:8" x14ac:dyDescent="0.3">
      <c r="A167" s="3" t="s">
        <v>815</v>
      </c>
      <c r="B167" s="3" t="s">
        <v>816</v>
      </c>
      <c r="C167" s="3" t="s">
        <v>817</v>
      </c>
      <c r="D167" s="3" t="s">
        <v>818</v>
      </c>
      <c r="E167" s="3" t="s">
        <v>819</v>
      </c>
      <c r="F167" s="3" t="s">
        <v>18</v>
      </c>
      <c r="G167">
        <v>1.07</v>
      </c>
      <c r="H167" s="4">
        <f>(S_P_500_Historical_Data[[#This Row],[Price]]-B168)/B168</f>
        <v>1.067415324879668E-2</v>
      </c>
    </row>
    <row r="168" spans="1:8" x14ac:dyDescent="0.3">
      <c r="A168" s="3" t="s">
        <v>820</v>
      </c>
      <c r="B168" s="3" t="s">
        <v>821</v>
      </c>
      <c r="C168" s="3" t="s">
        <v>822</v>
      </c>
      <c r="D168" s="3" t="s">
        <v>823</v>
      </c>
      <c r="E168" s="3" t="s">
        <v>824</v>
      </c>
      <c r="F168" s="3" t="s">
        <v>18</v>
      </c>
      <c r="G168">
        <v>4.75</v>
      </c>
      <c r="H168" s="4">
        <f>(S_P_500_Historical_Data[[#This Row],[Price]]-B169)/B169</f>
        <v>4.7546684811370581E-2</v>
      </c>
    </row>
    <row r="169" spans="1:8" x14ac:dyDescent="0.3">
      <c r="A169" s="3" t="s">
        <v>825</v>
      </c>
      <c r="B169" s="3" t="s">
        <v>826</v>
      </c>
      <c r="C169" s="3" t="s">
        <v>827</v>
      </c>
      <c r="D169" s="3" t="s">
        <v>828</v>
      </c>
      <c r="E169" s="3" t="s">
        <v>829</v>
      </c>
      <c r="F169" s="3" t="s">
        <v>18</v>
      </c>
      <c r="G169">
        <v>-0.6</v>
      </c>
      <c r="H169" s="4">
        <f>(S_P_500_Historical_Data[[#This Row],[Price]]-B170)/B170</f>
        <v>-5.9595830546433368E-3</v>
      </c>
    </row>
    <row r="170" spans="1:8" x14ac:dyDescent="0.3">
      <c r="A170" s="3" t="s">
        <v>830</v>
      </c>
      <c r="B170" s="3" t="s">
        <v>831</v>
      </c>
      <c r="C170" s="3" t="s">
        <v>832</v>
      </c>
      <c r="D170" s="3" t="s">
        <v>833</v>
      </c>
      <c r="E170" s="3" t="s">
        <v>834</v>
      </c>
      <c r="F170" s="3" t="s">
        <v>18</v>
      </c>
      <c r="G170">
        <v>-3.48</v>
      </c>
      <c r="H170" s="4">
        <f>(S_P_500_Historical_Data[[#This Row],[Price]]-B171)/B171</f>
        <v>-3.4761162090602336E-2</v>
      </c>
    </row>
    <row r="171" spans="1:8" x14ac:dyDescent="0.3">
      <c r="A171" s="3" t="s">
        <v>835</v>
      </c>
      <c r="B171" s="3" t="s">
        <v>836</v>
      </c>
      <c r="C171" s="3" t="s">
        <v>837</v>
      </c>
      <c r="D171" s="3" t="s">
        <v>838</v>
      </c>
      <c r="E171" s="3" t="s">
        <v>839</v>
      </c>
      <c r="F171" s="3" t="s">
        <v>18</v>
      </c>
      <c r="G171">
        <v>-6.12</v>
      </c>
      <c r="H171" s="4">
        <f>(S_P_500_Historical_Data[[#This Row],[Price]]-B172)/B172</f>
        <v>-6.1163474897164151E-2</v>
      </c>
    </row>
    <row r="172" spans="1:8" x14ac:dyDescent="0.3">
      <c r="A172" s="3" t="s">
        <v>840</v>
      </c>
      <c r="B172" s="3" t="s">
        <v>841</v>
      </c>
      <c r="C172" s="3" t="s">
        <v>842</v>
      </c>
      <c r="D172" s="3" t="s">
        <v>843</v>
      </c>
      <c r="E172" s="3" t="s">
        <v>844</v>
      </c>
      <c r="F172" s="3" t="s">
        <v>18</v>
      </c>
      <c r="G172">
        <v>-0.86</v>
      </c>
      <c r="H172" s="4">
        <f>(S_P_500_Historical_Data[[#This Row],[Price]]-B173)/B173</f>
        <v>-8.6284888666839053E-3</v>
      </c>
    </row>
    <row r="173" spans="1:8" x14ac:dyDescent="0.3">
      <c r="A173" s="3" t="s">
        <v>845</v>
      </c>
      <c r="B173" s="3" t="s">
        <v>846</v>
      </c>
      <c r="C173" s="3" t="s">
        <v>847</v>
      </c>
      <c r="D173" s="3" t="s">
        <v>847</v>
      </c>
      <c r="E173" s="3" t="s">
        <v>848</v>
      </c>
      <c r="F173" s="3" t="s">
        <v>18</v>
      </c>
      <c r="G173">
        <v>-4.4000000000000004</v>
      </c>
      <c r="H173" s="4">
        <f>(S_P_500_Historical_Data[[#This Row],[Price]]-B174)/B174</f>
        <v>-4.4043423821141361E-2</v>
      </c>
    </row>
    <row r="174" spans="1:8" x14ac:dyDescent="0.3">
      <c r="A174" s="3" t="s">
        <v>849</v>
      </c>
      <c r="B174" s="3" t="s">
        <v>850</v>
      </c>
      <c r="C174" s="3" t="s">
        <v>851</v>
      </c>
      <c r="D174" s="3" t="s">
        <v>852</v>
      </c>
      <c r="E174" s="3" t="s">
        <v>853</v>
      </c>
      <c r="F174" s="3" t="s">
        <v>18</v>
      </c>
      <c r="G174">
        <v>1.48</v>
      </c>
      <c r="H174" s="4">
        <f>(S_P_500_Historical_Data[[#This Row],[Price]]-B175)/B175</f>
        <v>1.4822335025380782E-2</v>
      </c>
    </row>
    <row r="175" spans="1:8" x14ac:dyDescent="0.3">
      <c r="A175" s="3" t="s">
        <v>854</v>
      </c>
      <c r="B175" s="3" t="s">
        <v>855</v>
      </c>
      <c r="C175" s="3" t="s">
        <v>856</v>
      </c>
      <c r="D175" s="3" t="s">
        <v>857</v>
      </c>
      <c r="E175" s="3" t="s">
        <v>858</v>
      </c>
      <c r="F175" s="3" t="s">
        <v>18</v>
      </c>
      <c r="G175">
        <v>3.58</v>
      </c>
      <c r="H175" s="4">
        <f>(S_P_500_Historical_Data[[#This Row],[Price]]-B176)/B176</f>
        <v>3.5794001316155462E-2</v>
      </c>
    </row>
    <row r="176" spans="1:8" x14ac:dyDescent="0.3">
      <c r="A176" s="3" t="s">
        <v>859</v>
      </c>
      <c r="B176" s="3" t="s">
        <v>860</v>
      </c>
      <c r="C176" s="3" t="s">
        <v>861</v>
      </c>
      <c r="D176" s="3" t="s">
        <v>862</v>
      </c>
      <c r="E176" s="3" t="s">
        <v>863</v>
      </c>
      <c r="F176" s="3" t="s">
        <v>18</v>
      </c>
      <c r="G176">
        <v>1.29</v>
      </c>
      <c r="H176" s="4">
        <f>(S_P_500_Historical_Data[[#This Row],[Price]]-B177)/B177</f>
        <v>1.2863592323074088E-2</v>
      </c>
    </row>
    <row r="177" spans="1:8" x14ac:dyDescent="0.3">
      <c r="A177" s="3" t="s">
        <v>864</v>
      </c>
      <c r="B177" s="3" t="s">
        <v>865</v>
      </c>
      <c r="C177" s="3" t="s">
        <v>866</v>
      </c>
      <c r="D177" s="3" t="s">
        <v>867</v>
      </c>
      <c r="E177" s="3" t="s">
        <v>868</v>
      </c>
      <c r="F177" s="3" t="s">
        <v>18</v>
      </c>
      <c r="G177">
        <v>-3.2</v>
      </c>
      <c r="H177" s="4">
        <f>(S_P_500_Historical_Data[[#This Row],[Price]]-B178)/B178</f>
        <v>-3.1981907074200906E-2</v>
      </c>
    </row>
    <row r="178" spans="1:8" x14ac:dyDescent="0.3">
      <c r="A178" s="3" t="s">
        <v>869</v>
      </c>
      <c r="B178" s="3" t="s">
        <v>870</v>
      </c>
      <c r="C178" s="3" t="s">
        <v>871</v>
      </c>
      <c r="D178" s="3" t="s">
        <v>872</v>
      </c>
      <c r="E178" s="3" t="s">
        <v>873</v>
      </c>
      <c r="F178" s="3" t="s">
        <v>18</v>
      </c>
      <c r="G178">
        <v>-1.78</v>
      </c>
      <c r="H178" s="4">
        <f>(S_P_500_Historical_Data[[#This Row],[Price]]-B179)/B179</f>
        <v>-1.7816309730697352E-2</v>
      </c>
    </row>
    <row r="179" spans="1:8" x14ac:dyDescent="0.3">
      <c r="A179" s="3" t="s">
        <v>874</v>
      </c>
      <c r="B179" s="3" t="s">
        <v>871</v>
      </c>
      <c r="C179" s="3" t="s">
        <v>875</v>
      </c>
      <c r="D179" s="3" t="s">
        <v>876</v>
      </c>
      <c r="E179" s="3" t="s">
        <v>877</v>
      </c>
      <c r="F179" s="3" t="s">
        <v>18</v>
      </c>
      <c r="G179">
        <v>3.25</v>
      </c>
      <c r="H179" s="4">
        <f>(S_P_500_Historical_Data[[#This Row],[Price]]-B180)/B180</f>
        <v>3.2549228600147063E-2</v>
      </c>
    </row>
    <row r="180" spans="1:8" x14ac:dyDescent="0.3">
      <c r="A180" s="3" t="s">
        <v>878</v>
      </c>
      <c r="B180" s="3" t="s">
        <v>875</v>
      </c>
      <c r="C180" s="3" t="s">
        <v>879</v>
      </c>
      <c r="D180" s="3" t="s">
        <v>880</v>
      </c>
      <c r="E180" s="3" t="s">
        <v>881</v>
      </c>
      <c r="F180" s="3" t="s">
        <v>18</v>
      </c>
      <c r="G180">
        <v>4.33</v>
      </c>
      <c r="H180" s="4">
        <f>(S_P_500_Historical_Data[[#This Row],[Price]]-B181)/B181</f>
        <v>4.3290683107413817E-2</v>
      </c>
    </row>
    <row r="181" spans="1:8" x14ac:dyDescent="0.3">
      <c r="A181" s="3" t="s">
        <v>882</v>
      </c>
      <c r="B181" s="3" t="s">
        <v>883</v>
      </c>
      <c r="C181" s="3" t="s">
        <v>884</v>
      </c>
      <c r="D181" s="3" t="s">
        <v>885</v>
      </c>
      <c r="E181" s="3" t="s">
        <v>886</v>
      </c>
      <c r="F181" s="3" t="s">
        <v>18</v>
      </c>
      <c r="G181">
        <v>1</v>
      </c>
      <c r="H181" s="4">
        <f>(S_P_500_Historical_Data[[#This Row],[Price]]-B182)/B182</f>
        <v>9.9799547916577559E-3</v>
      </c>
    </row>
    <row r="182" spans="1:8" x14ac:dyDescent="0.3">
      <c r="A182" s="3" t="s">
        <v>887</v>
      </c>
      <c r="B182" s="3" t="s">
        <v>888</v>
      </c>
      <c r="C182" s="3" t="s">
        <v>889</v>
      </c>
      <c r="D182" s="3" t="s">
        <v>890</v>
      </c>
      <c r="E182" s="3" t="s">
        <v>891</v>
      </c>
      <c r="F182" s="3" t="s">
        <v>18</v>
      </c>
      <c r="G182">
        <v>-2.1800000000000002</v>
      </c>
      <c r="H182" s="4">
        <f>(S_P_500_Historical_Data[[#This Row],[Price]]-B183)/B183</f>
        <v>-2.1846145288686222E-2</v>
      </c>
    </row>
    <row r="183" spans="1:8" x14ac:dyDescent="0.3">
      <c r="A183" s="3" t="s">
        <v>892</v>
      </c>
      <c r="B183" s="3" t="s">
        <v>893</v>
      </c>
      <c r="C183" s="3" t="s">
        <v>894</v>
      </c>
      <c r="D183" s="3" t="s">
        <v>895</v>
      </c>
      <c r="E183" s="3" t="s">
        <v>896</v>
      </c>
      <c r="F183" s="3" t="s">
        <v>18</v>
      </c>
      <c r="G183">
        <v>1.41</v>
      </c>
      <c r="H183" s="4">
        <f>(S_P_500_Historical_Data[[#This Row],[Price]]-B184)/B184</f>
        <v>1.4059084819854795E-2</v>
      </c>
    </row>
    <row r="184" spans="1:8" x14ac:dyDescent="0.3">
      <c r="A184" s="3" t="s">
        <v>897</v>
      </c>
      <c r="B184" s="3" t="s">
        <v>898</v>
      </c>
      <c r="C184" s="3" t="s">
        <v>899</v>
      </c>
      <c r="D184" s="3" t="s">
        <v>900</v>
      </c>
      <c r="E184" s="3" t="s">
        <v>901</v>
      </c>
      <c r="F184" s="3" t="s">
        <v>18</v>
      </c>
      <c r="G184">
        <v>1.26</v>
      </c>
      <c r="H184" s="4">
        <f>(S_P_500_Historical_Data[[#This Row],[Price]]-B185)/B185</f>
        <v>1.2615751483260993E-2</v>
      </c>
    </row>
    <row r="185" spans="1:8" x14ac:dyDescent="0.3">
      <c r="A185" s="3" t="s">
        <v>902</v>
      </c>
      <c r="B185" s="3" t="s">
        <v>899</v>
      </c>
      <c r="C185" s="3" t="s">
        <v>903</v>
      </c>
      <c r="D185" s="3" t="s">
        <v>904</v>
      </c>
      <c r="E185" s="3" t="s">
        <v>905</v>
      </c>
      <c r="F185" s="3" t="s">
        <v>18</v>
      </c>
      <c r="G185">
        <v>1.65</v>
      </c>
      <c r="H185" s="4">
        <f>(S_P_500_Historical_Data[[#This Row],[Price]]-B186)/B186</f>
        <v>1.6466609576614406E-2</v>
      </c>
    </row>
    <row r="186" spans="1:8" x14ac:dyDescent="0.3">
      <c r="A186" s="3" t="s">
        <v>906</v>
      </c>
      <c r="B186" s="3" t="s">
        <v>907</v>
      </c>
      <c r="C186" s="3" t="s">
        <v>908</v>
      </c>
      <c r="D186" s="3" t="s">
        <v>909</v>
      </c>
      <c r="E186" s="3" t="s">
        <v>910</v>
      </c>
      <c r="F186" s="3" t="s">
        <v>18</v>
      </c>
      <c r="G186">
        <v>3.15</v>
      </c>
      <c r="H186" s="4">
        <f>(S_P_500_Historical_Data[[#This Row],[Price]]-B187)/B187</f>
        <v>3.1508028596025112E-2</v>
      </c>
    </row>
    <row r="187" spans="1:8" x14ac:dyDescent="0.3">
      <c r="A187" s="3" t="s">
        <v>911</v>
      </c>
      <c r="B187" s="3" t="s">
        <v>912</v>
      </c>
      <c r="C187" s="3" t="s">
        <v>913</v>
      </c>
      <c r="D187" s="3" t="s">
        <v>914</v>
      </c>
      <c r="E187" s="3" t="s">
        <v>915</v>
      </c>
      <c r="F187" s="3" t="s">
        <v>18</v>
      </c>
      <c r="G187">
        <v>2.46</v>
      </c>
      <c r="H187" s="4">
        <f>(S_P_500_Historical_Data[[#This Row],[Price]]-B188)/B188</f>
        <v>2.4566274485741876E-2</v>
      </c>
    </row>
    <row r="188" spans="1:8" x14ac:dyDescent="0.3">
      <c r="A188" s="3" t="s">
        <v>916</v>
      </c>
      <c r="B188" s="3" t="s">
        <v>917</v>
      </c>
      <c r="C188" s="3" t="s">
        <v>918</v>
      </c>
      <c r="D188" s="3" t="s">
        <v>919</v>
      </c>
      <c r="E188" s="3" t="s">
        <v>920</v>
      </c>
      <c r="F188" s="3" t="s">
        <v>18</v>
      </c>
      <c r="G188">
        <v>2.13</v>
      </c>
      <c r="H188" s="4">
        <f>(S_P_500_Historical_Data[[#This Row],[Price]]-B189)/B189</f>
        <v>2.1274262528785937E-2</v>
      </c>
    </row>
    <row r="189" spans="1:8" x14ac:dyDescent="0.3">
      <c r="A189" s="3" t="s">
        <v>921</v>
      </c>
      <c r="B189" s="3" t="s">
        <v>922</v>
      </c>
      <c r="C189" s="3" t="s">
        <v>923</v>
      </c>
      <c r="D189" s="3" t="s">
        <v>924</v>
      </c>
      <c r="E189" s="3" t="s">
        <v>925</v>
      </c>
      <c r="F189" s="3" t="s">
        <v>18</v>
      </c>
      <c r="G189">
        <v>0.51</v>
      </c>
      <c r="H189" s="4">
        <f>(S_P_500_Historical_Data[[#This Row],[Price]]-B190)/B190</f>
        <v>5.0858132577547123E-3</v>
      </c>
    </row>
    <row r="190" spans="1:8" x14ac:dyDescent="0.3">
      <c r="A190" s="3" t="s">
        <v>926</v>
      </c>
      <c r="B190" s="3" t="s">
        <v>927</v>
      </c>
      <c r="C190" s="3" t="s">
        <v>839</v>
      </c>
      <c r="D190" s="3" t="s">
        <v>928</v>
      </c>
      <c r="E190" s="3" t="s">
        <v>929</v>
      </c>
      <c r="F190" s="3" t="s">
        <v>18</v>
      </c>
      <c r="G190">
        <v>0.01</v>
      </c>
      <c r="H190" s="4">
        <f>(S_P_500_Historical_Data[[#This Row],[Price]]-B191)/B191</f>
        <v>8.6608035651117117E-5</v>
      </c>
    </row>
    <row r="191" spans="1:8" x14ac:dyDescent="0.3">
      <c r="A191" s="3" t="s">
        <v>930</v>
      </c>
      <c r="B191" s="3" t="s">
        <v>931</v>
      </c>
      <c r="C191" s="3" t="s">
        <v>932</v>
      </c>
      <c r="D191" s="3" t="s">
        <v>933</v>
      </c>
      <c r="E191" s="3" t="s">
        <v>934</v>
      </c>
      <c r="F191" s="3" t="s">
        <v>18</v>
      </c>
      <c r="G191">
        <v>-3.09</v>
      </c>
      <c r="H191" s="4">
        <f>(S_P_500_Historical_Data[[#This Row],[Price]]-B192)/B192</f>
        <v>-3.0916901290238885E-2</v>
      </c>
    </row>
    <row r="192" spans="1:8" x14ac:dyDescent="0.3">
      <c r="A192" s="3" t="s">
        <v>935</v>
      </c>
      <c r="B192" s="3" t="s">
        <v>932</v>
      </c>
      <c r="C192" s="3" t="s">
        <v>936</v>
      </c>
      <c r="D192" s="3" t="s">
        <v>937</v>
      </c>
      <c r="E192" s="3" t="s">
        <v>938</v>
      </c>
      <c r="F192" s="3" t="s">
        <v>18</v>
      </c>
      <c r="G192">
        <v>1.22</v>
      </c>
      <c r="H192" s="4">
        <f>(S_P_500_Historical_Data[[#This Row],[Price]]-B193)/B193</f>
        <v>1.2186928013716066E-2</v>
      </c>
    </row>
    <row r="193" spans="1:8" x14ac:dyDescent="0.3">
      <c r="A193" s="3" t="s">
        <v>939</v>
      </c>
      <c r="B193" s="3" t="s">
        <v>940</v>
      </c>
      <c r="C193" s="3" t="s">
        <v>941</v>
      </c>
      <c r="D193" s="3" t="s">
        <v>942</v>
      </c>
      <c r="E193" s="3" t="s">
        <v>943</v>
      </c>
      <c r="F193" s="3" t="s">
        <v>18</v>
      </c>
      <c r="G193">
        <v>1.1100000000000001</v>
      </c>
      <c r="H193" s="4">
        <f>(S_P_500_Historical_Data[[#This Row],[Price]]-B194)/B194</f>
        <v>1.1064607311854704E-2</v>
      </c>
    </row>
    <row r="194" spans="1:8" x14ac:dyDescent="0.3">
      <c r="A194" s="3" t="s">
        <v>944</v>
      </c>
      <c r="B194" s="3" t="s">
        <v>941</v>
      </c>
      <c r="C194" s="3" t="s">
        <v>945</v>
      </c>
      <c r="D194" s="3" t="s">
        <v>946</v>
      </c>
      <c r="E194" s="3" t="s">
        <v>947</v>
      </c>
      <c r="F194" s="3" t="s">
        <v>18</v>
      </c>
      <c r="G194">
        <v>0.05</v>
      </c>
      <c r="H194" s="4">
        <f>(S_P_500_Historical_Data[[#This Row],[Price]]-B195)/B195</f>
        <v>4.5309668145752973E-4</v>
      </c>
    </row>
    <row r="195" spans="1:8" x14ac:dyDescent="0.3">
      <c r="A195" s="3" t="s">
        <v>948</v>
      </c>
      <c r="B195" s="3" t="s">
        <v>945</v>
      </c>
      <c r="C195" s="3" t="s">
        <v>949</v>
      </c>
      <c r="D195" s="3" t="s">
        <v>950</v>
      </c>
      <c r="E195" s="3" t="s">
        <v>951</v>
      </c>
      <c r="F195" s="3" t="s">
        <v>18</v>
      </c>
      <c r="G195">
        <v>2.5499999999999998</v>
      </c>
      <c r="H195" s="4">
        <f>(S_P_500_Historical_Data[[#This Row],[Price]]-B196)/B196</f>
        <v>2.5466838635252998E-2</v>
      </c>
    </row>
    <row r="196" spans="1:8" x14ac:dyDescent="0.3">
      <c r="A196" s="3" t="s">
        <v>952</v>
      </c>
      <c r="B196" s="3" t="s">
        <v>949</v>
      </c>
      <c r="C196" s="3" t="s">
        <v>953</v>
      </c>
      <c r="D196" s="3" t="s">
        <v>954</v>
      </c>
      <c r="E196" s="3" t="s">
        <v>955</v>
      </c>
      <c r="F196" s="3" t="s">
        <v>18</v>
      </c>
      <c r="G196">
        <v>-0.1</v>
      </c>
      <c r="H196" s="4">
        <f>(S_P_500_Historical_Data[[#This Row],[Price]]-B197)/B197</f>
        <v>-9.5239619681791992E-4</v>
      </c>
    </row>
    <row r="197" spans="1:8" x14ac:dyDescent="0.3">
      <c r="A197" s="3" t="s">
        <v>956</v>
      </c>
      <c r="B197" s="3" t="s">
        <v>953</v>
      </c>
      <c r="C197" s="3" t="s">
        <v>957</v>
      </c>
      <c r="D197" s="3" t="s">
        <v>958</v>
      </c>
      <c r="E197" s="3" t="s">
        <v>959</v>
      </c>
      <c r="F197" s="3" t="s">
        <v>18</v>
      </c>
      <c r="G197">
        <v>3.52</v>
      </c>
      <c r="H197" s="4">
        <f>(S_P_500_Historical_Data[[#This Row],[Price]]-B198)/B198</f>
        <v>3.5186121076047447E-2</v>
      </c>
    </row>
    <row r="198" spans="1:8" x14ac:dyDescent="0.3">
      <c r="A198" s="3" t="s">
        <v>960</v>
      </c>
      <c r="B198" s="3" t="s">
        <v>957</v>
      </c>
      <c r="C198" s="3" t="s">
        <v>961</v>
      </c>
      <c r="D198" s="3" t="s">
        <v>962</v>
      </c>
      <c r="E198" s="3" t="s">
        <v>963</v>
      </c>
      <c r="F198" s="3" t="s">
        <v>18</v>
      </c>
      <c r="G198">
        <v>-1.77</v>
      </c>
      <c r="H198" s="4">
        <f>(S_P_500_Historical_Data[[#This Row],[Price]]-B199)/B199</f>
        <v>-1.774074104214643E-2</v>
      </c>
    </row>
    <row r="199" spans="1:8" x14ac:dyDescent="0.3">
      <c r="A199" s="3" t="s">
        <v>964</v>
      </c>
      <c r="B199" s="3" t="s">
        <v>961</v>
      </c>
      <c r="C199" s="3" t="s">
        <v>965</v>
      </c>
      <c r="D199" s="3" t="s">
        <v>966</v>
      </c>
      <c r="E199" s="3" t="s">
        <v>967</v>
      </c>
      <c r="F199" s="3" t="s">
        <v>18</v>
      </c>
      <c r="G199">
        <v>0.69</v>
      </c>
      <c r="H199" s="4">
        <f>(S_P_500_Historical_Data[[#This Row],[Price]]-B200)/B200</f>
        <v>6.9489400408086488E-3</v>
      </c>
    </row>
    <row r="200" spans="1:8" x14ac:dyDescent="0.3">
      <c r="A200" s="3" t="s">
        <v>968</v>
      </c>
      <c r="B200" s="3" t="s">
        <v>965</v>
      </c>
      <c r="C200" s="3" t="s">
        <v>969</v>
      </c>
      <c r="D200" s="3" t="s">
        <v>970</v>
      </c>
      <c r="E200" s="3" t="s">
        <v>959</v>
      </c>
      <c r="F200" s="3" t="s">
        <v>18</v>
      </c>
      <c r="G200">
        <v>-1.1200000000000001</v>
      </c>
      <c r="H200" s="4">
        <f>(S_P_500_Historical_Data[[#This Row],[Price]]-B201)/B201</f>
        <v>-1.1222025960556917E-2</v>
      </c>
    </row>
    <row r="201" spans="1:8" x14ac:dyDescent="0.3">
      <c r="A201" s="3" t="s">
        <v>971</v>
      </c>
      <c r="B201" s="3" t="s">
        <v>969</v>
      </c>
      <c r="C201" s="3" t="s">
        <v>972</v>
      </c>
      <c r="D201" s="3" t="s">
        <v>973</v>
      </c>
      <c r="E201" s="3" t="s">
        <v>974</v>
      </c>
      <c r="F201" s="3" t="s">
        <v>18</v>
      </c>
      <c r="G201">
        <v>3.6</v>
      </c>
      <c r="H201" s="4">
        <f>(S_P_500_Historical_Data[[#This Row],[Price]]-B202)/B202</f>
        <v>3.5968203604375061E-2</v>
      </c>
    </row>
    <row r="202" spans="1:8" x14ac:dyDescent="0.3">
      <c r="A202" s="3" t="s">
        <v>975</v>
      </c>
      <c r="B202" s="3" t="s">
        <v>972</v>
      </c>
      <c r="C202" s="3" t="s">
        <v>976</v>
      </c>
      <c r="D202" s="3" t="s">
        <v>977</v>
      </c>
      <c r="E202" s="3" t="s">
        <v>978</v>
      </c>
      <c r="F202" s="3" t="s">
        <v>18</v>
      </c>
      <c r="G202">
        <v>-0.01</v>
      </c>
      <c r="H202" s="4">
        <f>(S_P_500_Historical_Data[[#This Row],[Price]]-B203)/B203</f>
        <v>-1.4267729752419031E-4</v>
      </c>
    </row>
    <row r="203" spans="1:8" x14ac:dyDescent="0.3">
      <c r="A203" s="3" t="s">
        <v>979</v>
      </c>
      <c r="B203" s="3" t="s">
        <v>976</v>
      </c>
      <c r="C203" s="3" t="s">
        <v>980</v>
      </c>
      <c r="D203" s="3" t="s">
        <v>981</v>
      </c>
      <c r="E203" s="3" t="s">
        <v>982</v>
      </c>
      <c r="F203" s="3" t="s">
        <v>18</v>
      </c>
      <c r="G203">
        <v>3</v>
      </c>
      <c r="H203" s="4">
        <f>(S_P_500_Historical_Data[[#This Row],[Price]]-B204)/B204</f>
        <v>2.9952024895189604E-2</v>
      </c>
    </row>
    <row r="204" spans="1:8" x14ac:dyDescent="0.3">
      <c r="A204" s="3" t="s">
        <v>983</v>
      </c>
      <c r="B204" s="3" t="s">
        <v>980</v>
      </c>
      <c r="C204" s="3" t="s">
        <v>984</v>
      </c>
      <c r="D204" s="3" t="s">
        <v>985</v>
      </c>
      <c r="E204" s="3" t="s">
        <v>986</v>
      </c>
      <c r="F204" s="3" t="s">
        <v>18</v>
      </c>
      <c r="G204">
        <v>-2.0099999999999998</v>
      </c>
      <c r="H204" s="4">
        <f>(S_P_500_Historical_Data[[#This Row],[Price]]-B205)/B205</f>
        <v>-2.0108589772910163E-2</v>
      </c>
    </row>
    <row r="205" spans="1:8" x14ac:dyDescent="0.3">
      <c r="A205" s="3" t="s">
        <v>987</v>
      </c>
      <c r="B205" s="3" t="s">
        <v>984</v>
      </c>
      <c r="C205" s="3" t="s">
        <v>988</v>
      </c>
      <c r="D205" s="3" t="s">
        <v>989</v>
      </c>
      <c r="E205" s="3" t="s">
        <v>990</v>
      </c>
      <c r="F205" s="3" t="s">
        <v>18</v>
      </c>
      <c r="G205">
        <v>-1.91</v>
      </c>
      <c r="H205" s="4">
        <f>(S_P_500_Historical_Data[[#This Row],[Price]]-B206)/B206</f>
        <v>-1.9117647058823524E-2</v>
      </c>
    </row>
    <row r="206" spans="1:8" x14ac:dyDescent="0.3">
      <c r="A206" s="3" t="s">
        <v>991</v>
      </c>
      <c r="B206" s="3" t="s">
        <v>988</v>
      </c>
      <c r="C206" s="3" t="s">
        <v>992</v>
      </c>
      <c r="D206" s="3" t="s">
        <v>993</v>
      </c>
      <c r="E206" s="3" t="s">
        <v>994</v>
      </c>
      <c r="F206" s="3" t="s">
        <v>18</v>
      </c>
      <c r="G206">
        <v>1.89</v>
      </c>
      <c r="H206" s="4">
        <f>(S_P_500_Historical_Data[[#This Row],[Price]]-B207)/B207</f>
        <v>1.890338364641439E-2</v>
      </c>
    </row>
    <row r="207" spans="1:8" x14ac:dyDescent="0.3">
      <c r="A207" s="3" t="s">
        <v>995</v>
      </c>
      <c r="B207" s="3" t="s">
        <v>992</v>
      </c>
      <c r="C207" s="3" t="s">
        <v>996</v>
      </c>
      <c r="D207" s="3" t="s">
        <v>997</v>
      </c>
      <c r="E207" s="3" t="s">
        <v>998</v>
      </c>
      <c r="F207" s="3" t="s">
        <v>18</v>
      </c>
      <c r="G207">
        <v>-2.5299999999999998</v>
      </c>
      <c r="H207" s="4">
        <f>(S_P_500_Historical_Data[[#This Row],[Price]]-B208)/B208</f>
        <v>-2.5290448214403665E-2</v>
      </c>
    </row>
    <row r="208" spans="1:8" x14ac:dyDescent="0.3">
      <c r="A208" s="3" t="s">
        <v>999</v>
      </c>
      <c r="B208" s="3" t="s">
        <v>996</v>
      </c>
      <c r="C208" s="3" t="s">
        <v>1000</v>
      </c>
      <c r="D208" s="3" t="s">
        <v>1001</v>
      </c>
      <c r="E208" s="3" t="s">
        <v>1002</v>
      </c>
      <c r="F208" s="3" t="s">
        <v>18</v>
      </c>
      <c r="G208">
        <v>3.25</v>
      </c>
      <c r="H208" s="4">
        <f>(S_P_500_Historical_Data[[#This Row],[Price]]-B209)/B209</f>
        <v>3.2458128162750795E-2</v>
      </c>
    </row>
    <row r="209" spans="1:8" x14ac:dyDescent="0.3">
      <c r="A209" s="3" t="s">
        <v>1003</v>
      </c>
      <c r="B209" s="3" t="s">
        <v>1004</v>
      </c>
      <c r="C209" s="3" t="s">
        <v>1005</v>
      </c>
      <c r="D209" s="3" t="s">
        <v>1006</v>
      </c>
      <c r="E209" s="3" t="s">
        <v>1007</v>
      </c>
      <c r="F209" s="3" t="s">
        <v>18</v>
      </c>
      <c r="G209">
        <v>3.86</v>
      </c>
      <c r="H209" s="4">
        <f>(S_P_500_Historical_Data[[#This Row],[Price]]-B210)/B210</f>
        <v>3.8594938948858508E-2</v>
      </c>
    </row>
    <row r="210" spans="1:8" x14ac:dyDescent="0.3">
      <c r="A210" s="3" t="s">
        <v>1008</v>
      </c>
      <c r="B210" s="3" t="s">
        <v>1005</v>
      </c>
      <c r="C210" s="3" t="s">
        <v>1009</v>
      </c>
      <c r="D210" s="3" t="s">
        <v>1010</v>
      </c>
      <c r="E210" s="3" t="s">
        <v>1011</v>
      </c>
      <c r="F210" s="3" t="s">
        <v>18</v>
      </c>
      <c r="G210">
        <v>1.4</v>
      </c>
      <c r="H210" s="4">
        <f>(S_P_500_Historical_Data[[#This Row],[Price]]-B211)/B211</f>
        <v>1.4014247519245024E-2</v>
      </c>
    </row>
    <row r="211" spans="1:8" x14ac:dyDescent="0.3">
      <c r="A211" s="3" t="s">
        <v>1012</v>
      </c>
      <c r="B211" s="3" t="s">
        <v>1009</v>
      </c>
      <c r="C211" s="3" t="s">
        <v>1013</v>
      </c>
      <c r="D211" s="3" t="s">
        <v>1014</v>
      </c>
      <c r="E211" s="3" t="s">
        <v>1015</v>
      </c>
      <c r="F211" s="3" t="s">
        <v>18</v>
      </c>
      <c r="G211">
        <v>0.94</v>
      </c>
      <c r="H211" s="4">
        <f>(S_P_500_Historical_Data[[#This Row],[Price]]-B212)/B212</f>
        <v>9.3639063971599629E-3</v>
      </c>
    </row>
    <row r="212" spans="1:8" x14ac:dyDescent="0.3">
      <c r="A212" s="3" t="s">
        <v>1016</v>
      </c>
      <c r="B212" s="3" t="s">
        <v>1013</v>
      </c>
      <c r="C212" s="3" t="s">
        <v>1017</v>
      </c>
      <c r="D212" s="3" t="s">
        <v>1018</v>
      </c>
      <c r="E212" s="3" t="s">
        <v>1019</v>
      </c>
      <c r="F212" s="3" t="s">
        <v>18</v>
      </c>
      <c r="G212">
        <v>0.23</v>
      </c>
      <c r="H212" s="4">
        <f>(S_P_500_Historical_Data[[#This Row],[Price]]-B213)/B213</f>
        <v>2.287332534582273E-3</v>
      </c>
    </row>
    <row r="213" spans="1:8" x14ac:dyDescent="0.3">
      <c r="A213" s="3" t="s">
        <v>1020</v>
      </c>
      <c r="B213" s="3" t="s">
        <v>1017</v>
      </c>
      <c r="C213" s="3" t="s">
        <v>1021</v>
      </c>
      <c r="D213" s="3" t="s">
        <v>1021</v>
      </c>
      <c r="E213" s="3" t="s">
        <v>1022</v>
      </c>
      <c r="F213" s="3" t="s">
        <v>18</v>
      </c>
      <c r="G213">
        <v>-3.43</v>
      </c>
      <c r="H213" s="4">
        <f>(S_P_500_Historical_Data[[#This Row],[Price]]-B214)/B214</f>
        <v>-3.4290522772693711E-2</v>
      </c>
    </row>
    <row r="214" spans="1:8" x14ac:dyDescent="0.3">
      <c r="A214" s="3" t="s">
        <v>1023</v>
      </c>
      <c r="B214" s="3" t="s">
        <v>1021</v>
      </c>
      <c r="C214" s="3" t="s">
        <v>1024</v>
      </c>
      <c r="D214" s="3" t="s">
        <v>1025</v>
      </c>
      <c r="E214" s="3" t="s">
        <v>1026</v>
      </c>
      <c r="F214" s="3" t="s">
        <v>18</v>
      </c>
      <c r="G214">
        <v>1.8</v>
      </c>
      <c r="H214" s="4">
        <f>(S_P_500_Historical_Data[[#This Row],[Price]]-B215)/B215</f>
        <v>1.7989078059749308E-2</v>
      </c>
    </row>
    <row r="215" spans="1:8" x14ac:dyDescent="0.3">
      <c r="A215" s="3" t="s">
        <v>1027</v>
      </c>
      <c r="B215" s="3" t="s">
        <v>1024</v>
      </c>
      <c r="C215" s="3" t="s">
        <v>1028</v>
      </c>
      <c r="D215" s="3" t="s">
        <v>1029</v>
      </c>
      <c r="E215" s="3" t="s">
        <v>1030</v>
      </c>
      <c r="F215" s="3" t="s">
        <v>18</v>
      </c>
      <c r="G215">
        <v>1.21</v>
      </c>
      <c r="H215" s="4">
        <f>(S_P_500_Historical_Data[[#This Row],[Price]]-B216)/B216</f>
        <v>1.208344622053654E-2</v>
      </c>
    </row>
    <row r="216" spans="1:8" x14ac:dyDescent="0.3">
      <c r="A216" s="3" t="s">
        <v>1031</v>
      </c>
      <c r="B216" s="3" t="s">
        <v>1028</v>
      </c>
      <c r="C216" s="3" t="s">
        <v>1032</v>
      </c>
      <c r="D216" s="3" t="s">
        <v>1033</v>
      </c>
      <c r="E216" s="3" t="s">
        <v>1034</v>
      </c>
      <c r="F216" s="3" t="s">
        <v>18</v>
      </c>
      <c r="G216">
        <v>-1.68</v>
      </c>
      <c r="H216" s="4">
        <f>(S_P_500_Historical_Data[[#This Row],[Price]]-B217)/B217</f>
        <v>-1.6790829419024943E-2</v>
      </c>
    </row>
    <row r="217" spans="1:8" x14ac:dyDescent="0.3">
      <c r="A217" s="3" t="s">
        <v>1035</v>
      </c>
      <c r="B217" s="3" t="s">
        <v>1032</v>
      </c>
      <c r="C217" s="3" t="s">
        <v>1036</v>
      </c>
      <c r="D217" s="3" t="s">
        <v>1037</v>
      </c>
      <c r="E217" s="3" t="s">
        <v>1038</v>
      </c>
      <c r="F217" s="3" t="s">
        <v>18</v>
      </c>
      <c r="G217">
        <v>-1.64</v>
      </c>
      <c r="H217" s="4">
        <f>(S_P_500_Historical_Data[[#This Row],[Price]]-B218)/B218</f>
        <v>-1.635893583943265E-2</v>
      </c>
    </row>
    <row r="218" spans="1:8" x14ac:dyDescent="0.3">
      <c r="A218" s="3" t="s">
        <v>1039</v>
      </c>
      <c r="B218" s="3" t="s">
        <v>1036</v>
      </c>
      <c r="C218" s="3" t="s">
        <v>1040</v>
      </c>
      <c r="D218" s="3" t="s">
        <v>1041</v>
      </c>
      <c r="E218" s="3" t="s">
        <v>1042</v>
      </c>
      <c r="F218" s="3" t="s">
        <v>18</v>
      </c>
      <c r="G218">
        <v>1.22</v>
      </c>
      <c r="H218" s="4">
        <f>(S_P_500_Historical_Data[[#This Row],[Price]]-B219)/B219</f>
        <v>1.2209029908144903E-2</v>
      </c>
    </row>
    <row r="219" spans="1:8" x14ac:dyDescent="0.3">
      <c r="A219" s="3" t="s">
        <v>1043</v>
      </c>
      <c r="B219" s="3" t="s">
        <v>1040</v>
      </c>
      <c r="C219" s="3" t="s">
        <v>1044</v>
      </c>
      <c r="D219" s="3" t="s">
        <v>1045</v>
      </c>
      <c r="E219" s="3" t="s">
        <v>1046</v>
      </c>
      <c r="F219" s="3" t="s">
        <v>18</v>
      </c>
      <c r="G219">
        <v>1.73</v>
      </c>
      <c r="H219" s="4">
        <f>(S_P_500_Historical_Data[[#This Row],[Price]]-B220)/B220</f>
        <v>1.7276422764227674E-2</v>
      </c>
    </row>
    <row r="220" spans="1:8" x14ac:dyDescent="0.3">
      <c r="A220" s="3" t="s">
        <v>1047</v>
      </c>
      <c r="B220" s="3" t="s">
        <v>1044</v>
      </c>
      <c r="C220" s="3" t="s">
        <v>1048</v>
      </c>
      <c r="D220" s="3" t="s">
        <v>1049</v>
      </c>
      <c r="E220" s="3" t="s">
        <v>1050</v>
      </c>
      <c r="F220" s="3" t="s">
        <v>18</v>
      </c>
      <c r="G220">
        <v>5.08</v>
      </c>
      <c r="H220" s="4">
        <f>(S_P_500_Historical_Data[[#This Row],[Price]]-B221)/B221</f>
        <v>5.076545076545079E-2</v>
      </c>
    </row>
    <row r="221" spans="1:8" x14ac:dyDescent="0.3">
      <c r="A221" s="3" t="s">
        <v>1051</v>
      </c>
      <c r="B221" s="3" t="s">
        <v>1048</v>
      </c>
      <c r="C221" s="3" t="s">
        <v>1052</v>
      </c>
      <c r="D221" s="3" t="s">
        <v>1053</v>
      </c>
      <c r="E221" s="3" t="s">
        <v>1054</v>
      </c>
      <c r="F221" s="3" t="s">
        <v>18</v>
      </c>
      <c r="G221">
        <v>0.71</v>
      </c>
      <c r="H221" s="4">
        <f>(S_P_500_Historical_Data[[#This Row],[Price]]-B222)/B222</f>
        <v>7.1285131006652725E-3</v>
      </c>
    </row>
    <row r="222" spans="1:8" x14ac:dyDescent="0.3">
      <c r="A222" s="3" t="s">
        <v>1055</v>
      </c>
      <c r="B222" s="3" t="s">
        <v>1052</v>
      </c>
      <c r="C222" s="3" t="s">
        <v>1056</v>
      </c>
      <c r="D222" s="3" t="s">
        <v>1057</v>
      </c>
      <c r="E222" s="3" t="s">
        <v>1056</v>
      </c>
      <c r="F222" s="3" t="s">
        <v>18</v>
      </c>
      <c r="G222">
        <v>5.5</v>
      </c>
      <c r="H222" s="4">
        <f>(S_P_500_Historical_Data[[#This Row],[Price]]-B223)/B223</f>
        <v>5.4961494824141297E-2</v>
      </c>
    </row>
    <row r="223" spans="1:8" x14ac:dyDescent="0.3">
      <c r="A223" s="3" t="s">
        <v>1058</v>
      </c>
      <c r="B223" s="3" t="s">
        <v>1056</v>
      </c>
      <c r="C223" s="3" t="s">
        <v>1059</v>
      </c>
      <c r="D223" s="3" t="s">
        <v>1060</v>
      </c>
      <c r="E223" s="3" t="s">
        <v>1061</v>
      </c>
      <c r="F223" s="3" t="s">
        <v>18</v>
      </c>
      <c r="G223">
        <v>-1.19</v>
      </c>
      <c r="H223" s="4">
        <f>(S_P_500_Historical_Data[[#This Row],[Price]]-B224)/B224</f>
        <v>-1.1944325949147294E-2</v>
      </c>
    </row>
    <row r="224" spans="1:8" x14ac:dyDescent="0.3">
      <c r="A224" s="3" t="s">
        <v>1062</v>
      </c>
      <c r="B224" s="3" t="s">
        <v>1059</v>
      </c>
      <c r="C224" s="3" t="s">
        <v>1063</v>
      </c>
      <c r="D224" s="3" t="s">
        <v>1064</v>
      </c>
      <c r="E224" s="3" t="s">
        <v>1065</v>
      </c>
      <c r="F224" s="3" t="s">
        <v>18</v>
      </c>
      <c r="G224">
        <v>1.48</v>
      </c>
      <c r="H224" s="4">
        <f>(S_P_500_Historical_Data[[#This Row],[Price]]-B225)/B225</f>
        <v>1.4788789111263178E-2</v>
      </c>
    </row>
    <row r="225" spans="1:8" x14ac:dyDescent="0.3">
      <c r="A225" s="3" t="s">
        <v>1066</v>
      </c>
      <c r="B225" s="3" t="s">
        <v>1067</v>
      </c>
      <c r="C225" s="3" t="s">
        <v>1068</v>
      </c>
      <c r="D225" s="3" t="s">
        <v>1069</v>
      </c>
      <c r="E225" s="3" t="s">
        <v>1070</v>
      </c>
      <c r="F225" s="3" t="s">
        <v>18</v>
      </c>
      <c r="G225">
        <v>1.93</v>
      </c>
      <c r="H225" s="4">
        <f>(S_P_500_Historical_Data[[#This Row],[Price]]-B226)/B226</f>
        <v>1.9312467932273012E-2</v>
      </c>
    </row>
    <row r="226" spans="1:8" x14ac:dyDescent="0.3">
      <c r="A226" s="3" t="s">
        <v>1071</v>
      </c>
      <c r="B226" s="3" t="s">
        <v>1068</v>
      </c>
      <c r="C226" s="3" t="s">
        <v>1072</v>
      </c>
      <c r="D226" s="3" t="s">
        <v>1073</v>
      </c>
      <c r="E226" s="3" t="s">
        <v>1072</v>
      </c>
      <c r="F226" s="3" t="s">
        <v>18</v>
      </c>
      <c r="G226">
        <v>1.1299999999999999</v>
      </c>
      <c r="H226" s="4">
        <f>(S_P_500_Historical_Data[[#This Row],[Price]]-B227)/B227</f>
        <v>1.1322242862628264E-2</v>
      </c>
    </row>
    <row r="227" spans="1:8" x14ac:dyDescent="0.3">
      <c r="A227" s="3" t="s">
        <v>1074</v>
      </c>
      <c r="B227" s="3" t="s">
        <v>1072</v>
      </c>
      <c r="C227" s="3" t="s">
        <v>1075</v>
      </c>
      <c r="D227" s="3" t="s">
        <v>1076</v>
      </c>
      <c r="E227" s="3" t="s">
        <v>1077</v>
      </c>
      <c r="F227" s="3" t="s">
        <v>18</v>
      </c>
      <c r="G227">
        <v>5.09</v>
      </c>
      <c r="H227" s="4">
        <f>(S_P_500_Historical_Data[[#This Row],[Price]]-B228)/B228</f>
        <v>5.0898660733760932E-2</v>
      </c>
    </row>
    <row r="228" spans="1:8" x14ac:dyDescent="0.3">
      <c r="A228" s="3" t="s">
        <v>1078</v>
      </c>
      <c r="B228" s="3" t="s">
        <v>1075</v>
      </c>
      <c r="C228" s="3" t="s">
        <v>1079</v>
      </c>
      <c r="D228" s="3" t="s">
        <v>1080</v>
      </c>
      <c r="E228" s="3" t="s">
        <v>1081</v>
      </c>
      <c r="F228" s="3" t="s">
        <v>18</v>
      </c>
      <c r="G228">
        <v>8.1</v>
      </c>
      <c r="H228" s="4">
        <f>(S_P_500_Historical_Data[[#This Row],[Price]]-B229)/B229</f>
        <v>8.1044117993822079E-2</v>
      </c>
    </row>
    <row r="229" spans="1:8" x14ac:dyDescent="0.3">
      <c r="A229" s="3" t="s">
        <v>1082</v>
      </c>
      <c r="B229" s="3" t="s">
        <v>1079</v>
      </c>
      <c r="C229" s="3" t="s">
        <v>1083</v>
      </c>
      <c r="D229" s="3" t="s">
        <v>1084</v>
      </c>
      <c r="E229" s="3" t="s">
        <v>1085</v>
      </c>
      <c r="F229" s="3" t="s">
        <v>18</v>
      </c>
      <c r="G229">
        <v>0.84</v>
      </c>
      <c r="H229" s="4">
        <f>(S_P_500_Historical_Data[[#This Row],[Price]]-B230)/B230</f>
        <v>8.3576056589193051E-3</v>
      </c>
    </row>
    <row r="230" spans="1:8" x14ac:dyDescent="0.3">
      <c r="A230" s="3" t="s">
        <v>1086</v>
      </c>
      <c r="B230" s="3" t="s">
        <v>1083</v>
      </c>
      <c r="C230" s="3" t="s">
        <v>1087</v>
      </c>
      <c r="D230" s="3" t="s">
        <v>1088</v>
      </c>
      <c r="E230" s="3" t="s">
        <v>1089</v>
      </c>
      <c r="F230" s="3" t="s">
        <v>18</v>
      </c>
      <c r="G230">
        <v>-1.7</v>
      </c>
      <c r="H230" s="4">
        <f>(S_P_500_Historical_Data[[#This Row],[Price]]-B231)/B231</f>
        <v>-1.7003622764987809E-2</v>
      </c>
    </row>
    <row r="231" spans="1:8" x14ac:dyDescent="0.3">
      <c r="A231" s="3" t="s">
        <v>1090</v>
      </c>
      <c r="B231" s="3" t="s">
        <v>1087</v>
      </c>
      <c r="C231" s="3" t="s">
        <v>1091</v>
      </c>
      <c r="D231" s="3" t="s">
        <v>1092</v>
      </c>
      <c r="E231" s="3" t="s">
        <v>1093</v>
      </c>
      <c r="F231" s="3" t="s">
        <v>18</v>
      </c>
      <c r="G231">
        <v>-2.74</v>
      </c>
      <c r="H231" s="4">
        <f>(S_P_500_Historical_Data[[#This Row],[Price]]-B232)/B232</f>
        <v>-2.7414698461048853E-2</v>
      </c>
    </row>
    <row r="232" spans="1:8" x14ac:dyDescent="0.3">
      <c r="A232" s="3" t="s">
        <v>1094</v>
      </c>
      <c r="B232" s="3" t="s">
        <v>1091</v>
      </c>
      <c r="C232" s="3" t="s">
        <v>1095</v>
      </c>
      <c r="D232" s="3" t="s">
        <v>1096</v>
      </c>
      <c r="E232" s="3" t="s">
        <v>1097</v>
      </c>
      <c r="F232" s="3" t="s">
        <v>18</v>
      </c>
      <c r="G232">
        <v>-6.03</v>
      </c>
      <c r="H232" s="4">
        <f>(S_P_500_Historical_Data[[#This Row],[Price]]-B233)/B233</f>
        <v>-6.0332582157618629E-2</v>
      </c>
    </row>
    <row r="233" spans="1:8" x14ac:dyDescent="0.3">
      <c r="A233" s="3" t="s">
        <v>1098</v>
      </c>
      <c r="B233" s="3" t="s">
        <v>1095</v>
      </c>
      <c r="C233" s="3" t="s">
        <v>1099</v>
      </c>
      <c r="D233" s="3" t="s">
        <v>1100</v>
      </c>
      <c r="E233" s="3" t="s">
        <v>1101</v>
      </c>
      <c r="F233" s="3" t="s">
        <v>18</v>
      </c>
      <c r="G233">
        <v>5.71</v>
      </c>
      <c r="H233" s="4">
        <f>(S_P_500_Historical_Data[[#This Row],[Price]]-B234)/B234</f>
        <v>5.7069635115606886E-2</v>
      </c>
    </row>
    <row r="234" spans="1:8" x14ac:dyDescent="0.3">
      <c r="A234" s="3" t="s">
        <v>1102</v>
      </c>
      <c r="B234" s="3" t="s">
        <v>1099</v>
      </c>
      <c r="C234" s="3" t="s">
        <v>1103</v>
      </c>
      <c r="D234" s="3" t="s">
        <v>1104</v>
      </c>
      <c r="E234" s="3" t="s">
        <v>1105</v>
      </c>
      <c r="F234" s="3" t="s">
        <v>18</v>
      </c>
      <c r="G234">
        <v>8.64</v>
      </c>
      <c r="H234" s="4">
        <f>(S_P_500_Historical_Data[[#This Row],[Price]]-B235)/B235</f>
        <v>8.6448827396722619E-2</v>
      </c>
    </row>
    <row r="235" spans="1:8" x14ac:dyDescent="0.3">
      <c r="A235" s="3" t="s">
        <v>1106</v>
      </c>
      <c r="B235" s="3" t="s">
        <v>1103</v>
      </c>
      <c r="C235" s="3" t="s">
        <v>1107</v>
      </c>
      <c r="D235" s="3" t="s">
        <v>1108</v>
      </c>
      <c r="E235" s="3" t="s">
        <v>1109</v>
      </c>
      <c r="F235" s="3" t="s">
        <v>18</v>
      </c>
      <c r="G235">
        <v>-11</v>
      </c>
      <c r="H235" s="4">
        <f>(S_P_500_Historical_Data[[#This Row],[Price]]-B236)/B236</f>
        <v>-0.11002434311788409</v>
      </c>
    </row>
    <row r="236" spans="1:8" x14ac:dyDescent="0.3">
      <c r="A236" s="3" t="s">
        <v>1110</v>
      </c>
      <c r="B236" s="3" t="s">
        <v>1107</v>
      </c>
      <c r="C236" s="3" t="s">
        <v>1111</v>
      </c>
      <c r="D236" s="3" t="s">
        <v>1112</v>
      </c>
      <c r="E236" s="3" t="s">
        <v>1113</v>
      </c>
      <c r="F236" s="3" t="s">
        <v>18</v>
      </c>
      <c r="G236">
        <v>0.49</v>
      </c>
      <c r="H236" s="4">
        <f>(S_P_500_Historical_Data[[#This Row],[Price]]-B237)/B237</f>
        <v>4.8814198898664415E-3</v>
      </c>
    </row>
    <row r="237" spans="1:8" x14ac:dyDescent="0.3">
      <c r="A237" s="3" t="s">
        <v>1114</v>
      </c>
      <c r="B237" s="3" t="s">
        <v>1111</v>
      </c>
      <c r="C237" s="3" t="s">
        <v>1115</v>
      </c>
      <c r="D237" s="3" t="s">
        <v>1116</v>
      </c>
      <c r="E237" s="3" t="s">
        <v>1117</v>
      </c>
      <c r="F237" s="3" t="s">
        <v>18</v>
      </c>
      <c r="G237">
        <v>-7.9</v>
      </c>
      <c r="H237" s="4">
        <f>(S_P_500_Historical_Data[[#This Row],[Price]]-B238)/B238</f>
        <v>-7.9004263401426564E-2</v>
      </c>
    </row>
    <row r="238" spans="1:8" x14ac:dyDescent="0.3">
      <c r="A238" s="3" t="s">
        <v>1118</v>
      </c>
      <c r="B238" s="3" t="s">
        <v>1115</v>
      </c>
      <c r="C238" s="3" t="s">
        <v>1119</v>
      </c>
      <c r="D238" s="3" t="s">
        <v>1120</v>
      </c>
      <c r="E238" s="3" t="s">
        <v>1121</v>
      </c>
      <c r="F238" s="3" t="s">
        <v>18</v>
      </c>
      <c r="G238">
        <v>-7.25</v>
      </c>
      <c r="H238" s="4">
        <f>(S_P_500_Historical_Data[[#This Row],[Price]]-B239)/B239</f>
        <v>-7.2455347939351947E-2</v>
      </c>
    </row>
    <row r="239" spans="1:8" x14ac:dyDescent="0.3">
      <c r="A239" s="3" t="s">
        <v>1122</v>
      </c>
      <c r="B239" s="3" t="s">
        <v>1119</v>
      </c>
      <c r="C239" s="3" t="s">
        <v>1123</v>
      </c>
      <c r="D239" s="3" t="s">
        <v>1124</v>
      </c>
      <c r="E239" s="3" t="s">
        <v>1125</v>
      </c>
      <c r="F239" s="3" t="s">
        <v>18</v>
      </c>
      <c r="G239">
        <v>-0.91</v>
      </c>
      <c r="H239" s="4">
        <f>(S_P_500_Historical_Data[[#This Row],[Price]]-B240)/B240</f>
        <v>-9.0814545184414557E-3</v>
      </c>
    </row>
    <row r="240" spans="1:8" x14ac:dyDescent="0.3">
      <c r="A240" s="3" t="s">
        <v>1126</v>
      </c>
      <c r="B240" s="3" t="s">
        <v>1123</v>
      </c>
      <c r="C240" s="3" t="s">
        <v>1127</v>
      </c>
      <c r="D240" s="3" t="s">
        <v>1128</v>
      </c>
      <c r="E240" s="3" t="s">
        <v>1129</v>
      </c>
      <c r="F240" s="3" t="s">
        <v>18</v>
      </c>
      <c r="G240">
        <v>-6.14</v>
      </c>
      <c r="H240" s="4">
        <f>(S_P_500_Historical_Data[[#This Row],[Price]]-B241)/B241</f>
        <v>-6.1417652236815751E-2</v>
      </c>
    </row>
    <row r="241" spans="1:8" x14ac:dyDescent="0.3">
      <c r="A241" s="3" t="s">
        <v>1130</v>
      </c>
      <c r="B241" s="3" t="s">
        <v>1127</v>
      </c>
      <c r="C241" s="3" t="s">
        <v>1131</v>
      </c>
      <c r="D241" s="3" t="s">
        <v>1132</v>
      </c>
      <c r="E241" s="3" t="s">
        <v>1131</v>
      </c>
      <c r="F241" s="3" t="s">
        <v>18</v>
      </c>
      <c r="G241">
        <v>3.67</v>
      </c>
      <c r="H241" s="4">
        <f>(S_P_500_Historical_Data[[#This Row],[Price]]-B242)/B242</f>
        <v>3.673886133022515E-2</v>
      </c>
    </row>
    <row r="242" spans="1:8" x14ac:dyDescent="0.3">
      <c r="A242" s="3" t="s">
        <v>1133</v>
      </c>
      <c r="B242" s="3" t="s">
        <v>1131</v>
      </c>
      <c r="C242" s="3" t="s">
        <v>1005</v>
      </c>
      <c r="D242" s="3" t="s">
        <v>1005</v>
      </c>
      <c r="E242" s="3" t="s">
        <v>1134</v>
      </c>
      <c r="F242" s="3" t="s">
        <v>18</v>
      </c>
      <c r="G242">
        <v>-2.08</v>
      </c>
      <c r="H242" s="4">
        <f>(S_P_500_Historical_Data[[#This Row],[Price]]-B243)/B243</f>
        <v>-2.0766236064413402E-2</v>
      </c>
    </row>
    <row r="243" spans="1:8" x14ac:dyDescent="0.3">
      <c r="A243" s="3" t="s">
        <v>1135</v>
      </c>
      <c r="B243" s="3" t="s">
        <v>1005</v>
      </c>
      <c r="C243" s="3" t="s">
        <v>1136</v>
      </c>
      <c r="D243" s="3" t="s">
        <v>1137</v>
      </c>
      <c r="E243" s="3" t="s">
        <v>1138</v>
      </c>
      <c r="F243" s="3" t="s">
        <v>18</v>
      </c>
      <c r="G243">
        <v>-1.56</v>
      </c>
      <c r="H243" s="4">
        <f>(S_P_500_Historical_Data[[#This Row],[Price]]-B244)/B244</f>
        <v>-1.5573827607832104E-2</v>
      </c>
    </row>
    <row r="244" spans="1:8" x14ac:dyDescent="0.3">
      <c r="A244" s="3" t="s">
        <v>1139</v>
      </c>
      <c r="B244" s="3" t="s">
        <v>1136</v>
      </c>
      <c r="C244" s="3" t="s">
        <v>1140</v>
      </c>
      <c r="D244" s="3" t="s">
        <v>1141</v>
      </c>
      <c r="E244" s="3" t="s">
        <v>1142</v>
      </c>
      <c r="F244" s="3" t="s">
        <v>18</v>
      </c>
      <c r="G244">
        <v>0.76</v>
      </c>
      <c r="H244" s="4">
        <f>(S_P_500_Historical_Data[[#This Row],[Price]]-B245)/B245</f>
        <v>7.573829479134566E-3</v>
      </c>
    </row>
    <row r="245" spans="1:8" x14ac:dyDescent="0.3">
      <c r="A245" s="3" t="s">
        <v>1143</v>
      </c>
      <c r="B245" s="3" t="s">
        <v>1140</v>
      </c>
      <c r="C245" s="3" t="s">
        <v>1144</v>
      </c>
      <c r="D245" s="3" t="s">
        <v>1145</v>
      </c>
      <c r="E245" s="3" t="s">
        <v>1146</v>
      </c>
      <c r="F245" s="3" t="s">
        <v>18</v>
      </c>
      <c r="G245">
        <v>7.52</v>
      </c>
      <c r="H245" s="4">
        <f>(S_P_500_Historical_Data[[#This Row],[Price]]-B246)/B246</f>
        <v>7.5175979920360902E-2</v>
      </c>
    </row>
    <row r="246" spans="1:8" x14ac:dyDescent="0.3">
      <c r="A246" s="3" t="s">
        <v>1147</v>
      </c>
      <c r="B246" s="3" t="s">
        <v>1144</v>
      </c>
      <c r="C246" s="3" t="s">
        <v>1148</v>
      </c>
      <c r="D246" s="3" t="s">
        <v>1149</v>
      </c>
      <c r="E246" s="3" t="s">
        <v>1150</v>
      </c>
      <c r="F246" s="3" t="s">
        <v>18</v>
      </c>
      <c r="G246">
        <v>1.81</v>
      </c>
      <c r="H246" s="4">
        <f>(S_P_500_Historical_Data[[#This Row],[Price]]-B247)/B247</f>
        <v>1.8099025880454124E-2</v>
      </c>
    </row>
    <row r="247" spans="1:8" x14ac:dyDescent="0.3">
      <c r="A247" s="3" t="s">
        <v>1151</v>
      </c>
      <c r="B247" s="3" t="s">
        <v>1148</v>
      </c>
      <c r="C247" s="3" t="s">
        <v>1152</v>
      </c>
      <c r="D247" s="3" t="s">
        <v>1153</v>
      </c>
      <c r="E247" s="3" t="s">
        <v>1154</v>
      </c>
      <c r="F247" s="3" t="s">
        <v>18</v>
      </c>
      <c r="G247">
        <v>-8.17</v>
      </c>
      <c r="H247" s="4">
        <f>(S_P_500_Historical_Data[[#This Row],[Price]]-B248)/B248</f>
        <v>-8.1723389615201286E-2</v>
      </c>
    </row>
    <row r="248" spans="1:8" x14ac:dyDescent="0.3">
      <c r="A248" s="3" t="s">
        <v>1155</v>
      </c>
      <c r="B248" s="3" t="s">
        <v>1152</v>
      </c>
      <c r="C248" s="3" t="s">
        <v>1156</v>
      </c>
      <c r="D248" s="3" t="s">
        <v>1157</v>
      </c>
      <c r="E248" s="3" t="s">
        <v>1158</v>
      </c>
      <c r="F248" s="3" t="s">
        <v>18</v>
      </c>
      <c r="G248">
        <v>-6.41</v>
      </c>
      <c r="H248" s="4">
        <f>(S_P_500_Historical_Data[[#This Row],[Price]]-B249)/B249</f>
        <v>-6.410838569057907E-2</v>
      </c>
    </row>
    <row r="249" spans="1:8" x14ac:dyDescent="0.3">
      <c r="A249" s="3" t="s">
        <v>1159</v>
      </c>
      <c r="B249" s="3" t="s">
        <v>1156</v>
      </c>
      <c r="C249" s="3" t="s">
        <v>1160</v>
      </c>
      <c r="D249" s="3" t="s">
        <v>1161</v>
      </c>
      <c r="E249" s="3" t="s">
        <v>1162</v>
      </c>
      <c r="F249" s="3" t="s">
        <v>18</v>
      </c>
      <c r="G249">
        <v>-1.07</v>
      </c>
      <c r="H249" s="4">
        <f>(S_P_500_Historical_Data[[#This Row],[Price]]-B250)/B250</f>
        <v>-1.0740129698296354E-2</v>
      </c>
    </row>
    <row r="250" spans="1:8" x14ac:dyDescent="0.3">
      <c r="A250" s="3" t="s">
        <v>1163</v>
      </c>
      <c r="B250" s="3" t="s">
        <v>1164</v>
      </c>
      <c r="C250" s="3" t="s">
        <v>1165</v>
      </c>
      <c r="D250" s="3" t="s">
        <v>1166</v>
      </c>
      <c r="E250" s="3" t="s">
        <v>1167</v>
      </c>
      <c r="F250" s="3" t="s">
        <v>18</v>
      </c>
      <c r="G250">
        <v>-2.5</v>
      </c>
      <c r="H250" s="4">
        <f>(S_P_500_Historical_Data[[#This Row],[Price]]-B251)/B251</f>
        <v>-2.5035435014572015E-2</v>
      </c>
    </row>
    <row r="251" spans="1:8" x14ac:dyDescent="0.3">
      <c r="A251" s="3" t="s">
        <v>1168</v>
      </c>
      <c r="B251" s="3" t="s">
        <v>1165</v>
      </c>
      <c r="C251" s="3" t="s">
        <v>1169</v>
      </c>
      <c r="D251" s="3" t="s">
        <v>1170</v>
      </c>
      <c r="E251" s="3" t="s">
        <v>1171</v>
      </c>
      <c r="F251" s="3" t="s">
        <v>18</v>
      </c>
      <c r="G251">
        <v>0.51</v>
      </c>
      <c r="H251" s="4">
        <f>(S_P_500_Historical_Data[[#This Row],[Price]]-B252)/B252</f>
        <v>5.0901989659532113E-3</v>
      </c>
    </row>
    <row r="252" spans="1:8" x14ac:dyDescent="0.3">
      <c r="A252" s="3" t="s">
        <v>1172</v>
      </c>
      <c r="B252" s="3" t="s">
        <v>1169</v>
      </c>
      <c r="C252" s="3" t="s">
        <v>1173</v>
      </c>
      <c r="D252" s="3" t="s">
        <v>1174</v>
      </c>
      <c r="E252" s="3" t="s">
        <v>1175</v>
      </c>
      <c r="F252" s="3" t="s">
        <v>18</v>
      </c>
      <c r="G252">
        <v>7.68</v>
      </c>
      <c r="H252" s="4">
        <f>(S_P_500_Historical_Data[[#This Row],[Price]]-B253)/B253</f>
        <v>7.6814354537071444E-2</v>
      </c>
    </row>
    <row r="253" spans="1:8" x14ac:dyDescent="0.3">
      <c r="A253" s="3" t="s">
        <v>1176</v>
      </c>
      <c r="B253" s="3" t="s">
        <v>1173</v>
      </c>
      <c r="C253" s="3" t="s">
        <v>1177</v>
      </c>
      <c r="D253" s="3" t="s">
        <v>1178</v>
      </c>
      <c r="E253" s="3" t="s">
        <v>1179</v>
      </c>
      <c r="F253" s="3" t="s">
        <v>18</v>
      </c>
      <c r="G253">
        <v>-6.42</v>
      </c>
      <c r="H253" s="4">
        <f>(S_P_500_Historical_Data[[#This Row],[Price]]-B254)/B254</f>
        <v>-6.4204719583205741E-2</v>
      </c>
    </row>
    <row r="254" spans="1:8" x14ac:dyDescent="0.3">
      <c r="A254" s="3" t="s">
        <v>1180</v>
      </c>
      <c r="B254" s="3" t="s">
        <v>1177</v>
      </c>
      <c r="C254" s="3" t="s">
        <v>1181</v>
      </c>
      <c r="D254" s="3" t="s">
        <v>1182</v>
      </c>
      <c r="E254" s="3" t="s">
        <v>1183</v>
      </c>
      <c r="F254" s="3" t="s">
        <v>18</v>
      </c>
      <c r="G254">
        <v>-9.23</v>
      </c>
      <c r="H254" s="4">
        <f>(S_P_500_Historical_Data[[#This Row],[Price]]-B255)/B255</f>
        <v>-9.2290686012547446E-2</v>
      </c>
    </row>
    <row r="255" spans="1:8" x14ac:dyDescent="0.3">
      <c r="A255" s="3" t="s">
        <v>1184</v>
      </c>
      <c r="B255" s="3" t="s">
        <v>1181</v>
      </c>
      <c r="C255" s="3" t="s">
        <v>1185</v>
      </c>
      <c r="D255" s="3" t="s">
        <v>1186</v>
      </c>
      <c r="E255" s="3" t="s">
        <v>1187</v>
      </c>
      <c r="F255" s="3" t="s">
        <v>18</v>
      </c>
      <c r="G255">
        <v>3.46</v>
      </c>
      <c r="H255" s="4">
        <f>(S_P_500_Historical_Data[[#This Row],[Price]]-B256)/B256</f>
        <v>3.4636592238010133E-2</v>
      </c>
    </row>
    <row r="256" spans="1:8" x14ac:dyDescent="0.3">
      <c r="A256" s="3" t="s">
        <v>1188</v>
      </c>
      <c r="B256" s="3" t="s">
        <v>1185</v>
      </c>
      <c r="C256" s="3" t="s">
        <v>1189</v>
      </c>
      <c r="D256" s="3" t="s">
        <v>1190</v>
      </c>
      <c r="E256" s="3" t="s">
        <v>1191</v>
      </c>
      <c r="F256" s="3" t="s">
        <v>18</v>
      </c>
      <c r="G256">
        <v>0.41</v>
      </c>
      <c r="H256" s="4">
        <f>(S_P_500_Historical_Data[[#This Row],[Price]]-B257)/B257</f>
        <v>4.0533860603064204E-3</v>
      </c>
    </row>
    <row r="257" spans="1:8" x14ac:dyDescent="0.3">
      <c r="A257" s="3" t="s">
        <v>1192</v>
      </c>
      <c r="B257" s="3" t="s">
        <v>1189</v>
      </c>
      <c r="C257" s="3" t="s">
        <v>1193</v>
      </c>
      <c r="D257" s="3" t="s">
        <v>1194</v>
      </c>
      <c r="E257" s="3" t="s">
        <v>950</v>
      </c>
      <c r="F257" s="3" t="s">
        <v>18</v>
      </c>
      <c r="G257">
        <v>-8.01</v>
      </c>
      <c r="H257" s="4">
        <f>(S_P_500_Historical_Data[[#This Row],[Price]]-B258)/B258</f>
        <v>-8.0068560235063688E-2</v>
      </c>
    </row>
    <row r="258" spans="1:8" x14ac:dyDescent="0.3">
      <c r="A258" s="3" t="s">
        <v>1195</v>
      </c>
      <c r="B258" s="3" t="s">
        <v>1193</v>
      </c>
      <c r="C258" s="3" t="s">
        <v>1196</v>
      </c>
      <c r="D258" s="3" t="s">
        <v>1197</v>
      </c>
      <c r="E258" s="3" t="s">
        <v>1198</v>
      </c>
      <c r="F258" s="3" t="s">
        <v>18</v>
      </c>
      <c r="G258">
        <v>-0.49</v>
      </c>
      <c r="H258" s="4">
        <f>(S_P_500_Historical_Data[[#This Row],[Price]]-B259)/B259</f>
        <v>-4.9494956526581089E-3</v>
      </c>
    </row>
    <row r="259" spans="1:8" x14ac:dyDescent="0.3">
      <c r="A259" s="3" t="s">
        <v>1199</v>
      </c>
      <c r="B259" s="3" t="s">
        <v>1200</v>
      </c>
      <c r="C259" s="3" t="s">
        <v>1201</v>
      </c>
      <c r="D259" s="3" t="s">
        <v>1202</v>
      </c>
      <c r="E259" s="3" t="s">
        <v>1203</v>
      </c>
      <c r="F259" s="3" t="s">
        <v>18</v>
      </c>
      <c r="G259">
        <v>-5.35</v>
      </c>
      <c r="H259" s="4">
        <f>(S_P_500_Historical_Data[[#This Row],[Price]]-B260)/B260</f>
        <v>-5.3482947656950129E-2</v>
      </c>
    </row>
    <row r="260" spans="1:8" x14ac:dyDescent="0.3">
      <c r="A260" s="3" t="s">
        <v>1204</v>
      </c>
      <c r="B260" s="3" t="s">
        <v>1201</v>
      </c>
      <c r="C260" s="3" t="s">
        <v>1205</v>
      </c>
      <c r="D260" s="3" t="s">
        <v>1206</v>
      </c>
      <c r="E260" s="3" t="s">
        <v>1207</v>
      </c>
      <c r="F260" s="3" t="s">
        <v>18</v>
      </c>
      <c r="G260">
        <v>6.07</v>
      </c>
      <c r="H260" s="4">
        <f>(S_P_500_Historical_Data[[#This Row],[Price]]-B261)/B261</f>
        <v>6.0699034825940287E-2</v>
      </c>
    </row>
    <row r="261" spans="1:8" x14ac:dyDescent="0.3">
      <c r="A261" s="3" t="s">
        <v>1208</v>
      </c>
      <c r="B261" s="3" t="s">
        <v>1205</v>
      </c>
      <c r="C261" s="3" t="s">
        <v>1209</v>
      </c>
      <c r="D261" s="3" t="s">
        <v>1210</v>
      </c>
      <c r="E261" s="3" t="s">
        <v>1211</v>
      </c>
      <c r="F261" s="3" t="s">
        <v>18</v>
      </c>
      <c r="G261">
        <v>-1.63</v>
      </c>
      <c r="H261" s="4">
        <f>(S_P_500_Historical_Data[[#This Row],[Price]]-B262)/B262</f>
        <v>-1.6341262202667389E-2</v>
      </c>
    </row>
    <row r="262" spans="1:8" x14ac:dyDescent="0.3">
      <c r="A262" s="3" t="s">
        <v>1212</v>
      </c>
      <c r="B262" s="3" t="s">
        <v>1209</v>
      </c>
      <c r="C262" s="3" t="s">
        <v>1213</v>
      </c>
      <c r="D262" s="3" t="s">
        <v>1214</v>
      </c>
      <c r="E262" s="3" t="s">
        <v>1213</v>
      </c>
      <c r="F262" s="3" t="s">
        <v>18</v>
      </c>
      <c r="G262">
        <v>2.39</v>
      </c>
      <c r="H262" s="4">
        <f>(S_P_500_Historical_Data[[#This Row],[Price]]-B263)/B263</f>
        <v>2.3933549204561453E-2</v>
      </c>
    </row>
    <row r="263" spans="1:8" x14ac:dyDescent="0.3">
      <c r="A263" s="3" t="s">
        <v>1215</v>
      </c>
      <c r="B263" s="3" t="s">
        <v>1213</v>
      </c>
      <c r="C263" s="3" t="s">
        <v>1216</v>
      </c>
      <c r="D263" s="3" t="s">
        <v>1217</v>
      </c>
      <c r="E263" s="3" t="s">
        <v>1218</v>
      </c>
      <c r="F263" s="3" t="s">
        <v>18</v>
      </c>
      <c r="G263">
        <v>-2.19</v>
      </c>
      <c r="H263" s="4">
        <f>(S_P_500_Historical_Data[[#This Row],[Price]]-B264)/B264</f>
        <v>-2.1914997624670484E-2</v>
      </c>
    </row>
    <row r="264" spans="1:8" x14ac:dyDescent="0.3">
      <c r="A264" s="3" t="s">
        <v>1219</v>
      </c>
      <c r="B264" s="3" t="s">
        <v>1216</v>
      </c>
      <c r="C264" s="3" t="s">
        <v>1220</v>
      </c>
      <c r="D264" s="3" t="s">
        <v>1221</v>
      </c>
      <c r="E264" s="3" t="s">
        <v>1222</v>
      </c>
      <c r="F264" s="3" t="s">
        <v>18</v>
      </c>
      <c r="G264">
        <v>-3.08</v>
      </c>
      <c r="H264" s="4">
        <f>(S_P_500_Historical_Data[[#This Row],[Price]]-B265)/B265</f>
        <v>-3.0795820042973925E-2</v>
      </c>
    </row>
    <row r="265" spans="1:8" x14ac:dyDescent="0.3">
      <c r="A265" s="3" t="s">
        <v>1223</v>
      </c>
      <c r="B265" s="3" t="s">
        <v>1220</v>
      </c>
      <c r="C265" s="3" t="s">
        <v>1224</v>
      </c>
      <c r="D265" s="3" t="s">
        <v>1225</v>
      </c>
      <c r="E265" s="3" t="s">
        <v>1226</v>
      </c>
      <c r="F265" s="3" t="s">
        <v>18</v>
      </c>
      <c r="G265">
        <v>9.67</v>
      </c>
      <c r="H265" s="4">
        <f>(S_P_500_Historical_Data[[#This Row],[Price]]-B266)/B266</f>
        <v>9.6719895786068599E-2</v>
      </c>
    </row>
    <row r="266" spans="1:8" x14ac:dyDescent="0.3">
      <c r="A266" s="3" t="s">
        <v>1227</v>
      </c>
      <c r="B266" s="3" t="s">
        <v>1224</v>
      </c>
      <c r="C266" s="3" t="s">
        <v>1228</v>
      </c>
      <c r="D266" s="3" t="s">
        <v>1229</v>
      </c>
      <c r="E266" s="3" t="s">
        <v>1230</v>
      </c>
      <c r="F266" s="3" t="s">
        <v>18</v>
      </c>
      <c r="G266">
        <v>-2.0099999999999998</v>
      </c>
      <c r="H266" s="4">
        <f>(S_P_500_Historical_Data[[#This Row],[Price]]-B267)/B267</f>
        <v>-2.0108142219927402E-2</v>
      </c>
    </row>
    <row r="267" spans="1:8" x14ac:dyDescent="0.3">
      <c r="A267" s="3" t="s">
        <v>1231</v>
      </c>
      <c r="B267" s="3" t="s">
        <v>1228</v>
      </c>
      <c r="C267" s="3" t="s">
        <v>1232</v>
      </c>
      <c r="D267" s="3" t="s">
        <v>1233</v>
      </c>
      <c r="E267" s="3" t="s">
        <v>1234</v>
      </c>
      <c r="F267" s="3" t="s">
        <v>18</v>
      </c>
      <c r="G267">
        <v>-5.09</v>
      </c>
      <c r="H267" s="4">
        <f>(S_P_500_Historical_Data[[#This Row],[Price]]-B268)/B268</f>
        <v>-5.0903522205206712E-2</v>
      </c>
    </row>
    <row r="268" spans="1:8" x14ac:dyDescent="0.3">
      <c r="A268" s="3" t="s">
        <v>1235</v>
      </c>
      <c r="B268" s="3" t="s">
        <v>1232</v>
      </c>
      <c r="C268" s="3" t="s">
        <v>1236</v>
      </c>
      <c r="D268" s="3" t="s">
        <v>1237</v>
      </c>
      <c r="E268" s="3" t="s">
        <v>1238</v>
      </c>
      <c r="F268" s="3" t="s">
        <v>18</v>
      </c>
      <c r="G268">
        <v>5.78</v>
      </c>
      <c r="H268" s="4">
        <f>(S_P_500_Historical_Data[[#This Row],[Price]]-B269)/B269</f>
        <v>5.7843920772404196E-2</v>
      </c>
    </row>
    <row r="269" spans="1:8" x14ac:dyDescent="0.3">
      <c r="A269" s="3" t="s">
        <v>1239</v>
      </c>
      <c r="B269" s="3" t="s">
        <v>1236</v>
      </c>
      <c r="C269" s="3" t="s">
        <v>1240</v>
      </c>
      <c r="D269" s="3" t="s">
        <v>1241</v>
      </c>
      <c r="E269" s="3" t="s">
        <v>1242</v>
      </c>
      <c r="F269" s="3" t="s">
        <v>18</v>
      </c>
      <c r="G269">
        <v>1.91</v>
      </c>
      <c r="H269" s="4">
        <f>(S_P_500_Historical_Data[[#This Row],[Price]]-B270)/B270</f>
        <v>1.9061874050758307E-2</v>
      </c>
    </row>
    <row r="270" spans="1:8" x14ac:dyDescent="0.3">
      <c r="A270" s="3" t="s">
        <v>1243</v>
      </c>
      <c r="B270" s="3" t="s">
        <v>1240</v>
      </c>
      <c r="C270" s="3" t="s">
        <v>1244</v>
      </c>
      <c r="D270" s="3" t="s">
        <v>1245</v>
      </c>
      <c r="E270" s="3" t="s">
        <v>1246</v>
      </c>
      <c r="F270" s="3" t="s">
        <v>18</v>
      </c>
      <c r="G270">
        <v>6.25</v>
      </c>
      <c r="H270" s="4">
        <f>(S_P_500_Historical_Data[[#This Row],[Price]]-B271)/B271</f>
        <v>6.2539467221741488E-2</v>
      </c>
    </row>
    <row r="271" spans="1:8" x14ac:dyDescent="0.3">
      <c r="A271" s="3" t="s">
        <v>1247</v>
      </c>
      <c r="B271" s="3" t="s">
        <v>1244</v>
      </c>
      <c r="C271" s="3" t="s">
        <v>1248</v>
      </c>
      <c r="D271" s="3" t="s">
        <v>1249</v>
      </c>
      <c r="E271" s="3" t="s">
        <v>1250</v>
      </c>
      <c r="F271" s="3" t="s">
        <v>18</v>
      </c>
      <c r="G271">
        <v>-2.86</v>
      </c>
      <c r="H271" s="4">
        <f>(S_P_500_Historical_Data[[#This Row],[Price]]-B272)/B272</f>
        <v>-2.8551737717830102E-2</v>
      </c>
    </row>
    <row r="272" spans="1:8" x14ac:dyDescent="0.3">
      <c r="A272" s="3" t="s">
        <v>1251</v>
      </c>
      <c r="B272" s="3" t="s">
        <v>1248</v>
      </c>
      <c r="C272" s="3" t="s">
        <v>1252</v>
      </c>
      <c r="D272" s="3" t="s">
        <v>1253</v>
      </c>
      <c r="E272" s="3" t="s">
        <v>1254</v>
      </c>
      <c r="F272" s="3" t="s">
        <v>18</v>
      </c>
      <c r="G272">
        <v>-0.63</v>
      </c>
      <c r="H272" s="4">
        <f>(S_P_500_Historical_Data[[#This Row],[Price]]-B273)/B273</f>
        <v>-6.2541393220542666E-3</v>
      </c>
    </row>
    <row r="273" spans="1:8" x14ac:dyDescent="0.3">
      <c r="A273" s="3" t="s">
        <v>1255</v>
      </c>
      <c r="B273" s="3" t="s">
        <v>1252</v>
      </c>
      <c r="C273" s="3" t="s">
        <v>1256</v>
      </c>
      <c r="D273" s="3" t="s">
        <v>1257</v>
      </c>
      <c r="E273" s="3" t="s">
        <v>1258</v>
      </c>
      <c r="F273" s="3" t="s">
        <v>18</v>
      </c>
      <c r="G273">
        <v>-3.2</v>
      </c>
      <c r="H273" s="4">
        <f>(S_P_500_Historical_Data[[#This Row],[Price]]-B274)/B274</f>
        <v>-3.2046098593293562E-2</v>
      </c>
    </row>
    <row r="274" spans="1:8" x14ac:dyDescent="0.3">
      <c r="A274" s="3" t="s">
        <v>1259</v>
      </c>
      <c r="B274" s="3" t="s">
        <v>1256</v>
      </c>
      <c r="C274" s="3" t="s">
        <v>1260</v>
      </c>
      <c r="D274" s="3" t="s">
        <v>1261</v>
      </c>
      <c r="E274" s="3" t="s">
        <v>1262</v>
      </c>
      <c r="F274" s="3" t="s">
        <v>18</v>
      </c>
      <c r="G274">
        <v>5.44</v>
      </c>
      <c r="H274" s="4">
        <f>(S_P_500_Historical_Data[[#This Row],[Price]]-B275)/B275</f>
        <v>5.4438333435752564E-2</v>
      </c>
    </row>
    <row r="275" spans="1:8" x14ac:dyDescent="0.3">
      <c r="A275" s="3" t="s">
        <v>1263</v>
      </c>
      <c r="B275" s="3" t="s">
        <v>1260</v>
      </c>
      <c r="C275" s="3" t="s">
        <v>1264</v>
      </c>
      <c r="D275" s="3" t="s">
        <v>1265</v>
      </c>
      <c r="E275" s="3" t="s">
        <v>1266</v>
      </c>
      <c r="F275" s="3" t="s">
        <v>18</v>
      </c>
      <c r="G275">
        <v>-2.5</v>
      </c>
      <c r="H275" s="4">
        <f>(S_P_500_Historical_Data[[#This Row],[Price]]-B276)/B276</f>
        <v>-2.4970415973876288E-2</v>
      </c>
    </row>
    <row r="276" spans="1:8" x14ac:dyDescent="0.3">
      <c r="A276" s="3" t="s">
        <v>1267</v>
      </c>
      <c r="B276" s="3" t="s">
        <v>1264</v>
      </c>
      <c r="C276" s="3" t="s">
        <v>1268</v>
      </c>
      <c r="D276" s="3" t="s">
        <v>1269</v>
      </c>
      <c r="E276" s="3" t="s">
        <v>1270</v>
      </c>
      <c r="F276" s="3" t="s">
        <v>18</v>
      </c>
      <c r="G276">
        <v>3.79</v>
      </c>
      <c r="H276" s="4">
        <f>(S_P_500_Historical_Data[[#This Row],[Price]]-B277)/B277</f>
        <v>3.7943981902563165E-2</v>
      </c>
    </row>
    <row r="277" spans="1:8" x14ac:dyDescent="0.3">
      <c r="A277" s="3" t="s">
        <v>1271</v>
      </c>
      <c r="B277" s="3" t="s">
        <v>1268</v>
      </c>
      <c r="C277" s="3" t="s">
        <v>1272</v>
      </c>
      <c r="D277" s="3" t="s">
        <v>1273</v>
      </c>
      <c r="E277" s="3" t="s">
        <v>1274</v>
      </c>
      <c r="F277" s="3" t="s">
        <v>18</v>
      </c>
      <c r="G277">
        <v>3.88</v>
      </c>
      <c r="H277" s="4">
        <f>(S_P_500_Historical_Data[[#This Row],[Price]]-B278)/B278</f>
        <v>3.8794182487705192E-2</v>
      </c>
    </row>
    <row r="278" spans="1:8" x14ac:dyDescent="0.3">
      <c r="A278" s="3" t="s">
        <v>1275</v>
      </c>
      <c r="B278" s="3" t="s">
        <v>1272</v>
      </c>
      <c r="C278" s="3" t="s">
        <v>1276</v>
      </c>
      <c r="D278" s="3" t="s">
        <v>1277</v>
      </c>
      <c r="E278" s="3" t="s">
        <v>1278</v>
      </c>
      <c r="F278" s="3" t="s">
        <v>18</v>
      </c>
      <c r="G278">
        <v>-3.23</v>
      </c>
      <c r="H278" s="4">
        <f>(S_P_500_Historical_Data[[#This Row],[Price]]-B279)/B279</f>
        <v>-3.2282516957894539E-2</v>
      </c>
    </row>
    <row r="279" spans="1:8" x14ac:dyDescent="0.3">
      <c r="A279" s="3" t="s">
        <v>1279</v>
      </c>
      <c r="B279" s="3" t="s">
        <v>1276</v>
      </c>
      <c r="C279" s="3" t="s">
        <v>1280</v>
      </c>
      <c r="D279" s="3" t="s">
        <v>1281</v>
      </c>
      <c r="E279" s="3" t="s">
        <v>1282</v>
      </c>
      <c r="F279" s="3" t="s">
        <v>18</v>
      </c>
      <c r="G279">
        <v>4.0999999999999996</v>
      </c>
      <c r="H279" s="4">
        <f>(S_P_500_Historical_Data[[#This Row],[Price]]-B280)/B280</f>
        <v>4.1009412396378286E-2</v>
      </c>
    </row>
    <row r="280" spans="1:8" x14ac:dyDescent="0.3">
      <c r="A280" s="3" t="s">
        <v>1283</v>
      </c>
      <c r="B280" s="3" t="s">
        <v>1280</v>
      </c>
      <c r="C280" s="3" t="s">
        <v>1284</v>
      </c>
      <c r="D280" s="3" t="s">
        <v>1285</v>
      </c>
      <c r="E280" s="3" t="s">
        <v>1286</v>
      </c>
      <c r="F280" s="3" t="s">
        <v>18</v>
      </c>
      <c r="G280">
        <v>5.64</v>
      </c>
      <c r="H280" s="4">
        <f>(S_P_500_Historical_Data[[#This Row],[Price]]-B281)/B281</f>
        <v>5.6375308302467196E-2</v>
      </c>
    </row>
    <row r="281" spans="1:8" x14ac:dyDescent="0.3">
      <c r="A281" s="3" t="s">
        <v>1287</v>
      </c>
      <c r="B281" s="3" t="s">
        <v>1284</v>
      </c>
      <c r="C281" s="3" t="s">
        <v>1288</v>
      </c>
      <c r="D281" s="3" t="s">
        <v>1289</v>
      </c>
      <c r="E281" s="3" t="s">
        <v>1288</v>
      </c>
      <c r="F281" s="3" t="s">
        <v>18</v>
      </c>
      <c r="G281">
        <v>5.91</v>
      </c>
      <c r="H281" s="4">
        <f>(S_P_500_Historical_Data[[#This Row],[Price]]-B282)/B282</f>
        <v>5.9126034204993343E-2</v>
      </c>
    </row>
    <row r="282" spans="1:8" x14ac:dyDescent="0.3">
      <c r="A282" s="3" t="s">
        <v>1290</v>
      </c>
      <c r="B282" s="3" t="s">
        <v>1288</v>
      </c>
      <c r="C282" s="3" t="s">
        <v>1291</v>
      </c>
      <c r="D282" s="3" t="s">
        <v>1292</v>
      </c>
      <c r="E282" s="3" t="s">
        <v>1293</v>
      </c>
      <c r="F282" s="3" t="s">
        <v>18</v>
      </c>
      <c r="G282">
        <v>8.0299999999999994</v>
      </c>
      <c r="H282" s="4">
        <f>(S_P_500_Historical_Data[[#This Row],[Price]]-B283)/B283</f>
        <v>8.02941957306222E-2</v>
      </c>
    </row>
    <row r="283" spans="1:8" x14ac:dyDescent="0.3">
      <c r="A283" s="3" t="s">
        <v>1294</v>
      </c>
      <c r="B283" s="3" t="s">
        <v>1291</v>
      </c>
      <c r="C283" s="3" t="s">
        <v>1295</v>
      </c>
      <c r="D283" s="3" t="s">
        <v>1296</v>
      </c>
      <c r="E283" s="3" t="s">
        <v>1297</v>
      </c>
      <c r="F283" s="3" t="s">
        <v>18</v>
      </c>
      <c r="G283">
        <v>6.24</v>
      </c>
      <c r="H283" s="4">
        <f>(S_P_500_Historical_Data[[#This Row],[Price]]-B284)/B284</f>
        <v>6.2395537355841572E-2</v>
      </c>
    </row>
    <row r="284" spans="1:8" x14ac:dyDescent="0.3">
      <c r="A284" s="3" t="s">
        <v>1298</v>
      </c>
      <c r="B284" s="3" t="s">
        <v>1295</v>
      </c>
      <c r="C284" s="3" t="s">
        <v>1299</v>
      </c>
      <c r="D284" s="3" t="s">
        <v>1300</v>
      </c>
      <c r="E284" s="3" t="s">
        <v>1295</v>
      </c>
      <c r="F284" s="3" t="s">
        <v>18</v>
      </c>
      <c r="G284">
        <v>-14.58</v>
      </c>
      <c r="H284" s="4">
        <f>(S_P_500_Historical_Data[[#This Row],[Price]]-B285)/B285</f>
        <v>-0.14579671089616042</v>
      </c>
    </row>
    <row r="285" spans="1:8" x14ac:dyDescent="0.3">
      <c r="A285" s="3" t="s">
        <v>1301</v>
      </c>
      <c r="B285" s="3" t="s">
        <v>1299</v>
      </c>
      <c r="C285" s="3" t="s">
        <v>1302</v>
      </c>
      <c r="D285" s="3" t="s">
        <v>1303</v>
      </c>
      <c r="E285" s="3" t="s">
        <v>1304</v>
      </c>
      <c r="F285" s="3" t="s">
        <v>18</v>
      </c>
      <c r="G285">
        <v>-1.1599999999999999</v>
      </c>
      <c r="H285" s="4">
        <f>(S_P_500_Historical_Data[[#This Row],[Price]]-B286)/B286</f>
        <v>-1.1615395470260218E-2</v>
      </c>
    </row>
    <row r="286" spans="1:8" x14ac:dyDescent="0.3">
      <c r="A286" s="3" t="s">
        <v>1305</v>
      </c>
      <c r="B286" s="3" t="s">
        <v>1302</v>
      </c>
      <c r="C286" s="3" t="s">
        <v>1306</v>
      </c>
      <c r="D286" s="3" t="s">
        <v>1307</v>
      </c>
      <c r="E286" s="3" t="s">
        <v>1308</v>
      </c>
      <c r="F286" s="3" t="s">
        <v>18</v>
      </c>
      <c r="G286">
        <v>3.94</v>
      </c>
      <c r="H286" s="4">
        <f>(S_P_500_Historical_Data[[#This Row],[Price]]-B287)/B287</f>
        <v>3.9438220788031011E-2</v>
      </c>
    </row>
    <row r="287" spans="1:8" x14ac:dyDescent="0.3">
      <c r="A287" s="3" t="s">
        <v>1309</v>
      </c>
      <c r="B287" s="3" t="s">
        <v>1306</v>
      </c>
      <c r="C287" s="3" t="s">
        <v>1310</v>
      </c>
      <c r="D287" s="3" t="s">
        <v>1311</v>
      </c>
      <c r="E287" s="3" t="s">
        <v>1312</v>
      </c>
      <c r="F287" s="3" t="s">
        <v>18</v>
      </c>
      <c r="G287">
        <v>-1.88</v>
      </c>
      <c r="H287" s="4">
        <f>(S_P_500_Historical_Data[[#This Row],[Price]]-B288)/B288</f>
        <v>-1.882617494940415E-2</v>
      </c>
    </row>
    <row r="288" spans="1:8" x14ac:dyDescent="0.3">
      <c r="A288" s="3" t="s">
        <v>1313</v>
      </c>
      <c r="B288" s="3" t="s">
        <v>1310</v>
      </c>
      <c r="C288" s="3" t="s">
        <v>1314</v>
      </c>
      <c r="D288" s="3" t="s">
        <v>1315</v>
      </c>
      <c r="E288" s="3" t="s">
        <v>1316</v>
      </c>
      <c r="F288" s="3" t="s">
        <v>18</v>
      </c>
      <c r="G288">
        <v>0.91</v>
      </c>
      <c r="H288" s="4">
        <f>(S_P_500_Historical_Data[[#This Row],[Price]]-B289)/B289</f>
        <v>9.0764692534604039E-3</v>
      </c>
    </row>
    <row r="289" spans="1:8" x14ac:dyDescent="0.3">
      <c r="A289" s="3" t="s">
        <v>1317</v>
      </c>
      <c r="B289" s="3" t="s">
        <v>1314</v>
      </c>
      <c r="C289" s="3" t="s">
        <v>1318</v>
      </c>
      <c r="D289" s="3" t="s">
        <v>1319</v>
      </c>
      <c r="E289" s="3" t="s">
        <v>1320</v>
      </c>
      <c r="F289" s="3" t="s">
        <v>18</v>
      </c>
      <c r="G289">
        <v>4.99</v>
      </c>
      <c r="H289" s="4">
        <f>(S_P_500_Historical_Data[[#This Row],[Price]]-B290)/B290</f>
        <v>4.9945680141803499E-2</v>
      </c>
    </row>
    <row r="290" spans="1:8" x14ac:dyDescent="0.3">
      <c r="A290" s="3" t="s">
        <v>1321</v>
      </c>
      <c r="B290" s="3" t="s">
        <v>1318</v>
      </c>
      <c r="C290" s="3" t="s">
        <v>1322</v>
      </c>
      <c r="D290" s="3" t="s">
        <v>1323</v>
      </c>
      <c r="E290" s="3" t="s">
        <v>1322</v>
      </c>
      <c r="F290" s="3" t="s">
        <v>18</v>
      </c>
      <c r="G290">
        <v>7.04</v>
      </c>
      <c r="H290" s="4">
        <f>(S_P_500_Historical_Data[[#This Row],[Price]]-B291)/B291</f>
        <v>7.0449259395274771E-2</v>
      </c>
    </row>
    <row r="291" spans="1:8" x14ac:dyDescent="0.3">
      <c r="A291" s="3" t="s">
        <v>1324</v>
      </c>
      <c r="B291" s="3" t="s">
        <v>1322</v>
      </c>
      <c r="C291" s="3" t="s">
        <v>1325</v>
      </c>
      <c r="D291" s="3" t="s">
        <v>1326</v>
      </c>
      <c r="E291" s="3" t="s">
        <v>1327</v>
      </c>
      <c r="F291" s="3" t="s">
        <v>18</v>
      </c>
      <c r="G291">
        <v>1.02</v>
      </c>
      <c r="H291" s="4">
        <f>(S_P_500_Historical_Data[[#This Row],[Price]]-B292)/B292</f>
        <v>1.015013962882436E-2</v>
      </c>
    </row>
    <row r="292" spans="1:8" x14ac:dyDescent="0.3">
      <c r="A292" s="3" t="s">
        <v>1328</v>
      </c>
      <c r="B292" s="3" t="s">
        <v>1325</v>
      </c>
      <c r="C292" s="3" t="s">
        <v>1329</v>
      </c>
      <c r="D292" s="3" t="s">
        <v>1330</v>
      </c>
      <c r="E292" s="3" t="s">
        <v>1331</v>
      </c>
      <c r="F292" s="3" t="s">
        <v>18</v>
      </c>
      <c r="G292">
        <v>1.57</v>
      </c>
      <c r="H292" s="4">
        <f>(S_P_500_Historical_Data[[#This Row],[Price]]-B293)/B293</f>
        <v>1.573163073058402E-2</v>
      </c>
    </row>
    <row r="293" spans="1:8" x14ac:dyDescent="0.3">
      <c r="A293" s="3" t="s">
        <v>1332</v>
      </c>
      <c r="B293" s="3" t="s">
        <v>1329</v>
      </c>
      <c r="C293" s="3" t="s">
        <v>1333</v>
      </c>
      <c r="D293" s="3" t="s">
        <v>1334</v>
      </c>
      <c r="E293" s="3" t="s">
        <v>1335</v>
      </c>
      <c r="F293" s="3" t="s">
        <v>18</v>
      </c>
      <c r="G293">
        <v>4.46</v>
      </c>
      <c r="H293" s="4">
        <f>(S_P_500_Historical_Data[[#This Row],[Price]]-B294)/B294</f>
        <v>4.4586822942861488E-2</v>
      </c>
    </row>
    <row r="294" spans="1:8" x14ac:dyDescent="0.3">
      <c r="A294" s="3" t="s">
        <v>1336</v>
      </c>
      <c r="B294" s="3" t="s">
        <v>1333</v>
      </c>
      <c r="C294" s="3" t="s">
        <v>1337</v>
      </c>
      <c r="D294" s="3" t="s">
        <v>1338</v>
      </c>
      <c r="E294" s="3" t="s">
        <v>1339</v>
      </c>
      <c r="F294" s="3" t="s">
        <v>18</v>
      </c>
      <c r="G294">
        <v>-3.45</v>
      </c>
      <c r="H294" s="4">
        <f>(S_P_500_Historical_Data[[#This Row],[Price]]-B295)/B295</f>
        <v>-3.4477662359597976E-2</v>
      </c>
    </row>
    <row r="295" spans="1:8" x14ac:dyDescent="0.3">
      <c r="A295" s="3" t="s">
        <v>1340</v>
      </c>
      <c r="B295" s="3" t="s">
        <v>1337</v>
      </c>
      <c r="C295" s="3" t="s">
        <v>1341</v>
      </c>
      <c r="D295" s="3" t="s">
        <v>1342</v>
      </c>
      <c r="E295" s="3" t="s">
        <v>1341</v>
      </c>
      <c r="F295" s="3" t="s">
        <v>18</v>
      </c>
      <c r="G295">
        <v>5.32</v>
      </c>
      <c r="H295" s="4">
        <f>(S_P_500_Historical_Data[[#This Row],[Price]]-B296)/B296</f>
        <v>5.3153523741758975E-2</v>
      </c>
    </row>
    <row r="296" spans="1:8" x14ac:dyDescent="0.3">
      <c r="A296" s="3" t="s">
        <v>1343</v>
      </c>
      <c r="B296" s="3" t="s">
        <v>1341</v>
      </c>
      <c r="C296" s="3" t="s">
        <v>1344</v>
      </c>
      <c r="D296" s="3" t="s">
        <v>1345</v>
      </c>
      <c r="E296" s="3" t="s">
        <v>1346</v>
      </c>
      <c r="F296" s="3" t="s">
        <v>18</v>
      </c>
      <c r="G296">
        <v>-5.75</v>
      </c>
      <c r="H296" s="4">
        <f>(S_P_500_Historical_Data[[#This Row],[Price]]-B297)/B297</f>
        <v>-5.7465603420272154E-2</v>
      </c>
    </row>
    <row r="297" spans="1:8" x14ac:dyDescent="0.3">
      <c r="A297" s="3" t="s">
        <v>1347</v>
      </c>
      <c r="B297" s="3" t="s">
        <v>1348</v>
      </c>
      <c r="C297" s="3" t="s">
        <v>1349</v>
      </c>
      <c r="D297" s="3" t="s">
        <v>1350</v>
      </c>
      <c r="E297" s="3" t="s">
        <v>1351</v>
      </c>
      <c r="F297" s="3" t="s">
        <v>18</v>
      </c>
      <c r="G297">
        <v>7.81</v>
      </c>
      <c r="H297" s="4">
        <f>(S_P_500_Historical_Data[[#This Row],[Price]]-B298)/B298</f>
        <v>7.8145830038186009E-2</v>
      </c>
    </row>
    <row r="298" spans="1:8" x14ac:dyDescent="0.3">
      <c r="A298" s="3" t="s">
        <v>1352</v>
      </c>
      <c r="B298" s="3" t="s">
        <v>1349</v>
      </c>
      <c r="C298" s="3" t="s">
        <v>1353</v>
      </c>
      <c r="D298" s="3" t="s">
        <v>1354</v>
      </c>
      <c r="E298" s="3" t="s">
        <v>1355</v>
      </c>
      <c r="F298" s="3" t="s">
        <v>18</v>
      </c>
      <c r="G298">
        <v>4.3499999999999996</v>
      </c>
      <c r="H298" s="4">
        <f>(S_P_500_Historical_Data[[#This Row],[Price]]-B299)/B299</f>
        <v>4.3452633564389137E-2</v>
      </c>
    </row>
    <row r="299" spans="1:8" x14ac:dyDescent="0.3">
      <c r="A299" s="3" t="s">
        <v>1356</v>
      </c>
      <c r="B299" s="3" t="s">
        <v>1353</v>
      </c>
      <c r="C299" s="3" t="s">
        <v>1357</v>
      </c>
      <c r="D299" s="3" t="s">
        <v>1358</v>
      </c>
      <c r="E299" s="3" t="s">
        <v>1359</v>
      </c>
      <c r="F299" s="3" t="s">
        <v>18</v>
      </c>
      <c r="G299">
        <v>5.86</v>
      </c>
      <c r="H299" s="4">
        <f>(S_P_500_Historical_Data[[#This Row],[Price]]-B300)/B300</f>
        <v>5.857688371976931E-2</v>
      </c>
    </row>
    <row r="300" spans="1:8" x14ac:dyDescent="0.3">
      <c r="A300" s="3" t="s">
        <v>1360</v>
      </c>
      <c r="B300" s="3" t="s">
        <v>1357</v>
      </c>
      <c r="C300" s="3" t="s">
        <v>1361</v>
      </c>
      <c r="D300" s="3" t="s">
        <v>1362</v>
      </c>
      <c r="E300" s="3" t="s">
        <v>1363</v>
      </c>
      <c r="F300" s="3" t="s">
        <v>18</v>
      </c>
      <c r="G300">
        <v>5.84</v>
      </c>
      <c r="H300" s="4">
        <f>(S_P_500_Historical_Data[[#This Row],[Price]]-B301)/B301</f>
        <v>5.8405536770921425E-2</v>
      </c>
    </row>
    <row r="301" spans="1:8" x14ac:dyDescent="0.3">
      <c r="A301" s="3" t="s">
        <v>1364</v>
      </c>
      <c r="B301" s="3" t="s">
        <v>1361</v>
      </c>
      <c r="C301" s="3" t="s">
        <v>1365</v>
      </c>
      <c r="D301" s="3" t="s">
        <v>1366</v>
      </c>
      <c r="E301" s="3" t="s">
        <v>1367</v>
      </c>
      <c r="F301" s="3" t="s">
        <v>18</v>
      </c>
      <c r="G301">
        <v>-4.26</v>
      </c>
      <c r="H301" s="4">
        <f>(S_P_500_Historical_Data[[#This Row],[Price]]-B302)/B302</f>
        <v>-4.2613995599504365E-2</v>
      </c>
    </row>
    <row r="302" spans="1:8" x14ac:dyDescent="0.3">
      <c r="A302" s="3" t="s">
        <v>1368</v>
      </c>
      <c r="B302" s="3" t="s">
        <v>1365</v>
      </c>
      <c r="C302" s="3" t="s">
        <v>1369</v>
      </c>
      <c r="D302" s="3" t="s">
        <v>1370</v>
      </c>
      <c r="E302" s="3" t="s">
        <v>1371</v>
      </c>
      <c r="F302" s="3" t="s">
        <v>18</v>
      </c>
      <c r="G302">
        <v>0.59</v>
      </c>
      <c r="H302" s="4">
        <f>(S_P_500_Historical_Data[[#This Row],[Price]]-B303)/B303</f>
        <v>5.9275465554086727E-3</v>
      </c>
    </row>
    <row r="303" spans="1:8" x14ac:dyDescent="0.3">
      <c r="A303" s="3" t="s">
        <v>1372</v>
      </c>
      <c r="B303" s="3" t="s">
        <v>1369</v>
      </c>
      <c r="C303" s="3" t="s">
        <v>1373</v>
      </c>
      <c r="D303" s="3" t="s">
        <v>1374</v>
      </c>
      <c r="E303" s="3" t="s">
        <v>1375</v>
      </c>
      <c r="F303" s="3" t="s">
        <v>18</v>
      </c>
      <c r="G303">
        <v>6.13</v>
      </c>
      <c r="H303" s="4">
        <f>(S_P_500_Historical_Data[[#This Row],[Price]]-B304)/B304</f>
        <v>6.1317061317061258E-2</v>
      </c>
    </row>
    <row r="304" spans="1:8" x14ac:dyDescent="0.3">
      <c r="A304" s="3" t="s">
        <v>1376</v>
      </c>
      <c r="B304" s="3" t="s">
        <v>1373</v>
      </c>
      <c r="C304" s="3" t="s">
        <v>1377</v>
      </c>
      <c r="D304" s="3" t="s">
        <v>1378</v>
      </c>
      <c r="E304" s="3" t="s">
        <v>1379</v>
      </c>
      <c r="F304" s="3" t="s">
        <v>18</v>
      </c>
      <c r="G304">
        <v>-2.15</v>
      </c>
      <c r="H304" s="4">
        <f>(S_P_500_Historical_Data[[#This Row],[Price]]-B305)/B305</f>
        <v>-2.1505376344085985E-2</v>
      </c>
    </row>
    <row r="305" spans="1:8" x14ac:dyDescent="0.3">
      <c r="A305" s="3" t="s">
        <v>1380</v>
      </c>
      <c r="B305" s="3" t="s">
        <v>1377</v>
      </c>
      <c r="C305" s="3" t="s">
        <v>1381</v>
      </c>
      <c r="D305" s="3" t="s">
        <v>1382</v>
      </c>
      <c r="E305" s="3" t="s">
        <v>1383</v>
      </c>
      <c r="F305" s="3" t="s">
        <v>18</v>
      </c>
      <c r="G305">
        <v>7.34</v>
      </c>
      <c r="H305" s="4">
        <f>(S_P_500_Historical_Data[[#This Row],[Price]]-B306)/B306</f>
        <v>7.3376153813433154E-2</v>
      </c>
    </row>
    <row r="306" spans="1:8" x14ac:dyDescent="0.3">
      <c r="A306" s="3" t="s">
        <v>1384</v>
      </c>
      <c r="B306" s="3" t="s">
        <v>1381</v>
      </c>
      <c r="C306" s="3" t="s">
        <v>1385</v>
      </c>
      <c r="D306" s="3" t="s">
        <v>1386</v>
      </c>
      <c r="E306" s="3" t="s">
        <v>1387</v>
      </c>
      <c r="F306" s="3" t="s">
        <v>18</v>
      </c>
      <c r="G306">
        <v>2.61</v>
      </c>
      <c r="H306" s="4">
        <f>(S_P_500_Historical_Data[[#This Row],[Price]]-B307)/B307</f>
        <v>2.6100999519881193E-2</v>
      </c>
    </row>
    <row r="307" spans="1:8" x14ac:dyDescent="0.3">
      <c r="A307" s="3" t="s">
        <v>1388</v>
      </c>
      <c r="B307" s="3" t="s">
        <v>1389</v>
      </c>
      <c r="C307" s="3" t="s">
        <v>1390</v>
      </c>
      <c r="D307" s="3" t="s">
        <v>1391</v>
      </c>
      <c r="E307" s="3" t="s">
        <v>1392</v>
      </c>
      <c r="F307" s="3" t="s">
        <v>18</v>
      </c>
      <c r="G307">
        <v>5.42</v>
      </c>
      <c r="H307" s="4">
        <f>(S_P_500_Historical_Data[[#This Row],[Price]]-B308)/B308</f>
        <v>5.4203285326462111E-2</v>
      </c>
    </row>
    <row r="308" spans="1:8" x14ac:dyDescent="0.3">
      <c r="A308" s="3" t="s">
        <v>1393</v>
      </c>
      <c r="B308" s="3" t="s">
        <v>1390</v>
      </c>
      <c r="C308" s="3" t="s">
        <v>1394</v>
      </c>
      <c r="D308" s="3" t="s">
        <v>1395</v>
      </c>
      <c r="E308" s="3" t="s">
        <v>1396</v>
      </c>
      <c r="F308" s="3" t="s">
        <v>18</v>
      </c>
      <c r="G308">
        <v>1.88</v>
      </c>
      <c r="H308" s="4">
        <f>(S_P_500_Historical_Data[[#This Row],[Price]]-B309)/B309</f>
        <v>1.8813969841393802E-2</v>
      </c>
    </row>
    <row r="309" spans="1:8" x14ac:dyDescent="0.3">
      <c r="A309" s="3" t="s">
        <v>1397</v>
      </c>
      <c r="B309" s="3" t="s">
        <v>1394</v>
      </c>
      <c r="C309" s="3" t="s">
        <v>1398</v>
      </c>
      <c r="D309" s="3" t="s">
        <v>1399</v>
      </c>
      <c r="E309" s="3" t="s">
        <v>1400</v>
      </c>
      <c r="F309" s="3" t="s">
        <v>18</v>
      </c>
      <c r="G309">
        <v>-4.57</v>
      </c>
      <c r="H309" s="4">
        <f>(S_P_500_Historical_Data[[#This Row],[Price]]-B310)/B310</f>
        <v>-4.5748027973696301E-2</v>
      </c>
    </row>
    <row r="310" spans="1:8" x14ac:dyDescent="0.3">
      <c r="A310" s="3" t="s">
        <v>1401</v>
      </c>
      <c r="B310" s="3" t="s">
        <v>1398</v>
      </c>
      <c r="C310" s="3" t="s">
        <v>1402</v>
      </c>
      <c r="D310" s="3" t="s">
        <v>1403</v>
      </c>
      <c r="E310" s="3" t="s">
        <v>1404</v>
      </c>
      <c r="F310" s="3" t="s">
        <v>18</v>
      </c>
      <c r="G310">
        <v>0.23</v>
      </c>
      <c r="H310" s="4">
        <f>(S_P_500_Historical_Data[[#This Row],[Price]]-B311)/B311</f>
        <v>2.2566953610712441E-3</v>
      </c>
    </row>
    <row r="311" spans="1:8" x14ac:dyDescent="0.3">
      <c r="A311" s="3" t="s">
        <v>1405</v>
      </c>
      <c r="B311" s="3" t="s">
        <v>1402</v>
      </c>
      <c r="C311" s="3" t="s">
        <v>1406</v>
      </c>
      <c r="D311" s="3" t="s">
        <v>1407</v>
      </c>
      <c r="E311" s="3" t="s">
        <v>1408</v>
      </c>
      <c r="F311" s="3" t="s">
        <v>18</v>
      </c>
      <c r="G311">
        <v>2.29</v>
      </c>
      <c r="H311" s="4">
        <f>(S_P_500_Historical_Data[[#This Row],[Price]]-B312)/B312</f>
        <v>2.2853386734335183E-2</v>
      </c>
    </row>
    <row r="312" spans="1:8" x14ac:dyDescent="0.3">
      <c r="A312" s="3" t="s">
        <v>1409</v>
      </c>
      <c r="B312" s="3" t="s">
        <v>1406</v>
      </c>
      <c r="C312" s="3" t="s">
        <v>1410</v>
      </c>
      <c r="D312" s="3" t="s">
        <v>1411</v>
      </c>
      <c r="E312" s="3" t="s">
        <v>1412</v>
      </c>
      <c r="F312" s="3" t="s">
        <v>18</v>
      </c>
      <c r="G312">
        <v>1.34</v>
      </c>
      <c r="H312" s="4">
        <f>(S_P_500_Historical_Data[[#This Row],[Price]]-B313)/B313</f>
        <v>1.3431448489542927E-2</v>
      </c>
    </row>
    <row r="313" spans="1:8" x14ac:dyDescent="0.3">
      <c r="A313" s="3" t="s">
        <v>1413</v>
      </c>
      <c r="B313" s="3" t="s">
        <v>1410</v>
      </c>
      <c r="C313" s="3" t="s">
        <v>1414</v>
      </c>
      <c r="D313" s="3" t="s">
        <v>1415</v>
      </c>
      <c r="E313" s="3" t="s">
        <v>1416</v>
      </c>
      <c r="F313" s="3" t="s">
        <v>18</v>
      </c>
      <c r="G313">
        <v>0.79</v>
      </c>
      <c r="H313" s="4">
        <f>(S_P_500_Historical_Data[[#This Row],[Price]]-B314)/B314</f>
        <v>7.9165560638946499E-3</v>
      </c>
    </row>
    <row r="314" spans="1:8" x14ac:dyDescent="0.3">
      <c r="A314" s="3" t="s">
        <v>1417</v>
      </c>
      <c r="B314" s="3" t="s">
        <v>1414</v>
      </c>
      <c r="C314" s="3" t="s">
        <v>1418</v>
      </c>
      <c r="D314" s="3" t="s">
        <v>1419</v>
      </c>
      <c r="E314" s="3" t="s">
        <v>1420</v>
      </c>
      <c r="F314" s="3" t="s">
        <v>18</v>
      </c>
      <c r="G314">
        <v>0.69</v>
      </c>
      <c r="H314" s="4">
        <f>(S_P_500_Historical_Data[[#This Row],[Price]]-B315)/B315</f>
        <v>6.9337442218797649E-3</v>
      </c>
    </row>
    <row r="315" spans="1:8" x14ac:dyDescent="0.3">
      <c r="A315" s="3" t="s">
        <v>1421</v>
      </c>
      <c r="B315" s="3" t="s">
        <v>1418</v>
      </c>
      <c r="C315" s="3" t="s">
        <v>1422</v>
      </c>
      <c r="D315" s="3" t="s">
        <v>1423</v>
      </c>
      <c r="E315" s="3" t="s">
        <v>1424</v>
      </c>
      <c r="F315" s="3" t="s">
        <v>18</v>
      </c>
      <c r="G315">
        <v>3.26</v>
      </c>
      <c r="H315" s="4">
        <f>(S_P_500_Historical_Data[[#This Row],[Price]]-B316)/B316</f>
        <v>3.2617342879872765E-2</v>
      </c>
    </row>
    <row r="316" spans="1:8" x14ac:dyDescent="0.3">
      <c r="A316" s="3" t="s">
        <v>1425</v>
      </c>
      <c r="B316" s="3" t="s">
        <v>1422</v>
      </c>
      <c r="C316" s="3" t="s">
        <v>1426</v>
      </c>
      <c r="D316" s="3" t="s">
        <v>1427</v>
      </c>
      <c r="E316" s="3" t="s">
        <v>1428</v>
      </c>
      <c r="F316" s="3" t="s">
        <v>18</v>
      </c>
      <c r="G316">
        <v>1.74</v>
      </c>
      <c r="H316" s="4">
        <f>(S_P_500_Historical_Data[[#This Row],[Price]]-B317)/B317</f>
        <v>1.7443877298181188E-2</v>
      </c>
    </row>
    <row r="317" spans="1:8" x14ac:dyDescent="0.3">
      <c r="A317" s="3" t="s">
        <v>1429</v>
      </c>
      <c r="B317" s="3" t="s">
        <v>1426</v>
      </c>
      <c r="C317" s="3" t="s">
        <v>1430</v>
      </c>
      <c r="D317" s="3" t="s">
        <v>1431</v>
      </c>
      <c r="E317" s="3" t="s">
        <v>1432</v>
      </c>
      <c r="F317" s="3" t="s">
        <v>18</v>
      </c>
      <c r="G317">
        <v>4.0999999999999996</v>
      </c>
      <c r="H317" s="4">
        <f>(S_P_500_Historical_Data[[#This Row],[Price]]-B318)/B318</f>
        <v>4.1049011177987968E-2</v>
      </c>
    </row>
    <row r="318" spans="1:8" x14ac:dyDescent="0.3">
      <c r="A318" s="3" t="s">
        <v>1433</v>
      </c>
      <c r="B318" s="3" t="s">
        <v>1430</v>
      </c>
      <c r="C318" s="3" t="s">
        <v>1434</v>
      </c>
      <c r="D318" s="3" t="s">
        <v>1435</v>
      </c>
      <c r="E318" s="3" t="s">
        <v>1436</v>
      </c>
      <c r="F318" s="3" t="s">
        <v>18</v>
      </c>
      <c r="G318">
        <v>-0.5</v>
      </c>
      <c r="H318" s="4">
        <f>(S_P_500_Historical_Data[[#This Row],[Price]]-B319)/B319</f>
        <v>-4.9793809140842357E-3</v>
      </c>
    </row>
    <row r="319" spans="1:8" x14ac:dyDescent="0.3">
      <c r="A319" s="3" t="s">
        <v>1437</v>
      </c>
      <c r="B319" s="3" t="s">
        <v>1434</v>
      </c>
      <c r="C319" s="3" t="s">
        <v>1438</v>
      </c>
      <c r="D319" s="3" t="s">
        <v>1439</v>
      </c>
      <c r="E319" s="3" t="s">
        <v>1440</v>
      </c>
      <c r="F319" s="3" t="s">
        <v>18</v>
      </c>
      <c r="G319">
        <v>4.01</v>
      </c>
      <c r="H319" s="4">
        <f>(S_P_500_Historical_Data[[#This Row],[Price]]-B320)/B320</f>
        <v>4.0097529721648699E-2</v>
      </c>
    </row>
    <row r="320" spans="1:8" x14ac:dyDescent="0.3">
      <c r="A320" s="3" t="s">
        <v>1441</v>
      </c>
      <c r="B320" s="3" t="s">
        <v>1438</v>
      </c>
      <c r="C320" s="3" t="s">
        <v>1442</v>
      </c>
      <c r="D320" s="3" t="s">
        <v>1443</v>
      </c>
      <c r="E320" s="3" t="s">
        <v>1444</v>
      </c>
      <c r="F320" s="3" t="s">
        <v>18</v>
      </c>
      <c r="G320">
        <v>-0.03</v>
      </c>
      <c r="H320" s="4">
        <f>(S_P_500_Historical_Data[[#This Row],[Price]]-B321)/B321</f>
        <v>-3.202505070632139E-4</v>
      </c>
    </row>
    <row r="321" spans="1:8" x14ac:dyDescent="0.3">
      <c r="A321" s="3" t="s">
        <v>1445</v>
      </c>
      <c r="B321" s="3" t="s">
        <v>1442</v>
      </c>
      <c r="C321" s="3" t="s">
        <v>1446</v>
      </c>
      <c r="D321" s="3" t="s">
        <v>1447</v>
      </c>
      <c r="E321" s="3" t="s">
        <v>1448</v>
      </c>
      <c r="F321" s="3" t="s">
        <v>18</v>
      </c>
      <c r="G321">
        <v>3.18</v>
      </c>
      <c r="H321" s="4">
        <f>(S_P_500_Historical_Data[[#This Row],[Price]]-B322)/B322</f>
        <v>3.177604405690674E-2</v>
      </c>
    </row>
    <row r="322" spans="1:8" x14ac:dyDescent="0.3">
      <c r="A322" s="3" t="s">
        <v>1449</v>
      </c>
      <c r="B322" s="3" t="s">
        <v>1446</v>
      </c>
      <c r="C322" s="3" t="s">
        <v>1450</v>
      </c>
      <c r="D322" s="3" t="s">
        <v>1451</v>
      </c>
      <c r="E322" s="3" t="s">
        <v>1452</v>
      </c>
      <c r="F322" s="3" t="s">
        <v>18</v>
      </c>
      <c r="G322">
        <v>2.13</v>
      </c>
      <c r="H322" s="4">
        <f>(S_P_500_Historical_Data[[#This Row],[Price]]-B323)/B323</f>
        <v>2.1278590176228015E-2</v>
      </c>
    </row>
    <row r="323" spans="1:8" x14ac:dyDescent="0.3">
      <c r="A323" s="3" t="s">
        <v>1453</v>
      </c>
      <c r="B323" s="3" t="s">
        <v>1450</v>
      </c>
      <c r="C323" s="3" t="s">
        <v>1454</v>
      </c>
      <c r="D323" s="3" t="s">
        <v>1455</v>
      </c>
      <c r="E323" s="3" t="s">
        <v>1456</v>
      </c>
      <c r="F323" s="3" t="s">
        <v>18</v>
      </c>
      <c r="G323">
        <v>3.63</v>
      </c>
      <c r="H323" s="4">
        <f>(S_P_500_Historical_Data[[#This Row],[Price]]-B324)/B324</f>
        <v>3.6311709506323835E-2</v>
      </c>
    </row>
    <row r="324" spans="1:8" x14ac:dyDescent="0.3">
      <c r="A324" s="3" t="s">
        <v>1457</v>
      </c>
      <c r="B324" s="3" t="s">
        <v>1458</v>
      </c>
      <c r="C324" s="3" t="s">
        <v>1459</v>
      </c>
      <c r="D324" s="3" t="s">
        <v>1460</v>
      </c>
      <c r="E324" s="3" t="s">
        <v>1461</v>
      </c>
      <c r="F324" s="3" t="s">
        <v>18</v>
      </c>
      <c r="G324">
        <v>2.8</v>
      </c>
      <c r="H324" s="4">
        <f>(S_P_500_Historical_Data[[#This Row],[Price]]-B325)/B325</f>
        <v>2.7960296379141734E-2</v>
      </c>
    </row>
    <row r="325" spans="1:8" x14ac:dyDescent="0.3">
      <c r="A325" s="3" t="s">
        <v>1462</v>
      </c>
      <c r="B325" s="3" t="s">
        <v>1463</v>
      </c>
      <c r="C325" s="3" t="s">
        <v>1464</v>
      </c>
      <c r="D325" s="3" t="s">
        <v>1465</v>
      </c>
      <c r="E325" s="3" t="s">
        <v>1466</v>
      </c>
      <c r="F325" s="3" t="s">
        <v>18</v>
      </c>
      <c r="G325">
        <v>2.73</v>
      </c>
      <c r="H325" s="4">
        <f>(S_P_500_Historical_Data[[#This Row],[Price]]-B326)/B326</f>
        <v>2.7329243521615119E-2</v>
      </c>
    </row>
    <row r="326" spans="1:8" x14ac:dyDescent="0.3">
      <c r="A326" s="3" t="s">
        <v>1467</v>
      </c>
      <c r="B326" s="3" t="s">
        <v>1464</v>
      </c>
      <c r="C326" s="3" t="s">
        <v>1468</v>
      </c>
      <c r="D326" s="3" t="s">
        <v>1469</v>
      </c>
      <c r="E326" s="3" t="s">
        <v>1470</v>
      </c>
      <c r="F326" s="3" t="s">
        <v>18</v>
      </c>
      <c r="G326">
        <v>3.61</v>
      </c>
      <c r="H326" s="4">
        <f>(S_P_500_Historical_Data[[#This Row],[Price]]-B327)/B327</f>
        <v>3.6074146507376323E-2</v>
      </c>
    </row>
    <row r="327" spans="1:8" x14ac:dyDescent="0.3">
      <c r="A327" s="3" t="s">
        <v>1471</v>
      </c>
      <c r="B327" s="3" t="s">
        <v>1468</v>
      </c>
      <c r="C327" s="3" t="s">
        <v>1472</v>
      </c>
      <c r="D327" s="3" t="s">
        <v>1473</v>
      </c>
      <c r="E327" s="3" t="s">
        <v>1474</v>
      </c>
      <c r="F327" s="3" t="s">
        <v>18</v>
      </c>
      <c r="G327">
        <v>2.4300000000000002</v>
      </c>
      <c r="H327" s="4">
        <f>(S_P_500_Historical_Data[[#This Row],[Price]]-B328)/B328</f>
        <v>2.4277658022514064E-2</v>
      </c>
    </row>
    <row r="328" spans="1:8" x14ac:dyDescent="0.3">
      <c r="A328" s="3" t="s">
        <v>1475</v>
      </c>
      <c r="B328" s="3" t="s">
        <v>1476</v>
      </c>
      <c r="C328" s="3" t="s">
        <v>1477</v>
      </c>
      <c r="D328" s="3" t="s">
        <v>1478</v>
      </c>
      <c r="E328" s="3" t="s">
        <v>1479</v>
      </c>
      <c r="F328" s="3" t="s">
        <v>18</v>
      </c>
      <c r="G328">
        <v>1.23</v>
      </c>
      <c r="H328" s="4">
        <f>(S_P_500_Historical_Data[[#This Row],[Price]]-B329)/B329</f>
        <v>1.2299146994643885E-2</v>
      </c>
    </row>
    <row r="329" spans="1:8" x14ac:dyDescent="0.3">
      <c r="A329" s="3" t="s">
        <v>1480</v>
      </c>
      <c r="B329" s="3" t="s">
        <v>1481</v>
      </c>
      <c r="C329" s="3" t="s">
        <v>1482</v>
      </c>
      <c r="D329" s="3" t="s">
        <v>1482</v>
      </c>
      <c r="E329" s="3" t="s">
        <v>1483</v>
      </c>
      <c r="F329" s="3" t="s">
        <v>18</v>
      </c>
      <c r="G329">
        <v>-3.95</v>
      </c>
      <c r="H329" s="4">
        <f>(S_P_500_Historical_Data[[#This Row],[Price]]-B330)/B330</f>
        <v>-3.9504604636392555E-2</v>
      </c>
    </row>
    <row r="330" spans="1:8" x14ac:dyDescent="0.3">
      <c r="A330" s="3" t="s">
        <v>1484</v>
      </c>
      <c r="B330" s="3" t="s">
        <v>1485</v>
      </c>
      <c r="C330" s="3" t="s">
        <v>1486</v>
      </c>
      <c r="D330" s="3" t="s">
        <v>1487</v>
      </c>
      <c r="E330" s="3" t="s">
        <v>1488</v>
      </c>
      <c r="F330" s="3" t="s">
        <v>18</v>
      </c>
      <c r="G330">
        <v>2.08</v>
      </c>
      <c r="H330" s="4">
        <f>(S_P_500_Historical_Data[[#This Row],[Price]]-B331)/B331</f>
        <v>2.0833783579347849E-2</v>
      </c>
    </row>
    <row r="331" spans="1:8" x14ac:dyDescent="0.3">
      <c r="A331" s="3" t="s">
        <v>1489</v>
      </c>
      <c r="B331" s="3" t="s">
        <v>1490</v>
      </c>
      <c r="C331" s="3" t="s">
        <v>1491</v>
      </c>
      <c r="D331" s="3" t="s">
        <v>1491</v>
      </c>
      <c r="E331" s="3" t="s">
        <v>1492</v>
      </c>
      <c r="F331" s="3" t="s">
        <v>18</v>
      </c>
      <c r="G331">
        <v>-2.69</v>
      </c>
      <c r="H331" s="4">
        <f>(S_P_500_Historical_Data[[#This Row],[Price]]-B332)/B332</f>
        <v>-2.6877536856716292E-2</v>
      </c>
    </row>
    <row r="332" spans="1:8" x14ac:dyDescent="0.3">
      <c r="A332" s="3" t="s">
        <v>1493</v>
      </c>
      <c r="B332" s="3" t="s">
        <v>1491</v>
      </c>
      <c r="C332" s="3" t="s">
        <v>1494</v>
      </c>
      <c r="D332" s="3" t="s">
        <v>1495</v>
      </c>
      <c r="E332" s="3" t="s">
        <v>1496</v>
      </c>
      <c r="F332" s="3" t="s">
        <v>18</v>
      </c>
      <c r="G332">
        <v>3.76</v>
      </c>
      <c r="H332" s="4">
        <f>(S_P_500_Historical_Data[[#This Row],[Price]]-B333)/B333</f>
        <v>3.759874307161877E-2</v>
      </c>
    </row>
    <row r="333" spans="1:8" x14ac:dyDescent="0.3">
      <c r="A333" s="3" t="s">
        <v>1497</v>
      </c>
      <c r="B333" s="3" t="s">
        <v>1498</v>
      </c>
      <c r="C333" s="3" t="s">
        <v>1499</v>
      </c>
      <c r="D333" s="3" t="s">
        <v>1500</v>
      </c>
      <c r="E333" s="3" t="s">
        <v>1501</v>
      </c>
      <c r="F333" s="3" t="s">
        <v>18</v>
      </c>
      <c r="G333">
        <v>3.15</v>
      </c>
      <c r="H333" s="4">
        <f>(S_P_500_Historical_Data[[#This Row],[Price]]-B334)/B334</f>
        <v>3.148985976995973E-2</v>
      </c>
    </row>
    <row r="334" spans="1:8" x14ac:dyDescent="0.3">
      <c r="A334" s="3" t="s">
        <v>1502</v>
      </c>
      <c r="B334" s="3" t="s">
        <v>1499</v>
      </c>
      <c r="C334" s="3" t="s">
        <v>1503</v>
      </c>
      <c r="D334" s="3" t="s">
        <v>1504</v>
      </c>
      <c r="E334" s="3" t="s">
        <v>1505</v>
      </c>
      <c r="F334" s="3" t="s">
        <v>18</v>
      </c>
      <c r="G334">
        <v>-2.68</v>
      </c>
      <c r="H334" s="4">
        <f>(S_P_500_Historical_Data[[#This Row],[Price]]-B335)/B335</f>
        <v>-2.6790799561883939E-2</v>
      </c>
    </row>
    <row r="335" spans="1:8" x14ac:dyDescent="0.3">
      <c r="A335" s="3" t="s">
        <v>1506</v>
      </c>
      <c r="B335" s="3" t="s">
        <v>1503</v>
      </c>
      <c r="C335" s="3" t="s">
        <v>1507</v>
      </c>
      <c r="D335" s="3" t="s">
        <v>1508</v>
      </c>
      <c r="E335" s="3" t="s">
        <v>1509</v>
      </c>
      <c r="F335" s="3" t="s">
        <v>18</v>
      </c>
      <c r="G335">
        <v>1.24</v>
      </c>
      <c r="H335" s="4">
        <f>(S_P_500_Historical_Data[[#This Row],[Price]]-B336)/B336</f>
        <v>1.2397152425095861E-2</v>
      </c>
    </row>
    <row r="336" spans="1:8" x14ac:dyDescent="0.3">
      <c r="A336" s="3" t="s">
        <v>1510</v>
      </c>
      <c r="B336" s="3" t="s">
        <v>1507</v>
      </c>
      <c r="C336" s="3" t="s">
        <v>1511</v>
      </c>
      <c r="D336" s="3" t="s">
        <v>1512</v>
      </c>
      <c r="E336" s="3" t="s">
        <v>1513</v>
      </c>
      <c r="F336" s="3" t="s">
        <v>18</v>
      </c>
      <c r="G336">
        <v>1.1499999999999999</v>
      </c>
      <c r="H336" s="4">
        <f>(S_P_500_Historical_Data[[#This Row],[Price]]-B337)/B337</f>
        <v>1.1530609955806903E-2</v>
      </c>
    </row>
    <row r="337" spans="1:8" x14ac:dyDescent="0.3">
      <c r="A337" s="3" t="s">
        <v>1514</v>
      </c>
      <c r="B337" s="3" t="s">
        <v>1515</v>
      </c>
      <c r="C337" s="3" t="s">
        <v>1516</v>
      </c>
      <c r="D337" s="3" t="s">
        <v>1517</v>
      </c>
      <c r="E337" s="3" t="s">
        <v>1518</v>
      </c>
      <c r="F337" s="3" t="s">
        <v>18</v>
      </c>
      <c r="G337">
        <v>-4.57</v>
      </c>
      <c r="H337" s="4">
        <f>(S_P_500_Historical_Data[[#This Row],[Price]]-B338)/B338</f>
        <v>-4.5746457164875638E-2</v>
      </c>
    </row>
    <row r="338" spans="1:8" x14ac:dyDescent="0.3">
      <c r="A338" s="3" t="s">
        <v>1519</v>
      </c>
      <c r="B338" s="3" t="s">
        <v>1520</v>
      </c>
      <c r="C338" s="3" t="s">
        <v>1521</v>
      </c>
      <c r="D338" s="3" t="s">
        <v>1522</v>
      </c>
      <c r="E338" s="3" t="s">
        <v>1523</v>
      </c>
      <c r="F338" s="3" t="s">
        <v>18</v>
      </c>
      <c r="G338">
        <v>-3</v>
      </c>
      <c r="H338" s="4">
        <f>(S_P_500_Historical_Data[[#This Row],[Price]]-B339)/B339</f>
        <v>-3.0045057203961768E-2</v>
      </c>
    </row>
    <row r="339" spans="1:8" x14ac:dyDescent="0.3">
      <c r="A339" s="3" t="s">
        <v>1524</v>
      </c>
      <c r="B339" s="3" t="s">
        <v>1525</v>
      </c>
      <c r="C339" s="3" t="s">
        <v>1526</v>
      </c>
      <c r="D339" s="3" t="s">
        <v>1527</v>
      </c>
      <c r="E339" s="3" t="s">
        <v>1528</v>
      </c>
      <c r="F339" s="3" t="s">
        <v>18</v>
      </c>
      <c r="G339">
        <v>3.25</v>
      </c>
      <c r="H339" s="4">
        <f>(S_P_500_Historical_Data[[#This Row],[Price]]-B340)/B340</f>
        <v>3.2500803944688662E-2</v>
      </c>
    </row>
    <row r="340" spans="1:8" x14ac:dyDescent="0.3">
      <c r="A340" s="3" t="s">
        <v>1529</v>
      </c>
      <c r="B340" s="3" t="s">
        <v>1530</v>
      </c>
      <c r="C340" s="3" t="s">
        <v>1531</v>
      </c>
      <c r="D340" s="3" t="s">
        <v>1532</v>
      </c>
      <c r="E340" s="3" t="s">
        <v>1533</v>
      </c>
      <c r="F340" s="3" t="s">
        <v>18</v>
      </c>
      <c r="G340">
        <v>1.01</v>
      </c>
      <c r="H340" s="4">
        <f>(S_P_500_Historical_Data[[#This Row],[Price]]-B341)/B341</f>
        <v>1.0091166980662137E-2</v>
      </c>
    </row>
    <row r="341" spans="1:8" x14ac:dyDescent="0.3">
      <c r="A341" s="3" t="s">
        <v>1534</v>
      </c>
      <c r="B341" s="3" t="s">
        <v>1535</v>
      </c>
      <c r="C341" s="3" t="s">
        <v>1536</v>
      </c>
      <c r="D341" s="3" t="s">
        <v>1537</v>
      </c>
      <c r="E341" s="3" t="s">
        <v>1538</v>
      </c>
      <c r="F341" s="3" t="s">
        <v>18</v>
      </c>
      <c r="G341">
        <v>-1.29</v>
      </c>
      <c r="H341" s="4">
        <f>(S_P_500_Historical_Data[[#This Row],[Price]]-B342)/B342</f>
        <v>-1.2910672680247022E-2</v>
      </c>
    </row>
    <row r="342" spans="1:8" x14ac:dyDescent="0.3">
      <c r="A342" s="3" t="s">
        <v>1539</v>
      </c>
      <c r="B342" s="3" t="s">
        <v>1536</v>
      </c>
      <c r="C342" s="3" t="s">
        <v>1540</v>
      </c>
      <c r="D342" s="3" t="s">
        <v>1541</v>
      </c>
      <c r="E342" s="3" t="s">
        <v>1542</v>
      </c>
      <c r="F342" s="3" t="s">
        <v>18</v>
      </c>
      <c r="G342">
        <v>1.94</v>
      </c>
      <c r="H342" s="4">
        <f>(S_P_500_Historical_Data[[#This Row],[Price]]-B343)/B343</f>
        <v>1.9392935741834216E-2</v>
      </c>
    </row>
    <row r="343" spans="1:8" x14ac:dyDescent="0.3">
      <c r="A343" s="3" t="s">
        <v>1543</v>
      </c>
      <c r="B343" s="3" t="s">
        <v>1540</v>
      </c>
      <c r="C343" s="3" t="s">
        <v>1544</v>
      </c>
      <c r="D343" s="3" t="s">
        <v>1545</v>
      </c>
      <c r="E343" s="3" t="s">
        <v>1546</v>
      </c>
      <c r="F343" s="3" t="s">
        <v>18</v>
      </c>
      <c r="G343">
        <v>-1</v>
      </c>
      <c r="H343" s="4">
        <f>(S_P_500_Historical_Data[[#This Row],[Price]]-B344)/B344</f>
        <v>-9.9879195789110264E-3</v>
      </c>
    </row>
    <row r="344" spans="1:8" x14ac:dyDescent="0.3">
      <c r="A344" s="3" t="s">
        <v>1547</v>
      </c>
      <c r="B344" s="3" t="s">
        <v>1548</v>
      </c>
      <c r="C344" s="3" t="s">
        <v>1549</v>
      </c>
      <c r="D344" s="3" t="s">
        <v>1548</v>
      </c>
      <c r="E344" s="3" t="s">
        <v>1550</v>
      </c>
      <c r="F344" s="3" t="s">
        <v>18</v>
      </c>
      <c r="G344">
        <v>3.44</v>
      </c>
      <c r="H344" s="4">
        <f>(S_P_500_Historical_Data[[#This Row],[Price]]-B345)/B345</f>
        <v>3.4431972865016862E-2</v>
      </c>
    </row>
    <row r="345" spans="1:8" x14ac:dyDescent="0.3">
      <c r="A345" s="3" t="s">
        <v>1551</v>
      </c>
      <c r="B345" s="3" t="s">
        <v>1549</v>
      </c>
      <c r="C345" s="3" t="s">
        <v>1552</v>
      </c>
      <c r="D345" s="3" t="s">
        <v>1553</v>
      </c>
      <c r="E345" s="3" t="s">
        <v>1554</v>
      </c>
      <c r="F345" s="3" t="s">
        <v>18</v>
      </c>
      <c r="G345">
        <v>-0.53</v>
      </c>
      <c r="H345" s="4">
        <f>(S_P_500_Historical_Data[[#This Row],[Price]]-B346)/B346</f>
        <v>-5.32705924133793E-3</v>
      </c>
    </row>
    <row r="346" spans="1:8" x14ac:dyDescent="0.3">
      <c r="A346" s="3" t="s">
        <v>1555</v>
      </c>
      <c r="B346" s="3" t="s">
        <v>1556</v>
      </c>
      <c r="C346" s="3" t="s">
        <v>1557</v>
      </c>
      <c r="D346" s="3" t="s">
        <v>1558</v>
      </c>
      <c r="E346" s="3" t="s">
        <v>1559</v>
      </c>
      <c r="F346" s="3" t="s">
        <v>18</v>
      </c>
      <c r="G346">
        <v>0.08</v>
      </c>
      <c r="H346" s="4">
        <f>(S_P_500_Historical_Data[[#This Row],[Price]]-B347)/B347</f>
        <v>7.5523667784707562E-4</v>
      </c>
    </row>
    <row r="347" spans="1:8" x14ac:dyDescent="0.3">
      <c r="A347" s="3" t="s">
        <v>1560</v>
      </c>
      <c r="B347" s="3" t="s">
        <v>1561</v>
      </c>
      <c r="C347" s="3" t="s">
        <v>1562</v>
      </c>
      <c r="D347" s="3" t="s">
        <v>1563</v>
      </c>
      <c r="E347" s="3" t="s">
        <v>1564</v>
      </c>
      <c r="F347" s="3" t="s">
        <v>18</v>
      </c>
      <c r="G347">
        <v>2.27</v>
      </c>
      <c r="H347" s="4">
        <f>(S_P_500_Historical_Data[[#This Row],[Price]]-B348)/B348</f>
        <v>2.2717462913741795E-2</v>
      </c>
    </row>
    <row r="348" spans="1:8" x14ac:dyDescent="0.3">
      <c r="A348" s="3" t="s">
        <v>1565</v>
      </c>
      <c r="B348" s="3" t="s">
        <v>1562</v>
      </c>
      <c r="C348" s="3" t="s">
        <v>1566</v>
      </c>
      <c r="D348" s="3" t="s">
        <v>1567</v>
      </c>
      <c r="E348" s="3" t="s">
        <v>1568</v>
      </c>
      <c r="F348" s="3" t="s">
        <v>18</v>
      </c>
      <c r="G348">
        <v>-2.54</v>
      </c>
      <c r="H348" s="4">
        <f>(S_P_500_Historical_Data[[#This Row],[Price]]-B349)/B349</f>
        <v>-2.5416786591980909E-2</v>
      </c>
    </row>
    <row r="349" spans="1:8" x14ac:dyDescent="0.3">
      <c r="A349" s="3" t="s">
        <v>1569</v>
      </c>
      <c r="B349" s="3" t="s">
        <v>1566</v>
      </c>
      <c r="C349" s="3" t="s">
        <v>1570</v>
      </c>
      <c r="D349" s="3" t="s">
        <v>1571</v>
      </c>
      <c r="E349" s="3" t="s">
        <v>1572</v>
      </c>
      <c r="F349" s="3" t="s">
        <v>18</v>
      </c>
      <c r="G349">
        <v>1.87</v>
      </c>
      <c r="H349" s="4">
        <f>(S_P_500_Historical_Data[[#This Row],[Price]]-B350)/B350</f>
        <v>1.8697279985565477E-2</v>
      </c>
    </row>
    <row r="350" spans="1:8" x14ac:dyDescent="0.3">
      <c r="A350" s="3" t="s">
        <v>1573</v>
      </c>
      <c r="B350" s="3" t="s">
        <v>1570</v>
      </c>
      <c r="C350" s="3" t="s">
        <v>1574</v>
      </c>
      <c r="D350" s="3" t="s">
        <v>1575</v>
      </c>
      <c r="E350" s="3" t="s">
        <v>1576</v>
      </c>
      <c r="F350" s="3" t="s">
        <v>18</v>
      </c>
      <c r="G350">
        <v>1.05</v>
      </c>
      <c r="H350" s="4">
        <f>(S_P_500_Historical_Data[[#This Row],[Price]]-B351)/B351</f>
        <v>1.0483613656046362E-2</v>
      </c>
    </row>
    <row r="351" spans="1:8" x14ac:dyDescent="0.3">
      <c r="A351" s="3" t="s">
        <v>1577</v>
      </c>
      <c r="B351" s="3" t="s">
        <v>1574</v>
      </c>
      <c r="C351" s="3" t="s">
        <v>1578</v>
      </c>
      <c r="D351" s="3" t="s">
        <v>1579</v>
      </c>
      <c r="E351" s="3" t="s">
        <v>1580</v>
      </c>
      <c r="F351" s="3" t="s">
        <v>18</v>
      </c>
      <c r="G351">
        <v>0.7</v>
      </c>
      <c r="H351" s="4">
        <f>(S_P_500_Historical_Data[[#This Row],[Price]]-B352)/B352</f>
        <v>7.0459709439764824E-3</v>
      </c>
    </row>
    <row r="352" spans="1:8" x14ac:dyDescent="0.3">
      <c r="A352" s="3" t="s">
        <v>1581</v>
      </c>
      <c r="B352" s="3" t="s">
        <v>1582</v>
      </c>
      <c r="C352" s="3" t="s">
        <v>1583</v>
      </c>
      <c r="D352" s="3" t="s">
        <v>1584</v>
      </c>
      <c r="E352" s="3" t="s">
        <v>1585</v>
      </c>
      <c r="F352" s="3" t="s">
        <v>18</v>
      </c>
      <c r="G352">
        <v>1.01</v>
      </c>
      <c r="H352" s="4">
        <f>(S_P_500_Historical_Data[[#This Row],[Price]]-B353)/B353</f>
        <v>1.010780108960231E-2</v>
      </c>
    </row>
    <row r="353" spans="1:8" x14ac:dyDescent="0.3">
      <c r="A353" s="3" t="s">
        <v>1586</v>
      </c>
      <c r="B353" s="3" t="s">
        <v>1583</v>
      </c>
      <c r="C353" s="3" t="s">
        <v>1587</v>
      </c>
      <c r="D353" s="3" t="s">
        <v>1588</v>
      </c>
      <c r="E353" s="3" t="s">
        <v>1589</v>
      </c>
      <c r="F353" s="3" t="s">
        <v>18</v>
      </c>
      <c r="G353">
        <v>3.03</v>
      </c>
      <c r="H353" s="4">
        <f>(S_P_500_Historical_Data[[#This Row],[Price]]-B354)/B354</f>
        <v>3.0261775102703774E-2</v>
      </c>
    </row>
    <row r="354" spans="1:8" x14ac:dyDescent="0.3">
      <c r="A354" s="3" t="s">
        <v>1590</v>
      </c>
      <c r="B354" s="3" t="s">
        <v>1591</v>
      </c>
      <c r="C354" s="3" t="s">
        <v>1592</v>
      </c>
      <c r="D354" s="3" t="s">
        <v>1593</v>
      </c>
      <c r="E354" s="3" t="s">
        <v>1594</v>
      </c>
      <c r="F354" s="3" t="s">
        <v>18</v>
      </c>
      <c r="G354">
        <v>0.21</v>
      </c>
      <c r="H354" s="4">
        <f>(S_P_500_Historical_Data[[#This Row],[Price]]-B355)/B355</f>
        <v>2.1062709430349339E-3</v>
      </c>
    </row>
    <row r="355" spans="1:8" x14ac:dyDescent="0.3">
      <c r="A355" s="3" t="s">
        <v>1595</v>
      </c>
      <c r="B355" s="3" t="s">
        <v>1592</v>
      </c>
      <c r="C355" s="3" t="s">
        <v>1596</v>
      </c>
      <c r="D355" s="3" t="s">
        <v>1597</v>
      </c>
      <c r="E355" s="3" t="s">
        <v>1598</v>
      </c>
      <c r="F355" s="3" t="s">
        <v>18</v>
      </c>
      <c r="G355">
        <v>0.91</v>
      </c>
      <c r="H355" s="4">
        <f>(S_P_500_Historical_Data[[#This Row],[Price]]-B356)/B356</f>
        <v>9.1056203656740796E-3</v>
      </c>
    </row>
    <row r="356" spans="1:8" x14ac:dyDescent="0.3">
      <c r="A356" s="3" t="s">
        <v>1599</v>
      </c>
      <c r="B356" s="3" t="s">
        <v>1596</v>
      </c>
      <c r="C356" s="3" t="s">
        <v>1600</v>
      </c>
      <c r="D356" s="3" t="s">
        <v>1601</v>
      </c>
      <c r="E356" s="3" t="s">
        <v>1602</v>
      </c>
      <c r="F356" s="3" t="s">
        <v>18</v>
      </c>
      <c r="G356">
        <v>-2.4</v>
      </c>
      <c r="H356" s="4">
        <f>(S_P_500_Historical_Data[[#This Row],[Price]]-B357)/B357</f>
        <v>-2.3997548384055083E-2</v>
      </c>
    </row>
    <row r="357" spans="1:8" x14ac:dyDescent="0.3">
      <c r="A357" s="3" t="s">
        <v>1603</v>
      </c>
      <c r="B357" s="3" t="s">
        <v>1604</v>
      </c>
      <c r="C357" s="3" t="s">
        <v>1605</v>
      </c>
      <c r="D357" s="3" t="s">
        <v>1606</v>
      </c>
      <c r="E357" s="3" t="s">
        <v>1607</v>
      </c>
      <c r="F357" s="3" t="s">
        <v>18</v>
      </c>
      <c r="G357">
        <v>3.94</v>
      </c>
      <c r="H357" s="4">
        <f>(S_P_500_Historical_Data[[#This Row],[Price]]-B358)/B358</f>
        <v>3.937374430342528E-2</v>
      </c>
    </row>
    <row r="358" spans="1:8" x14ac:dyDescent="0.3">
      <c r="A358" s="3" t="s">
        <v>1608</v>
      </c>
      <c r="B358" s="3" t="s">
        <v>1609</v>
      </c>
      <c r="C358" s="3" t="s">
        <v>1610</v>
      </c>
      <c r="D358" s="3" t="s">
        <v>1611</v>
      </c>
      <c r="E358" s="3" t="s">
        <v>1612</v>
      </c>
      <c r="F358" s="3" t="s">
        <v>18</v>
      </c>
      <c r="G358">
        <v>-1.74</v>
      </c>
      <c r="H358" s="4">
        <f>(S_P_500_Historical_Data[[#This Row],[Price]]-B359)/B359</f>
        <v>-1.7358853978572376E-2</v>
      </c>
    </row>
    <row r="359" spans="1:8" x14ac:dyDescent="0.3">
      <c r="A359" s="3" t="s">
        <v>1613</v>
      </c>
      <c r="B359" s="3" t="s">
        <v>1610</v>
      </c>
      <c r="C359" s="3" t="s">
        <v>1614</v>
      </c>
      <c r="D359" s="3" t="s">
        <v>1615</v>
      </c>
      <c r="E359" s="3" t="s">
        <v>1616</v>
      </c>
      <c r="F359" s="3" t="s">
        <v>18</v>
      </c>
      <c r="G359">
        <v>0.1</v>
      </c>
      <c r="H359" s="4">
        <f>(S_P_500_Historical_Data[[#This Row],[Price]]-B360)/B360</f>
        <v>9.6397156283897843E-4</v>
      </c>
    </row>
    <row r="360" spans="1:8" x14ac:dyDescent="0.3">
      <c r="A360" s="3" t="s">
        <v>1617</v>
      </c>
      <c r="B360" s="3" t="s">
        <v>1614</v>
      </c>
      <c r="C360" s="3" t="s">
        <v>1618</v>
      </c>
      <c r="D360" s="3" t="s">
        <v>1619</v>
      </c>
      <c r="E360" s="3" t="s">
        <v>1620</v>
      </c>
      <c r="F360" s="3" t="s">
        <v>18</v>
      </c>
      <c r="G360">
        <v>2.79</v>
      </c>
      <c r="H360" s="4">
        <f>(S_P_500_Historical_Data[[#This Row],[Price]]-B361)/B361</f>
        <v>2.7892689935346406E-2</v>
      </c>
    </row>
    <row r="361" spans="1:8" x14ac:dyDescent="0.3">
      <c r="A361" s="3" t="s">
        <v>1621</v>
      </c>
      <c r="B361" s="3" t="s">
        <v>1622</v>
      </c>
      <c r="C361" s="3" t="s">
        <v>1623</v>
      </c>
      <c r="D361" s="3" t="s">
        <v>1624</v>
      </c>
      <c r="E361" s="3" t="s">
        <v>1625</v>
      </c>
      <c r="F361" s="3" t="s">
        <v>18</v>
      </c>
      <c r="G361">
        <v>-2.1800000000000002</v>
      </c>
      <c r="H361" s="4">
        <f>(S_P_500_Historical_Data[[#This Row],[Price]]-B362)/B362</f>
        <v>-2.1831839108311102E-2</v>
      </c>
    </row>
    <row r="362" spans="1:8" x14ac:dyDescent="0.3">
      <c r="A362" s="3" t="s">
        <v>1626</v>
      </c>
      <c r="B362" s="3" t="s">
        <v>1627</v>
      </c>
      <c r="C362" s="3" t="s">
        <v>1628</v>
      </c>
      <c r="D362" s="3" t="s">
        <v>1629</v>
      </c>
      <c r="E362" s="3" t="s">
        <v>1630</v>
      </c>
      <c r="F362" s="3" t="s">
        <v>18</v>
      </c>
      <c r="G362">
        <v>0.96</v>
      </c>
      <c r="H362" s="4">
        <f>(S_P_500_Historical_Data[[#This Row],[Price]]-B363)/B363</f>
        <v>9.5895102500122703E-3</v>
      </c>
    </row>
    <row r="363" spans="1:8" x14ac:dyDescent="0.3">
      <c r="A363" s="3" t="s">
        <v>1631</v>
      </c>
      <c r="B363" s="3" t="s">
        <v>1632</v>
      </c>
      <c r="C363" s="3" t="s">
        <v>1633</v>
      </c>
      <c r="D363" s="3" t="s">
        <v>1634</v>
      </c>
      <c r="E363" s="3" t="s">
        <v>1635</v>
      </c>
      <c r="F363" s="3" t="s">
        <v>18</v>
      </c>
      <c r="G363">
        <v>-1.99</v>
      </c>
      <c r="H363" s="4">
        <f>(S_P_500_Historical_Data[[#This Row],[Price]]-B364)/B364</f>
        <v>-1.9923757462418191E-2</v>
      </c>
    </row>
    <row r="364" spans="1:8" x14ac:dyDescent="0.3">
      <c r="A364" s="3" t="s">
        <v>1636</v>
      </c>
      <c r="B364" s="3" t="s">
        <v>1637</v>
      </c>
      <c r="C364" s="3" t="s">
        <v>1638</v>
      </c>
      <c r="D364" s="3" t="s">
        <v>1639</v>
      </c>
      <c r="E364" s="3" t="s">
        <v>1640</v>
      </c>
      <c r="F364" s="3" t="s">
        <v>18</v>
      </c>
      <c r="G364">
        <v>11.16</v>
      </c>
      <c r="H364" s="4">
        <f>(S_P_500_Historical_Data[[#This Row],[Price]]-B365)/B365</f>
        <v>0.11158786845050889</v>
      </c>
    </row>
    <row r="365" spans="1:8" x14ac:dyDescent="0.3">
      <c r="A365" s="3" t="s">
        <v>1641</v>
      </c>
      <c r="B365" s="3" t="s">
        <v>1642</v>
      </c>
      <c r="C365" s="3" t="s">
        <v>1643</v>
      </c>
      <c r="D365" s="3" t="s">
        <v>1644</v>
      </c>
      <c r="E365" s="3" t="s">
        <v>1645</v>
      </c>
      <c r="F365" s="3" t="s">
        <v>18</v>
      </c>
      <c r="G365">
        <v>-4.3899999999999997</v>
      </c>
      <c r="H365" s="4">
        <f>(S_P_500_Historical_Data[[#This Row],[Price]]-B366)/B366</f>
        <v>-4.3903681997706619E-2</v>
      </c>
    </row>
    <row r="366" spans="1:8" x14ac:dyDescent="0.3">
      <c r="A366" s="3" t="s">
        <v>1646</v>
      </c>
      <c r="B366" s="3" t="s">
        <v>1647</v>
      </c>
      <c r="C366" s="3" t="s">
        <v>1648</v>
      </c>
      <c r="D366" s="3" t="s">
        <v>1649</v>
      </c>
      <c r="E366" s="3" t="s">
        <v>1650</v>
      </c>
      <c r="F366" s="3" t="s">
        <v>18</v>
      </c>
      <c r="G366">
        <v>1.18</v>
      </c>
      <c r="H366" s="4">
        <f>(S_P_500_Historical_Data[[#This Row],[Price]]-B367)/B367</f>
        <v>1.1834166967462421E-2</v>
      </c>
    </row>
    <row r="367" spans="1:8" x14ac:dyDescent="0.3">
      <c r="A367" s="3" t="s">
        <v>1651</v>
      </c>
      <c r="B367" s="3" t="s">
        <v>1648</v>
      </c>
      <c r="C367" s="3" t="s">
        <v>1652</v>
      </c>
      <c r="D367" s="3" t="s">
        <v>1653</v>
      </c>
      <c r="E367" s="3" t="s">
        <v>1654</v>
      </c>
      <c r="F367" s="3" t="s">
        <v>18</v>
      </c>
      <c r="G367">
        <v>-1.91</v>
      </c>
      <c r="H367" s="4">
        <f>(S_P_500_Historical_Data[[#This Row],[Price]]-B368)/B368</f>
        <v>-1.9143716966340422E-2</v>
      </c>
    </row>
    <row r="368" spans="1:8" x14ac:dyDescent="0.3">
      <c r="A368" s="3" t="s">
        <v>1655</v>
      </c>
      <c r="B368" s="3" t="s">
        <v>1652</v>
      </c>
      <c r="C368" s="3" t="s">
        <v>1656</v>
      </c>
      <c r="D368" s="3" t="s">
        <v>1657</v>
      </c>
      <c r="E368" s="3" t="s">
        <v>1658</v>
      </c>
      <c r="F368" s="3" t="s">
        <v>18</v>
      </c>
      <c r="G368">
        <v>1.96</v>
      </c>
      <c r="H368" s="4">
        <f>(S_P_500_Historical_Data[[#This Row],[Price]]-B369)/B369</f>
        <v>1.9648797091359183E-2</v>
      </c>
    </row>
    <row r="369" spans="1:8" x14ac:dyDescent="0.3">
      <c r="A369" s="3" t="s">
        <v>1659</v>
      </c>
      <c r="B369" s="3" t="s">
        <v>1656</v>
      </c>
      <c r="C369" s="3" t="s">
        <v>1660</v>
      </c>
      <c r="D369" s="3" t="s">
        <v>1656</v>
      </c>
      <c r="E369" s="3" t="s">
        <v>1661</v>
      </c>
      <c r="F369" s="3" t="s">
        <v>18</v>
      </c>
      <c r="G369">
        <v>4.49</v>
      </c>
      <c r="H369" s="4">
        <f>(S_P_500_Historical_Data[[#This Row],[Price]]-B370)/B370</f>
        <v>4.4859359844810799E-2</v>
      </c>
    </row>
    <row r="370" spans="1:8" x14ac:dyDescent="0.3">
      <c r="A370" s="3" t="s">
        <v>1662</v>
      </c>
      <c r="B370" s="3" t="s">
        <v>1663</v>
      </c>
      <c r="C370" s="3" t="s">
        <v>1664</v>
      </c>
      <c r="D370" s="3" t="s">
        <v>1664</v>
      </c>
      <c r="E370" s="3" t="s">
        <v>1665</v>
      </c>
      <c r="F370" s="3" t="s">
        <v>18</v>
      </c>
      <c r="G370">
        <v>-4.79</v>
      </c>
      <c r="H370" s="4">
        <f>(S_P_500_Historical_Data[[#This Row],[Price]]-B371)/B371</f>
        <v>-4.7892671164353591E-2</v>
      </c>
    </row>
    <row r="371" spans="1:8" x14ac:dyDescent="0.3">
      <c r="A371" s="3" t="s">
        <v>1666</v>
      </c>
      <c r="B371" s="3" t="s">
        <v>1667</v>
      </c>
      <c r="C371" s="3" t="s">
        <v>1668</v>
      </c>
      <c r="D371" s="3" t="s">
        <v>1669</v>
      </c>
      <c r="E371" s="3" t="s">
        <v>1670</v>
      </c>
      <c r="F371" s="3" t="s">
        <v>18</v>
      </c>
      <c r="G371">
        <v>3.86</v>
      </c>
      <c r="H371" s="4">
        <f>(S_P_500_Historical_Data[[#This Row],[Price]]-B372)/B372</f>
        <v>3.8604998135024271E-2</v>
      </c>
    </row>
    <row r="372" spans="1:8" x14ac:dyDescent="0.3">
      <c r="A372" s="3" t="s">
        <v>1671</v>
      </c>
      <c r="B372" s="3" t="s">
        <v>1672</v>
      </c>
      <c r="C372" s="3" t="s">
        <v>1642</v>
      </c>
      <c r="D372" s="3" t="s">
        <v>1673</v>
      </c>
      <c r="E372" s="3" t="s">
        <v>1674</v>
      </c>
      <c r="F372" s="3" t="s">
        <v>18</v>
      </c>
      <c r="G372">
        <v>0.03</v>
      </c>
      <c r="H372" s="4">
        <f>(S_P_500_Historical_Data[[#This Row],[Price]]-B373)/B373</f>
        <v>3.1981237673884042E-4</v>
      </c>
    </row>
    <row r="373" spans="1:8" x14ac:dyDescent="0.3">
      <c r="A373" s="3" t="s">
        <v>1675</v>
      </c>
      <c r="B373" s="3" t="s">
        <v>1642</v>
      </c>
      <c r="C373" s="3" t="s">
        <v>1676</v>
      </c>
      <c r="D373" s="3" t="s">
        <v>1677</v>
      </c>
      <c r="E373" s="3" t="s">
        <v>1678</v>
      </c>
      <c r="F373" s="3" t="s">
        <v>18</v>
      </c>
      <c r="G373">
        <v>2.2200000000000002</v>
      </c>
      <c r="H373" s="4">
        <f>(S_P_500_Historical_Data[[#This Row],[Price]]-B374)/B374</f>
        <v>2.2202849592720827E-2</v>
      </c>
    </row>
    <row r="374" spans="1:8" x14ac:dyDescent="0.3">
      <c r="A374" s="3" t="s">
        <v>1679</v>
      </c>
      <c r="B374" s="3" t="s">
        <v>1676</v>
      </c>
      <c r="C374" s="3" t="s">
        <v>1680</v>
      </c>
      <c r="D374" s="3" t="s">
        <v>1681</v>
      </c>
      <c r="E374" s="3" t="s">
        <v>1682</v>
      </c>
      <c r="F374" s="3" t="s">
        <v>18</v>
      </c>
      <c r="G374">
        <v>6.73</v>
      </c>
      <c r="H374" s="4">
        <f>(S_P_500_Historical_Data[[#This Row],[Price]]-B375)/B375</f>
        <v>6.7281132788648806E-2</v>
      </c>
    </row>
    <row r="375" spans="1:8" x14ac:dyDescent="0.3">
      <c r="A375" s="3" t="s">
        <v>1683</v>
      </c>
      <c r="B375" s="3" t="s">
        <v>1684</v>
      </c>
      <c r="C375" s="3" t="s">
        <v>1685</v>
      </c>
      <c r="D375" s="3" t="s">
        <v>1684</v>
      </c>
      <c r="E375" s="3" t="s">
        <v>1686</v>
      </c>
      <c r="F375" s="3" t="s">
        <v>18</v>
      </c>
      <c r="G375">
        <v>4.1500000000000004</v>
      </c>
      <c r="H375" s="4" t="e">
        <f>(S_P_500_Historical_Data[[#This Row],[Price]]-B376)/B376</f>
        <v>#DIV/0!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showGridLines="0" topLeftCell="A265" workbookViewId="0">
      <selection activeCell="F275" sqref="F275"/>
    </sheetView>
  </sheetViews>
  <sheetFormatPr defaultRowHeight="14.4" x14ac:dyDescent="0.3"/>
  <cols>
    <col min="1" max="1" width="7.109375" bestFit="1" customWidth="1"/>
    <col min="2" max="2" width="7.33203125" bestFit="1" customWidth="1"/>
    <col min="3" max="3" width="7.6640625" bestFit="1" customWidth="1"/>
    <col min="4" max="4" width="6.6640625" bestFit="1" customWidth="1"/>
    <col min="5" max="5" width="6.44140625" bestFit="1" customWidth="1"/>
    <col min="6" max="6" width="11.3320312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1687</v>
      </c>
      <c r="H1" t="s">
        <v>1688</v>
      </c>
    </row>
    <row r="2" spans="1:8" x14ac:dyDescent="0.3">
      <c r="A2" s="3" t="s">
        <v>13</v>
      </c>
      <c r="B2">
        <v>1916</v>
      </c>
      <c r="C2">
        <v>1787</v>
      </c>
      <c r="D2">
        <v>1932</v>
      </c>
      <c r="E2">
        <v>1739</v>
      </c>
      <c r="F2">
        <v>7.39</v>
      </c>
      <c r="G2">
        <f>(United_States_10_Year_Bond_Yield_Historical_Data[[#This Row],[Price]]-B3)/B3</f>
        <v>7.3991031390134535E-2</v>
      </c>
    </row>
    <row r="3" spans="1:8" x14ac:dyDescent="0.3">
      <c r="A3" s="3" t="s">
        <v>19</v>
      </c>
      <c r="B3">
        <v>1784</v>
      </c>
      <c r="C3">
        <v>1512</v>
      </c>
      <c r="D3">
        <v>1897</v>
      </c>
      <c r="E3">
        <v>1512</v>
      </c>
      <c r="F3">
        <v>17.989999999999998</v>
      </c>
      <c r="G3">
        <f>(United_States_10_Year_Bond_Yield_Historical_Data[[#This Row],[Price]]-B4)/B4</f>
        <v>0.17989417989417988</v>
      </c>
    </row>
    <row r="4" spans="1:8" x14ac:dyDescent="0.3">
      <c r="A4" s="3" t="s">
        <v>24</v>
      </c>
      <c r="B4">
        <v>1512</v>
      </c>
      <c r="C4">
        <v>1477</v>
      </c>
      <c r="D4">
        <v>1560</v>
      </c>
      <c r="E4">
        <v>1335</v>
      </c>
      <c r="F4">
        <v>3.82</v>
      </c>
      <c r="G4">
        <f>(United_States_10_Year_Bond_Yield_Historical_Data[[#This Row],[Price]]-B5)/B5</f>
        <v>3.8461538461538464E-2</v>
      </c>
    </row>
    <row r="5" spans="1:8" x14ac:dyDescent="0.3">
      <c r="A5" s="3" t="s">
        <v>29</v>
      </c>
      <c r="B5">
        <v>1456</v>
      </c>
      <c r="C5">
        <v>1575</v>
      </c>
      <c r="D5">
        <v>1693</v>
      </c>
      <c r="E5">
        <v>1412</v>
      </c>
      <c r="F5">
        <v>-6.71</v>
      </c>
      <c r="G5">
        <f>(United_States_10_Year_Bond_Yield_Historical_Data[[#This Row],[Price]]-B6)/B6</f>
        <v>-6.726457399103139E-2</v>
      </c>
    </row>
    <row r="6" spans="1:8" x14ac:dyDescent="0.3">
      <c r="A6" s="3" t="s">
        <v>34</v>
      </c>
      <c r="B6">
        <v>1561</v>
      </c>
      <c r="C6">
        <v>1501</v>
      </c>
      <c r="D6">
        <v>1705</v>
      </c>
      <c r="E6">
        <v>1453</v>
      </c>
      <c r="F6">
        <v>4.58</v>
      </c>
      <c r="G6">
        <f>(United_States_10_Year_Bond_Yield_Historical_Data[[#This Row],[Price]]-B7)/B7</f>
        <v>4.6246648793565687E-2</v>
      </c>
    </row>
    <row r="7" spans="1:8" x14ac:dyDescent="0.3">
      <c r="A7" s="3" t="s">
        <v>39</v>
      </c>
      <c r="B7">
        <v>1492</v>
      </c>
      <c r="C7">
        <v>1317</v>
      </c>
      <c r="D7">
        <v>1567</v>
      </c>
      <c r="E7">
        <v>1260</v>
      </c>
      <c r="F7">
        <v>14.18</v>
      </c>
      <c r="G7">
        <f>(United_States_10_Year_Bond_Yield_Historical_Data[[#This Row],[Price]]-B8)/B8</f>
        <v>0.14154552410099464</v>
      </c>
    </row>
    <row r="8" spans="1:8" x14ac:dyDescent="0.3">
      <c r="A8" s="3" t="s">
        <v>44</v>
      </c>
      <c r="B8">
        <v>1307</v>
      </c>
      <c r="C8">
        <v>1237</v>
      </c>
      <c r="D8">
        <v>1379</v>
      </c>
      <c r="E8">
        <v>1127</v>
      </c>
      <c r="F8">
        <v>6.65</v>
      </c>
      <c r="G8">
        <f>(United_States_10_Year_Bond_Yield_Historical_Data[[#This Row],[Price]]-B9)/B9</f>
        <v>6.6068515497553021E-2</v>
      </c>
    </row>
    <row r="9" spans="1:8" x14ac:dyDescent="0.3">
      <c r="A9" s="3" t="s">
        <v>49</v>
      </c>
      <c r="B9">
        <v>1226</v>
      </c>
      <c r="C9">
        <v>1470</v>
      </c>
      <c r="D9">
        <v>1485</v>
      </c>
      <c r="E9">
        <v>1128</v>
      </c>
      <c r="F9">
        <v>-16.510000000000002</v>
      </c>
      <c r="G9">
        <f>(United_States_10_Year_Bond_Yield_Historical_Data[[#This Row],[Price]]-B10)/B10</f>
        <v>-0.16485013623978201</v>
      </c>
    </row>
    <row r="10" spans="1:8" x14ac:dyDescent="0.3">
      <c r="A10" s="3" t="s">
        <v>54</v>
      </c>
      <c r="B10">
        <v>1468</v>
      </c>
      <c r="C10">
        <v>1608</v>
      </c>
      <c r="D10">
        <v>1639</v>
      </c>
      <c r="E10">
        <v>1354</v>
      </c>
      <c r="F10">
        <v>-7.13</v>
      </c>
      <c r="G10">
        <f>(United_States_10_Year_Bond_Yield_Historical_Data[[#This Row],[Price]]-B11)/B11</f>
        <v>-7.1473750790638835E-2</v>
      </c>
    </row>
    <row r="11" spans="1:8" x14ac:dyDescent="0.3">
      <c r="A11" s="3" t="s">
        <v>59</v>
      </c>
      <c r="B11">
        <v>1581</v>
      </c>
      <c r="C11">
        <v>1631</v>
      </c>
      <c r="D11">
        <v>1707</v>
      </c>
      <c r="E11">
        <v>1469</v>
      </c>
      <c r="F11">
        <v>-2.78</v>
      </c>
      <c r="G11">
        <f>(United_States_10_Year_Bond_Yield_Historical_Data[[#This Row],[Price]]-B12)/B12</f>
        <v>-2.7675276752767528E-2</v>
      </c>
    </row>
    <row r="12" spans="1:8" x14ac:dyDescent="0.3">
      <c r="A12" s="3" t="s">
        <v>64</v>
      </c>
      <c r="B12">
        <v>1626</v>
      </c>
      <c r="C12">
        <v>1737</v>
      </c>
      <c r="D12">
        <v>1753</v>
      </c>
      <c r="E12">
        <v>1528</v>
      </c>
      <c r="F12">
        <v>-6.77</v>
      </c>
      <c r="G12">
        <f>(United_States_10_Year_Bond_Yield_Historical_Data[[#This Row],[Price]]-B13)/B13</f>
        <v>-6.7660550458715593E-2</v>
      </c>
    </row>
    <row r="13" spans="1:8" x14ac:dyDescent="0.3">
      <c r="A13" s="3" t="s">
        <v>68</v>
      </c>
      <c r="B13">
        <v>1744</v>
      </c>
      <c r="C13">
        <v>1395</v>
      </c>
      <c r="D13">
        <v>1776</v>
      </c>
      <c r="E13">
        <v>1383</v>
      </c>
      <c r="F13">
        <v>23.99</v>
      </c>
      <c r="G13">
        <f>(United_States_10_Year_Bond_Yield_Historical_Data[[#This Row],[Price]]-B14)/B14</f>
        <v>0.23951670220326937</v>
      </c>
    </row>
    <row r="14" spans="1:8" x14ac:dyDescent="0.3">
      <c r="A14" s="3" t="s">
        <v>73</v>
      </c>
      <c r="B14">
        <v>1407</v>
      </c>
      <c r="C14">
        <v>1071</v>
      </c>
      <c r="D14">
        <v>1614</v>
      </c>
      <c r="E14">
        <v>1060</v>
      </c>
      <c r="F14">
        <v>31.38</v>
      </c>
      <c r="G14">
        <f>(United_States_10_Year_Bond_Yield_Historical_Data[[#This Row],[Price]]-B15)/B15</f>
        <v>0.31372549019607843</v>
      </c>
    </row>
    <row r="15" spans="1:8" x14ac:dyDescent="0.3">
      <c r="A15" s="3" t="s">
        <v>78</v>
      </c>
      <c r="B15">
        <v>1071</v>
      </c>
      <c r="C15">
        <v>930</v>
      </c>
      <c r="D15">
        <v>1187</v>
      </c>
      <c r="E15">
        <v>906</v>
      </c>
      <c r="F15">
        <v>16.809999999999999</v>
      </c>
      <c r="G15">
        <f>(United_States_10_Year_Bond_Yield_Historical_Data[[#This Row],[Price]]-B16)/B16</f>
        <v>0.16921397379912664</v>
      </c>
    </row>
    <row r="16" spans="1:8" x14ac:dyDescent="0.3">
      <c r="A16" s="3" t="s">
        <v>83</v>
      </c>
      <c r="B16">
        <v>916</v>
      </c>
      <c r="C16">
        <v>847</v>
      </c>
      <c r="D16">
        <v>986</v>
      </c>
      <c r="E16">
        <v>834</v>
      </c>
      <c r="F16">
        <v>8.82</v>
      </c>
      <c r="G16">
        <f>(United_States_10_Year_Bond_Yield_Historical_Data[[#This Row],[Price]]-B17)/B17</f>
        <v>8.7885985748218529E-2</v>
      </c>
    </row>
    <row r="17" spans="1:7" x14ac:dyDescent="0.3">
      <c r="A17" s="3" t="s">
        <v>88</v>
      </c>
      <c r="B17">
        <v>842</v>
      </c>
      <c r="C17">
        <v>855</v>
      </c>
      <c r="D17">
        <v>975</v>
      </c>
      <c r="E17">
        <v>718</v>
      </c>
      <c r="F17">
        <v>-3.61</v>
      </c>
      <c r="G17">
        <f>(United_States_10_Year_Bond_Yield_Historical_Data[[#This Row],[Price]]-B18)/B18</f>
        <v>-3.6613272311212815E-2</v>
      </c>
    </row>
    <row r="18" spans="1:7" x14ac:dyDescent="0.3">
      <c r="A18" s="3" t="s">
        <v>93</v>
      </c>
      <c r="B18">
        <v>874</v>
      </c>
      <c r="C18">
        <v>689</v>
      </c>
      <c r="D18">
        <v>877</v>
      </c>
      <c r="E18">
        <v>653</v>
      </c>
      <c r="F18">
        <v>27.42</v>
      </c>
      <c r="G18">
        <f>(United_States_10_Year_Bond_Yield_Historical_Data[[#This Row],[Price]]-B19)/B19</f>
        <v>0.27405247813411077</v>
      </c>
    </row>
    <row r="19" spans="1:7" x14ac:dyDescent="0.3">
      <c r="A19" s="3" t="s">
        <v>98</v>
      </c>
      <c r="B19">
        <v>686</v>
      </c>
      <c r="C19">
        <v>713</v>
      </c>
      <c r="D19">
        <v>731</v>
      </c>
      <c r="E19">
        <v>604</v>
      </c>
      <c r="F19">
        <v>-2.93</v>
      </c>
      <c r="G19">
        <f>(United_States_10_Year_Bond_Yield_Historical_Data[[#This Row],[Price]]-B20)/B20</f>
        <v>-2.8328611898016998E-2</v>
      </c>
    </row>
    <row r="20" spans="1:7" x14ac:dyDescent="0.3">
      <c r="A20" s="3" t="s">
        <v>103</v>
      </c>
      <c r="B20">
        <v>706</v>
      </c>
      <c r="C20">
        <v>535</v>
      </c>
      <c r="D20">
        <v>789</v>
      </c>
      <c r="E20">
        <v>504</v>
      </c>
      <c r="F20">
        <v>32.51</v>
      </c>
      <c r="G20">
        <f>(United_States_10_Year_Bond_Yield_Historical_Data[[#This Row],[Price]]-B21)/B21</f>
        <v>0.32457786116322701</v>
      </c>
    </row>
    <row r="21" spans="1:7" x14ac:dyDescent="0.3">
      <c r="A21" s="3" t="s">
        <v>108</v>
      </c>
      <c r="B21">
        <v>533</v>
      </c>
      <c r="C21">
        <v>658</v>
      </c>
      <c r="D21">
        <v>724</v>
      </c>
      <c r="E21">
        <v>520</v>
      </c>
      <c r="F21">
        <v>-18.940000000000001</v>
      </c>
      <c r="G21">
        <f>(United_States_10_Year_Bond_Yield_Historical_Data[[#This Row],[Price]]-B22)/B22</f>
        <v>-0.1899696048632219</v>
      </c>
    </row>
    <row r="22" spans="1:7" x14ac:dyDescent="0.3">
      <c r="A22" s="3" t="s">
        <v>113</v>
      </c>
      <c r="B22">
        <v>658</v>
      </c>
      <c r="C22">
        <v>640</v>
      </c>
      <c r="D22">
        <v>959</v>
      </c>
      <c r="E22">
        <v>618</v>
      </c>
      <c r="F22">
        <v>0.78</v>
      </c>
      <c r="G22">
        <f>(United_States_10_Year_Bond_Yield_Historical_Data[[#This Row],[Price]]-B23)/B23</f>
        <v>7.656967840735069E-3</v>
      </c>
    </row>
    <row r="23" spans="1:7" x14ac:dyDescent="0.3">
      <c r="A23" s="3" t="s">
        <v>118</v>
      </c>
      <c r="B23">
        <v>653</v>
      </c>
      <c r="C23">
        <v>630</v>
      </c>
      <c r="D23">
        <v>745</v>
      </c>
      <c r="E23">
        <v>590</v>
      </c>
      <c r="F23">
        <v>1.08</v>
      </c>
      <c r="G23">
        <f>(United_States_10_Year_Bond_Yield_Historical_Data[[#This Row],[Price]]-B24)/B24</f>
        <v>1.0835913312693499E-2</v>
      </c>
    </row>
    <row r="24" spans="1:7" x14ac:dyDescent="0.3">
      <c r="A24" s="3" t="s">
        <v>123</v>
      </c>
      <c r="B24">
        <v>646</v>
      </c>
      <c r="C24">
        <v>663</v>
      </c>
      <c r="D24">
        <v>785</v>
      </c>
      <c r="E24">
        <v>543</v>
      </c>
      <c r="F24">
        <v>-3.34</v>
      </c>
      <c r="G24">
        <f>(United_States_10_Year_Bond_Yield_Historical_Data[[#This Row],[Price]]-B25)/B25</f>
        <v>-3.2934131736526949E-2</v>
      </c>
    </row>
    <row r="25" spans="1:7" x14ac:dyDescent="0.3">
      <c r="A25" s="3" t="s">
        <v>128</v>
      </c>
      <c r="B25">
        <v>668</v>
      </c>
      <c r="C25">
        <v>1105</v>
      </c>
      <c r="D25">
        <v>1283</v>
      </c>
      <c r="E25">
        <v>318</v>
      </c>
      <c r="F25">
        <v>-42.59</v>
      </c>
      <c r="G25">
        <f>(United_States_10_Year_Bond_Yield_Historical_Data[[#This Row],[Price]]-B26)/B26</f>
        <v>-0.42562338779019776</v>
      </c>
    </row>
    <row r="26" spans="1:7" x14ac:dyDescent="0.3">
      <c r="A26" s="3" t="s">
        <v>133</v>
      </c>
      <c r="B26">
        <v>1163</v>
      </c>
      <c r="C26">
        <v>1514</v>
      </c>
      <c r="D26">
        <v>1684</v>
      </c>
      <c r="E26">
        <v>1116</v>
      </c>
      <c r="F26">
        <v>-22.71</v>
      </c>
      <c r="G26">
        <f>(United_States_10_Year_Bond_Yield_Historical_Data[[#This Row],[Price]]-B27)/B27</f>
        <v>-0.22724252491694352</v>
      </c>
    </row>
    <row r="27" spans="1:7" x14ac:dyDescent="0.3">
      <c r="A27" s="3" t="s">
        <v>138</v>
      </c>
      <c r="B27">
        <v>1505</v>
      </c>
      <c r="C27">
        <v>1919</v>
      </c>
      <c r="D27">
        <v>1946</v>
      </c>
      <c r="E27">
        <v>1503</v>
      </c>
      <c r="F27">
        <v>-21.58</v>
      </c>
      <c r="G27">
        <f>(United_States_10_Year_Bond_Yield_Historical_Data[[#This Row],[Price]]-B28)/B28</f>
        <v>-0.21573736321000522</v>
      </c>
    </row>
    <row r="28" spans="1:7" x14ac:dyDescent="0.3">
      <c r="A28" s="3" t="s">
        <v>143</v>
      </c>
      <c r="B28">
        <v>1919</v>
      </c>
      <c r="C28">
        <v>1796</v>
      </c>
      <c r="D28">
        <v>1952</v>
      </c>
      <c r="E28">
        <v>1693</v>
      </c>
      <c r="F28">
        <v>8.18</v>
      </c>
      <c r="G28">
        <f>(United_States_10_Year_Bond_Yield_Historical_Data[[#This Row],[Price]]-B29)/B29</f>
        <v>8.1736189402480272E-2</v>
      </c>
    </row>
    <row r="29" spans="1:7" x14ac:dyDescent="0.3">
      <c r="A29" s="3" t="s">
        <v>148</v>
      </c>
      <c r="B29">
        <v>1774</v>
      </c>
      <c r="C29">
        <v>1689</v>
      </c>
      <c r="D29">
        <v>1973</v>
      </c>
      <c r="E29">
        <v>1670</v>
      </c>
      <c r="F29">
        <v>5.13</v>
      </c>
      <c r="G29">
        <f>(United_States_10_Year_Bond_Yield_Historical_Data[[#This Row],[Price]]-B30)/B30</f>
        <v>5.0947867298578198E-2</v>
      </c>
    </row>
    <row r="30" spans="1:7" x14ac:dyDescent="0.3">
      <c r="A30" s="3" t="s">
        <v>152</v>
      </c>
      <c r="B30">
        <v>1688</v>
      </c>
      <c r="C30">
        <v>1670</v>
      </c>
      <c r="D30">
        <v>1860</v>
      </c>
      <c r="E30">
        <v>1505</v>
      </c>
      <c r="F30">
        <v>1.17</v>
      </c>
      <c r="G30">
        <f>(United_States_10_Year_Bond_Yield_Historical_Data[[#This Row],[Price]]-B31)/B31</f>
        <v>1.1990407673860911E-2</v>
      </c>
    </row>
    <row r="31" spans="1:7" x14ac:dyDescent="0.3">
      <c r="A31" s="3" t="s">
        <v>157</v>
      </c>
      <c r="B31">
        <v>1668</v>
      </c>
      <c r="C31">
        <v>1508</v>
      </c>
      <c r="D31">
        <v>1908</v>
      </c>
      <c r="E31">
        <v>1429</v>
      </c>
      <c r="F31">
        <v>11.24</v>
      </c>
      <c r="G31">
        <f>(United_States_10_Year_Bond_Yield_Historical_Data[[#This Row],[Price]]-B32)/B32</f>
        <v>0.11274182788525684</v>
      </c>
    </row>
    <row r="32" spans="1:7" x14ac:dyDescent="0.3">
      <c r="A32" s="3" t="s">
        <v>162</v>
      </c>
      <c r="B32">
        <v>1499</v>
      </c>
      <c r="C32">
        <v>2025</v>
      </c>
      <c r="D32">
        <v>2061</v>
      </c>
      <c r="E32">
        <v>1443</v>
      </c>
      <c r="F32">
        <v>-25.31</v>
      </c>
      <c r="G32">
        <f>(United_States_10_Year_Bond_Yield_Historical_Data[[#This Row],[Price]]-B33)/B33</f>
        <v>-0.25311410064773293</v>
      </c>
    </row>
    <row r="33" spans="1:7" x14ac:dyDescent="0.3">
      <c r="A33" s="3" t="s">
        <v>167</v>
      </c>
      <c r="B33">
        <v>2007</v>
      </c>
      <c r="C33">
        <v>2045</v>
      </c>
      <c r="D33">
        <v>2150</v>
      </c>
      <c r="E33">
        <v>1939</v>
      </c>
      <c r="F33">
        <v>0.03</v>
      </c>
      <c r="G33">
        <f>(United_States_10_Year_Bond_Yield_Historical_Data[[#This Row],[Price]]-B34)/B34</f>
        <v>0</v>
      </c>
    </row>
    <row r="34" spans="1:7" x14ac:dyDescent="0.3">
      <c r="A34" s="3" t="s">
        <v>172</v>
      </c>
      <c r="B34">
        <v>2007</v>
      </c>
      <c r="C34">
        <v>2126</v>
      </c>
      <c r="D34">
        <v>2178</v>
      </c>
      <c r="E34">
        <v>1974</v>
      </c>
      <c r="F34">
        <v>-5.93</v>
      </c>
      <c r="G34">
        <f>(United_States_10_Year_Bond_Yield_Historical_Data[[#This Row],[Price]]-B35)/B35</f>
        <v>-5.9071729957805907E-2</v>
      </c>
    </row>
    <row r="35" spans="1:7" x14ac:dyDescent="0.3">
      <c r="A35" s="3" t="s">
        <v>177</v>
      </c>
      <c r="B35">
        <v>2133</v>
      </c>
      <c r="C35">
        <v>2509</v>
      </c>
      <c r="D35">
        <v>2578</v>
      </c>
      <c r="E35">
        <v>2126</v>
      </c>
      <c r="F35">
        <v>-14.79</v>
      </c>
      <c r="G35">
        <f>(United_States_10_Year_Bond_Yield_Historical_Data[[#This Row],[Price]]-B36)/B36</f>
        <v>-0.1481629392971246</v>
      </c>
    </row>
    <row r="36" spans="1:7" x14ac:dyDescent="0.3">
      <c r="A36" s="3" t="s">
        <v>182</v>
      </c>
      <c r="B36">
        <v>2504</v>
      </c>
      <c r="C36">
        <v>2430</v>
      </c>
      <c r="D36">
        <v>2614</v>
      </c>
      <c r="E36">
        <v>2424</v>
      </c>
      <c r="F36">
        <v>4.0199999999999996</v>
      </c>
      <c r="G36">
        <f>(United_States_10_Year_Bond_Yield_Historical_Data[[#This Row],[Price]]-B37)/B37</f>
        <v>4.0299127544661403E-2</v>
      </c>
    </row>
    <row r="37" spans="1:7" x14ac:dyDescent="0.3">
      <c r="A37" s="3" t="s">
        <v>186</v>
      </c>
      <c r="B37">
        <v>2407</v>
      </c>
      <c r="C37">
        <v>2719</v>
      </c>
      <c r="D37">
        <v>2768</v>
      </c>
      <c r="E37">
        <v>2340</v>
      </c>
      <c r="F37">
        <v>-11.41</v>
      </c>
      <c r="G37">
        <f>(United_States_10_Year_Bond_Yield_Historical_Data[[#This Row],[Price]]-B38)/B38</f>
        <v>-0.11409642988590357</v>
      </c>
    </row>
    <row r="38" spans="1:7" x14ac:dyDescent="0.3">
      <c r="A38" s="3" t="s">
        <v>191</v>
      </c>
      <c r="B38">
        <v>2717</v>
      </c>
      <c r="C38">
        <v>2645</v>
      </c>
      <c r="D38">
        <v>2740</v>
      </c>
      <c r="E38">
        <v>2624</v>
      </c>
      <c r="F38">
        <v>3.19</v>
      </c>
      <c r="G38">
        <f>(United_States_10_Year_Bond_Yield_Historical_Data[[#This Row],[Price]]-B39)/B39</f>
        <v>3.190277250284846E-2</v>
      </c>
    </row>
    <row r="39" spans="1:7" x14ac:dyDescent="0.3">
      <c r="A39" s="3" t="s">
        <v>196</v>
      </c>
      <c r="B39">
        <v>2633</v>
      </c>
      <c r="C39">
        <v>2686</v>
      </c>
      <c r="D39">
        <v>2799</v>
      </c>
      <c r="E39">
        <v>2543</v>
      </c>
      <c r="F39">
        <v>-1.98</v>
      </c>
      <c r="G39">
        <f>(United_States_10_Year_Bond_Yield_Historical_Data[[#This Row],[Price]]-B40)/B40</f>
        <v>-1.9731943410275503E-2</v>
      </c>
    </row>
    <row r="40" spans="1:7" x14ac:dyDescent="0.3">
      <c r="A40" s="3" t="s">
        <v>201</v>
      </c>
      <c r="B40">
        <v>2686</v>
      </c>
      <c r="C40">
        <v>3037</v>
      </c>
      <c r="D40">
        <v>3050</v>
      </c>
      <c r="E40">
        <v>2679</v>
      </c>
      <c r="F40">
        <v>-10.27</v>
      </c>
      <c r="G40">
        <f>(United_States_10_Year_Bond_Yield_Historical_Data[[#This Row],[Price]]-B41)/B41</f>
        <v>-0.10257266956231206</v>
      </c>
    </row>
    <row r="41" spans="1:7" x14ac:dyDescent="0.3">
      <c r="A41" s="3" t="s">
        <v>206</v>
      </c>
      <c r="B41">
        <v>2993</v>
      </c>
      <c r="C41">
        <v>3155</v>
      </c>
      <c r="D41">
        <v>3250</v>
      </c>
      <c r="E41">
        <v>2988</v>
      </c>
      <c r="F41">
        <v>-4.95</v>
      </c>
      <c r="G41">
        <f>(United_States_10_Year_Bond_Yield_Historical_Data[[#This Row],[Price]]-B42)/B42</f>
        <v>-4.9539536360749446E-2</v>
      </c>
    </row>
    <row r="42" spans="1:7" x14ac:dyDescent="0.3">
      <c r="A42" s="3" t="s">
        <v>211</v>
      </c>
      <c r="B42">
        <v>3149</v>
      </c>
      <c r="C42">
        <v>3067</v>
      </c>
      <c r="D42">
        <v>3261</v>
      </c>
      <c r="E42">
        <v>3046</v>
      </c>
      <c r="F42">
        <v>2.75</v>
      </c>
      <c r="G42">
        <f>(United_States_10_Year_Bond_Yield_Historical_Data[[#This Row],[Price]]-B43)/B43</f>
        <v>2.7406199021207178E-2</v>
      </c>
    </row>
    <row r="43" spans="1:7" x14ac:dyDescent="0.3">
      <c r="A43" s="3" t="s">
        <v>216</v>
      </c>
      <c r="B43">
        <v>3065</v>
      </c>
      <c r="C43">
        <v>2860</v>
      </c>
      <c r="D43">
        <v>3113</v>
      </c>
      <c r="E43">
        <v>2855</v>
      </c>
      <c r="F43">
        <v>7.15</v>
      </c>
      <c r="G43">
        <f>(United_States_10_Year_Bond_Yield_Historical_Data[[#This Row],[Price]]-B44)/B44</f>
        <v>7.167832167832168E-2</v>
      </c>
    </row>
    <row r="44" spans="1:7" x14ac:dyDescent="0.3">
      <c r="A44" s="3" t="s">
        <v>221</v>
      </c>
      <c r="B44">
        <v>2860</v>
      </c>
      <c r="C44">
        <v>2958</v>
      </c>
      <c r="D44">
        <v>3016</v>
      </c>
      <c r="E44">
        <v>2808</v>
      </c>
      <c r="F44">
        <v>-3.42</v>
      </c>
      <c r="G44">
        <f>(United_States_10_Year_Bond_Yield_Historical_Data[[#This Row],[Price]]-B45)/B45</f>
        <v>-3.4436191762322751E-2</v>
      </c>
    </row>
    <row r="45" spans="1:7" x14ac:dyDescent="0.3">
      <c r="A45" s="3" t="s">
        <v>226</v>
      </c>
      <c r="B45">
        <v>2962</v>
      </c>
      <c r="C45">
        <v>2858</v>
      </c>
      <c r="D45">
        <v>2990</v>
      </c>
      <c r="E45">
        <v>2807</v>
      </c>
      <c r="F45">
        <v>3.55</v>
      </c>
      <c r="G45">
        <f>(United_States_10_Year_Bond_Yield_Historical_Data[[#This Row],[Price]]-B46)/B46</f>
        <v>3.5664335664335661E-2</v>
      </c>
    </row>
    <row r="46" spans="1:7" x14ac:dyDescent="0.3">
      <c r="A46" s="3" t="s">
        <v>231</v>
      </c>
      <c r="B46">
        <v>2860</v>
      </c>
      <c r="C46">
        <v>2862</v>
      </c>
      <c r="D46">
        <v>3010</v>
      </c>
      <c r="E46">
        <v>2822</v>
      </c>
      <c r="F46">
        <v>0</v>
      </c>
      <c r="G46">
        <f>(United_States_10_Year_Bond_Yield_Historical_Data[[#This Row],[Price]]-B47)/B47</f>
        <v>0</v>
      </c>
    </row>
    <row r="47" spans="1:7" x14ac:dyDescent="0.3">
      <c r="A47" s="3" t="s">
        <v>236</v>
      </c>
      <c r="B47">
        <v>2860</v>
      </c>
      <c r="C47">
        <v>2959</v>
      </c>
      <c r="D47">
        <v>3128</v>
      </c>
      <c r="E47">
        <v>2759</v>
      </c>
      <c r="F47">
        <v>-3.2</v>
      </c>
      <c r="G47">
        <f>(United_States_10_Year_Bond_Yield_Historical_Data[[#This Row],[Price]]-B48)/B48</f>
        <v>-3.2148900169204735E-2</v>
      </c>
    </row>
    <row r="48" spans="1:7" x14ac:dyDescent="0.3">
      <c r="A48" s="3" t="s">
        <v>241</v>
      </c>
      <c r="B48">
        <v>2955</v>
      </c>
      <c r="C48">
        <v>2759</v>
      </c>
      <c r="D48">
        <v>3035</v>
      </c>
      <c r="E48">
        <v>2717</v>
      </c>
      <c r="F48">
        <v>7.82</v>
      </c>
      <c r="G48">
        <f>(United_States_10_Year_Bond_Yield_Historical_Data[[#This Row],[Price]]-B49)/B49</f>
        <v>7.8073695731484857E-2</v>
      </c>
    </row>
    <row r="49" spans="1:7" x14ac:dyDescent="0.3">
      <c r="A49" s="3" t="s">
        <v>246</v>
      </c>
      <c r="B49">
        <v>2741</v>
      </c>
      <c r="C49">
        <v>2866</v>
      </c>
      <c r="D49">
        <v>2936</v>
      </c>
      <c r="E49">
        <v>2739</v>
      </c>
      <c r="F49">
        <v>-4.3099999999999996</v>
      </c>
      <c r="G49">
        <f>(United_States_10_Year_Bond_Yield_Historical_Data[[#This Row],[Price]]-B50)/B50</f>
        <v>-4.2946927374301676E-2</v>
      </c>
    </row>
    <row r="50" spans="1:7" x14ac:dyDescent="0.3">
      <c r="A50" s="3" t="s">
        <v>251</v>
      </c>
      <c r="B50">
        <v>2864</v>
      </c>
      <c r="C50">
        <v>2724</v>
      </c>
      <c r="D50">
        <v>2957</v>
      </c>
      <c r="E50">
        <v>2648</v>
      </c>
      <c r="F50">
        <v>5.59</v>
      </c>
      <c r="G50">
        <f>(United_States_10_Year_Bond_Yield_Historical_Data[[#This Row],[Price]]-B51)/B51</f>
        <v>5.5657943236269811E-2</v>
      </c>
    </row>
    <row r="51" spans="1:7" x14ac:dyDescent="0.3">
      <c r="A51" s="3" t="s">
        <v>256</v>
      </c>
      <c r="B51">
        <v>2713</v>
      </c>
      <c r="C51">
        <v>2429</v>
      </c>
      <c r="D51">
        <v>2754</v>
      </c>
      <c r="E51">
        <v>2416</v>
      </c>
      <c r="F51">
        <v>12.77</v>
      </c>
      <c r="G51">
        <f>(United_States_10_Year_Bond_Yield_Historical_Data[[#This Row],[Price]]-B52)/B52</f>
        <v>0.12806652806652807</v>
      </c>
    </row>
    <row r="52" spans="1:7" x14ac:dyDescent="0.3">
      <c r="A52" s="3" t="s">
        <v>261</v>
      </c>
      <c r="B52">
        <v>2405</v>
      </c>
      <c r="C52">
        <v>2411</v>
      </c>
      <c r="D52">
        <v>2504</v>
      </c>
      <c r="E52">
        <v>2314</v>
      </c>
      <c r="F52">
        <v>-0.4</v>
      </c>
      <c r="G52">
        <f>(United_States_10_Year_Bond_Yield_Historical_Data[[#This Row],[Price]]-B53)/B53</f>
        <v>-4.140786749482402E-3</v>
      </c>
    </row>
    <row r="53" spans="1:7" x14ac:dyDescent="0.3">
      <c r="A53" s="3" t="s">
        <v>266</v>
      </c>
      <c r="B53">
        <v>2415</v>
      </c>
      <c r="C53">
        <v>2379</v>
      </c>
      <c r="D53">
        <v>2437</v>
      </c>
      <c r="E53">
        <v>2304</v>
      </c>
      <c r="F53">
        <v>1.58</v>
      </c>
      <c r="G53">
        <f>(United_States_10_Year_Bond_Yield_Historical_Data[[#This Row],[Price]]-B54)/B54</f>
        <v>1.5559293523969722E-2</v>
      </c>
    </row>
    <row r="54" spans="1:7" x14ac:dyDescent="0.3">
      <c r="A54" s="3" t="s">
        <v>271</v>
      </c>
      <c r="B54">
        <v>2378</v>
      </c>
      <c r="C54">
        <v>2344</v>
      </c>
      <c r="D54">
        <v>2477</v>
      </c>
      <c r="E54">
        <v>2273</v>
      </c>
      <c r="F54">
        <v>1.65</v>
      </c>
      <c r="G54">
        <f>(United_States_10_Year_Bond_Yield_Historical_Data[[#This Row],[Price]]-B55)/B55</f>
        <v>1.6673792218896963E-2</v>
      </c>
    </row>
    <row r="55" spans="1:7" x14ac:dyDescent="0.3">
      <c r="A55" s="3" t="s">
        <v>276</v>
      </c>
      <c r="B55">
        <v>2339</v>
      </c>
      <c r="C55">
        <v>2127</v>
      </c>
      <c r="D55">
        <v>2359</v>
      </c>
      <c r="E55">
        <v>2016</v>
      </c>
      <c r="F55">
        <v>10.3</v>
      </c>
      <c r="G55">
        <f>(United_States_10_Year_Bond_Yield_Historical_Data[[#This Row],[Price]]-B56)/B56</f>
        <v>0.10278170674210278</v>
      </c>
    </row>
    <row r="56" spans="1:7" x14ac:dyDescent="0.3">
      <c r="A56" s="3" t="s">
        <v>281</v>
      </c>
      <c r="B56">
        <v>2121</v>
      </c>
      <c r="C56">
        <v>2303</v>
      </c>
      <c r="D56">
        <v>2321</v>
      </c>
      <c r="E56">
        <v>2086</v>
      </c>
      <c r="F56">
        <v>-7.64</v>
      </c>
      <c r="G56">
        <f>(United_States_10_Year_Bond_Yield_Historical_Data[[#This Row],[Price]]-B57)/B57</f>
        <v>-7.621951219512195E-2</v>
      </c>
    </row>
    <row r="57" spans="1:7" x14ac:dyDescent="0.3">
      <c r="A57" s="3" t="s">
        <v>286</v>
      </c>
      <c r="B57">
        <v>2296</v>
      </c>
      <c r="C57">
        <v>2314</v>
      </c>
      <c r="D57">
        <v>2398</v>
      </c>
      <c r="E57">
        <v>2225</v>
      </c>
      <c r="F57">
        <v>-0.33</v>
      </c>
      <c r="G57">
        <f>(United_States_10_Year_Bond_Yield_Historical_Data[[#This Row],[Price]]-B58)/B58</f>
        <v>-3.472222222222222E-3</v>
      </c>
    </row>
    <row r="58" spans="1:7" x14ac:dyDescent="0.3">
      <c r="A58" s="3" t="s">
        <v>291</v>
      </c>
      <c r="B58">
        <v>2304</v>
      </c>
      <c r="C58">
        <v>2213</v>
      </c>
      <c r="D58">
        <v>2309</v>
      </c>
      <c r="E58">
        <v>2103</v>
      </c>
      <c r="F58">
        <v>4.41</v>
      </c>
      <c r="G58">
        <f>(United_States_10_Year_Bond_Yield_Historical_Data[[#This Row],[Price]]-B59)/B59</f>
        <v>4.4424297370806894E-2</v>
      </c>
    </row>
    <row r="59" spans="1:7" x14ac:dyDescent="0.3">
      <c r="A59" s="3" t="s">
        <v>296</v>
      </c>
      <c r="B59">
        <v>2206</v>
      </c>
      <c r="C59">
        <v>2282</v>
      </c>
      <c r="D59">
        <v>2423</v>
      </c>
      <c r="E59">
        <v>2181</v>
      </c>
      <c r="F59">
        <v>-3.62</v>
      </c>
      <c r="G59">
        <f>(United_States_10_Year_Bond_Yield_Historical_Data[[#This Row],[Price]]-B60)/B60</f>
        <v>-3.6260375709916998E-2</v>
      </c>
    </row>
    <row r="60" spans="1:7" x14ac:dyDescent="0.3">
      <c r="A60" s="3" t="s">
        <v>301</v>
      </c>
      <c r="B60">
        <v>2289</v>
      </c>
      <c r="C60">
        <v>2396</v>
      </c>
      <c r="D60">
        <v>2405</v>
      </c>
      <c r="E60">
        <v>2165</v>
      </c>
      <c r="F60">
        <v>-4.1900000000000004</v>
      </c>
      <c r="G60">
        <f>(United_States_10_Year_Bond_Yield_Historical_Data[[#This Row],[Price]]-B61)/B61</f>
        <v>-4.1858518208455424E-2</v>
      </c>
    </row>
    <row r="61" spans="1:7" x14ac:dyDescent="0.3">
      <c r="A61" s="3" t="s">
        <v>306</v>
      </c>
      <c r="B61">
        <v>2389</v>
      </c>
      <c r="C61">
        <v>2415</v>
      </c>
      <c r="D61">
        <v>2629</v>
      </c>
      <c r="E61">
        <v>2348</v>
      </c>
      <c r="F61">
        <v>-0.33</v>
      </c>
      <c r="G61">
        <f>(United_States_10_Year_Bond_Yield_Historical_Data[[#This Row],[Price]]-B62)/B62</f>
        <v>-3.3375052148518982E-3</v>
      </c>
    </row>
    <row r="62" spans="1:7" x14ac:dyDescent="0.3">
      <c r="A62" s="3" t="s">
        <v>311</v>
      </c>
      <c r="B62">
        <v>2397</v>
      </c>
      <c r="C62">
        <v>2461</v>
      </c>
      <c r="D62">
        <v>2524</v>
      </c>
      <c r="E62">
        <v>2310</v>
      </c>
      <c r="F62">
        <v>-2.79</v>
      </c>
      <c r="G62">
        <f>(United_States_10_Year_Bond_Yield_Historical_Data[[#This Row],[Price]]-B63)/B63</f>
        <v>-2.7980535279805353E-2</v>
      </c>
    </row>
    <row r="63" spans="1:7" x14ac:dyDescent="0.3">
      <c r="A63" s="3" t="s">
        <v>316</v>
      </c>
      <c r="B63">
        <v>2466</v>
      </c>
      <c r="C63">
        <v>2439</v>
      </c>
      <c r="D63">
        <v>2555</v>
      </c>
      <c r="E63">
        <v>2305</v>
      </c>
      <c r="F63">
        <v>0.81</v>
      </c>
      <c r="G63">
        <f>(United_States_10_Year_Bond_Yield_Historical_Data[[#This Row],[Price]]-B64)/B64</f>
        <v>8.1766148814390836E-3</v>
      </c>
    </row>
    <row r="64" spans="1:7" x14ac:dyDescent="0.3">
      <c r="A64" s="3" t="s">
        <v>321</v>
      </c>
      <c r="B64">
        <v>2446</v>
      </c>
      <c r="C64">
        <v>2397</v>
      </c>
      <c r="D64">
        <v>2641</v>
      </c>
      <c r="E64">
        <v>2340</v>
      </c>
      <c r="F64">
        <v>2.35</v>
      </c>
      <c r="G64">
        <f>(United_States_10_Year_Bond_Yield_Historical_Data[[#This Row],[Price]]-B65)/B65</f>
        <v>2.3430962343096235E-2</v>
      </c>
    </row>
    <row r="65" spans="1:7" x14ac:dyDescent="0.3">
      <c r="A65" s="3" t="s">
        <v>326</v>
      </c>
      <c r="B65">
        <v>2390</v>
      </c>
      <c r="C65">
        <v>1838</v>
      </c>
      <c r="D65">
        <v>2417</v>
      </c>
      <c r="E65">
        <v>1716</v>
      </c>
      <c r="F65">
        <v>30.92</v>
      </c>
      <c r="G65">
        <f>(United_States_10_Year_Bond_Yield_Historical_Data[[#This Row],[Price]]-B66)/B66</f>
        <v>0.30887185104052572</v>
      </c>
    </row>
    <row r="66" spans="1:7" x14ac:dyDescent="0.3">
      <c r="A66" s="3" t="s">
        <v>331</v>
      </c>
      <c r="B66">
        <v>1826</v>
      </c>
      <c r="C66">
        <v>1600</v>
      </c>
      <c r="D66">
        <v>1879</v>
      </c>
      <c r="E66">
        <v>1593</v>
      </c>
      <c r="F66">
        <v>14.24</v>
      </c>
      <c r="G66">
        <f>(United_States_10_Year_Bond_Yield_Historical_Data[[#This Row],[Price]]-B67)/B67</f>
        <v>0.14267834793491865</v>
      </c>
    </row>
    <row r="67" spans="1:7" x14ac:dyDescent="0.3">
      <c r="A67" s="3" t="s">
        <v>336</v>
      </c>
      <c r="B67">
        <v>1598</v>
      </c>
      <c r="C67">
        <v>1580</v>
      </c>
      <c r="D67">
        <v>1752</v>
      </c>
      <c r="E67">
        <v>1519</v>
      </c>
      <c r="F67">
        <v>1.24</v>
      </c>
      <c r="G67">
        <f>(United_States_10_Year_Bond_Yield_Historical_Data[[#This Row],[Price]]-B68)/B68</f>
        <v>1.2674271229404309E-2</v>
      </c>
    </row>
    <row r="68" spans="1:7" x14ac:dyDescent="0.3">
      <c r="A68" s="3" t="s">
        <v>341</v>
      </c>
      <c r="B68">
        <v>1578</v>
      </c>
      <c r="C68">
        <v>1463</v>
      </c>
      <c r="D68">
        <v>1635</v>
      </c>
      <c r="E68">
        <v>1463</v>
      </c>
      <c r="F68">
        <v>8.8699999999999992</v>
      </c>
      <c r="G68">
        <f>(United_States_10_Year_Bond_Yield_Historical_Data[[#This Row],[Price]]-B69)/B69</f>
        <v>8.827586206896551E-2</v>
      </c>
    </row>
    <row r="69" spans="1:7" x14ac:dyDescent="0.3">
      <c r="A69" s="3" t="s">
        <v>346</v>
      </c>
      <c r="B69">
        <v>1450</v>
      </c>
      <c r="C69">
        <v>1471</v>
      </c>
      <c r="D69">
        <v>1628</v>
      </c>
      <c r="E69">
        <v>1321</v>
      </c>
      <c r="F69">
        <v>-1.7</v>
      </c>
      <c r="G69">
        <f>(United_States_10_Year_Bond_Yield_Historical_Data[[#This Row],[Price]]-B70)/B70</f>
        <v>-1.6949152542372881E-2</v>
      </c>
    </row>
    <row r="70" spans="1:7" x14ac:dyDescent="0.3">
      <c r="A70" s="3" t="s">
        <v>351</v>
      </c>
      <c r="B70">
        <v>1475</v>
      </c>
      <c r="C70">
        <v>1844</v>
      </c>
      <c r="D70">
        <v>1856</v>
      </c>
      <c r="E70">
        <v>1406</v>
      </c>
      <c r="F70">
        <v>-20.329999999999998</v>
      </c>
      <c r="G70">
        <f>(United_States_10_Year_Bond_Yield_Historical_Data[[#This Row],[Price]]-B71)/B71</f>
        <v>-0.20313344138303618</v>
      </c>
    </row>
    <row r="71" spans="1:7" x14ac:dyDescent="0.3">
      <c r="A71" s="3" t="s">
        <v>356</v>
      </c>
      <c r="B71">
        <v>1851</v>
      </c>
      <c r="C71">
        <v>1830</v>
      </c>
      <c r="D71">
        <v>1890</v>
      </c>
      <c r="E71">
        <v>1700</v>
      </c>
      <c r="F71">
        <v>0.88</v>
      </c>
      <c r="G71">
        <f>(United_States_10_Year_Bond_Yield_Historical_Data[[#This Row],[Price]]-B72)/B72</f>
        <v>8.7193460490463219E-3</v>
      </c>
    </row>
    <row r="72" spans="1:7" x14ac:dyDescent="0.3">
      <c r="A72" s="3" t="s">
        <v>361</v>
      </c>
      <c r="B72">
        <v>1835</v>
      </c>
      <c r="C72">
        <v>1784</v>
      </c>
      <c r="D72">
        <v>1941</v>
      </c>
      <c r="E72">
        <v>1685</v>
      </c>
      <c r="F72">
        <v>3.65</v>
      </c>
      <c r="G72">
        <f>(United_States_10_Year_Bond_Yield_Historical_Data[[#This Row],[Price]]-B73)/B73</f>
        <v>3.6723163841807911E-2</v>
      </c>
    </row>
    <row r="73" spans="1:7" x14ac:dyDescent="0.3">
      <c r="A73" s="3" t="s">
        <v>366</v>
      </c>
      <c r="B73">
        <v>1770</v>
      </c>
      <c r="C73">
        <v>1737</v>
      </c>
      <c r="D73">
        <v>2002</v>
      </c>
      <c r="E73">
        <v>1702</v>
      </c>
      <c r="F73">
        <v>1.85</v>
      </c>
      <c r="G73">
        <f>(United_States_10_Year_Bond_Yield_Historical_Data[[#This Row],[Price]]-B74)/B74</f>
        <v>1.8411967779056387E-2</v>
      </c>
    </row>
    <row r="74" spans="1:7" x14ac:dyDescent="0.3">
      <c r="A74" s="3" t="s">
        <v>370</v>
      </c>
      <c r="B74">
        <v>1738</v>
      </c>
      <c r="C74">
        <v>1933</v>
      </c>
      <c r="D74">
        <v>1966</v>
      </c>
      <c r="E74">
        <v>1530</v>
      </c>
      <c r="F74">
        <v>-9.59</v>
      </c>
      <c r="G74">
        <f>(United_States_10_Year_Bond_Yield_Historical_Data[[#This Row],[Price]]-B75)/B75</f>
        <v>-9.6203848153926158E-2</v>
      </c>
    </row>
    <row r="75" spans="1:7" x14ac:dyDescent="0.3">
      <c r="A75" s="3" t="s">
        <v>375</v>
      </c>
      <c r="B75">
        <v>1923</v>
      </c>
      <c r="C75">
        <v>2293</v>
      </c>
      <c r="D75">
        <v>2293</v>
      </c>
      <c r="E75">
        <v>1911</v>
      </c>
      <c r="F75">
        <v>-15.28</v>
      </c>
      <c r="G75">
        <f>(United_States_10_Year_Bond_Yield_Historical_Data[[#This Row],[Price]]-B76)/B76</f>
        <v>-0.15249008373732922</v>
      </c>
    </row>
    <row r="76" spans="1:7" x14ac:dyDescent="0.3">
      <c r="A76" s="3" t="s">
        <v>379</v>
      </c>
      <c r="B76">
        <v>2269</v>
      </c>
      <c r="C76">
        <v>2217</v>
      </c>
      <c r="D76">
        <v>2358</v>
      </c>
      <c r="E76">
        <v>2120</v>
      </c>
      <c r="F76">
        <v>2.79</v>
      </c>
      <c r="G76">
        <f>(United_States_10_Year_Bond_Yield_Historical_Data[[#This Row],[Price]]-B77)/B77</f>
        <v>2.76268115942029E-2</v>
      </c>
    </row>
    <row r="77" spans="1:7" x14ac:dyDescent="0.3">
      <c r="A77" s="3" t="s">
        <v>384</v>
      </c>
      <c r="B77">
        <v>2208</v>
      </c>
      <c r="C77">
        <v>2137</v>
      </c>
      <c r="D77">
        <v>2377</v>
      </c>
      <c r="E77">
        <v>2130</v>
      </c>
      <c r="F77">
        <v>2.89</v>
      </c>
      <c r="G77">
        <f>(United_States_10_Year_Bond_Yield_Historical_Data[[#This Row],[Price]]-B78)/B78</f>
        <v>2.8890959925442685E-2</v>
      </c>
    </row>
    <row r="78" spans="1:7" x14ac:dyDescent="0.3">
      <c r="A78" s="3" t="s">
        <v>389</v>
      </c>
      <c r="B78">
        <v>2146</v>
      </c>
      <c r="C78">
        <v>2042</v>
      </c>
      <c r="D78">
        <v>2183</v>
      </c>
      <c r="E78">
        <v>1904</v>
      </c>
      <c r="F78">
        <v>5.44</v>
      </c>
      <c r="G78">
        <f>(United_States_10_Year_Bond_Yield_Historical_Data[[#This Row],[Price]]-B79)/B79</f>
        <v>5.4545454545454543E-2</v>
      </c>
    </row>
    <row r="79" spans="1:7" x14ac:dyDescent="0.3">
      <c r="A79" s="3" t="s">
        <v>394</v>
      </c>
      <c r="B79">
        <v>2035</v>
      </c>
      <c r="C79">
        <v>2214</v>
      </c>
      <c r="D79">
        <v>2303</v>
      </c>
      <c r="E79">
        <v>2035</v>
      </c>
      <c r="F79">
        <v>-8.1</v>
      </c>
      <c r="G79">
        <f>(United_States_10_Year_Bond_Yield_Historical_Data[[#This Row],[Price]]-B80)/B80</f>
        <v>-8.0849141824751586E-2</v>
      </c>
    </row>
    <row r="80" spans="1:7" x14ac:dyDescent="0.3">
      <c r="A80" s="3" t="s">
        <v>399</v>
      </c>
      <c r="B80">
        <v>2214</v>
      </c>
      <c r="C80">
        <v>2200</v>
      </c>
      <c r="D80">
        <v>2293</v>
      </c>
      <c r="E80">
        <v>1905</v>
      </c>
      <c r="F80">
        <v>1.24</v>
      </c>
      <c r="G80">
        <f>(United_States_10_Year_Bond_Yield_Historical_Data[[#This Row],[Price]]-B81)/B81</f>
        <v>1.2345679012345678E-2</v>
      </c>
    </row>
    <row r="81" spans="1:7" x14ac:dyDescent="0.3">
      <c r="A81" s="3" t="s">
        <v>404</v>
      </c>
      <c r="B81">
        <v>2187</v>
      </c>
      <c r="C81">
        <v>2373</v>
      </c>
      <c r="D81">
        <v>2470</v>
      </c>
      <c r="E81">
        <v>2176</v>
      </c>
      <c r="F81">
        <v>-6.91</v>
      </c>
      <c r="G81">
        <f>(United_States_10_Year_Bond_Yield_Historical_Data[[#This Row],[Price]]-B82)/B82</f>
        <v>-6.8965517241379309E-2</v>
      </c>
    </row>
    <row r="82" spans="1:7" x14ac:dyDescent="0.3">
      <c r="A82" s="3" t="s">
        <v>409</v>
      </c>
      <c r="B82">
        <v>2349</v>
      </c>
      <c r="C82">
        <v>2128</v>
      </c>
      <c r="D82">
        <v>2500</v>
      </c>
      <c r="E82">
        <v>2106</v>
      </c>
      <c r="F82">
        <v>10.66</v>
      </c>
      <c r="G82">
        <f>(United_States_10_Year_Bond_Yield_Historical_Data[[#This Row],[Price]]-B83)/B83</f>
        <v>0.10645313235986811</v>
      </c>
    </row>
    <row r="83" spans="1:7" x14ac:dyDescent="0.3">
      <c r="A83" s="3" t="s">
        <v>414</v>
      </c>
      <c r="B83">
        <v>2123</v>
      </c>
      <c r="C83">
        <v>2049</v>
      </c>
      <c r="D83">
        <v>2366</v>
      </c>
      <c r="E83">
        <v>2046</v>
      </c>
      <c r="F83">
        <v>4.32</v>
      </c>
      <c r="G83">
        <f>(United_States_10_Year_Bond_Yield_Historical_Data[[#This Row],[Price]]-B84)/B84</f>
        <v>4.3243243243243246E-2</v>
      </c>
    </row>
    <row r="84" spans="1:7" x14ac:dyDescent="0.3">
      <c r="A84" s="3" t="s">
        <v>419</v>
      </c>
      <c r="B84">
        <v>2035</v>
      </c>
      <c r="C84">
        <v>1930</v>
      </c>
      <c r="D84">
        <v>2110</v>
      </c>
      <c r="E84">
        <v>1802</v>
      </c>
      <c r="F84">
        <v>5.64</v>
      </c>
      <c r="G84">
        <f>(United_States_10_Year_Bond_Yield_Historical_Data[[#This Row],[Price]]-B85)/B85</f>
        <v>5.6045666839647117E-2</v>
      </c>
    </row>
    <row r="85" spans="1:7" x14ac:dyDescent="0.3">
      <c r="A85" s="3" t="s">
        <v>424</v>
      </c>
      <c r="B85">
        <v>1927</v>
      </c>
      <c r="C85">
        <v>2005</v>
      </c>
      <c r="D85">
        <v>2259</v>
      </c>
      <c r="E85">
        <v>1852</v>
      </c>
      <c r="F85">
        <v>-3.5</v>
      </c>
      <c r="G85">
        <f>(United_States_10_Year_Bond_Yield_Historical_Data[[#This Row],[Price]]-B86)/B86</f>
        <v>-3.5052578868302452E-2</v>
      </c>
    </row>
    <row r="86" spans="1:7" x14ac:dyDescent="0.3">
      <c r="A86" s="3" t="s">
        <v>429</v>
      </c>
      <c r="B86">
        <v>1997</v>
      </c>
      <c r="C86">
        <v>1653</v>
      </c>
      <c r="D86">
        <v>2164</v>
      </c>
      <c r="E86">
        <v>1649</v>
      </c>
      <c r="F86">
        <v>21.81</v>
      </c>
      <c r="G86">
        <f>(United_States_10_Year_Bond_Yield_Historical_Data[[#This Row],[Price]]-B87)/B87</f>
        <v>0.21842586943258085</v>
      </c>
    </row>
    <row r="87" spans="1:7" x14ac:dyDescent="0.3">
      <c r="A87" s="3" t="s">
        <v>434</v>
      </c>
      <c r="B87">
        <v>1639</v>
      </c>
      <c r="C87">
        <v>2200</v>
      </c>
      <c r="D87">
        <v>2213</v>
      </c>
      <c r="E87">
        <v>1637</v>
      </c>
      <c r="F87">
        <v>-24.48</v>
      </c>
      <c r="G87">
        <f>(United_States_10_Year_Bond_Yield_Historical_Data[[#This Row],[Price]]-B88)/B88</f>
        <v>-0.24470046082949309</v>
      </c>
    </row>
    <row r="88" spans="1:7" x14ac:dyDescent="0.3">
      <c r="A88" s="3" t="s">
        <v>439</v>
      </c>
      <c r="B88">
        <v>2170</v>
      </c>
      <c r="C88">
        <v>2178</v>
      </c>
      <c r="D88">
        <v>2347</v>
      </c>
      <c r="E88">
        <v>2009</v>
      </c>
      <c r="F88">
        <v>-0.12</v>
      </c>
      <c r="G88">
        <f>(United_States_10_Year_Bond_Yield_Historical_Data[[#This Row],[Price]]-B89)/B89</f>
        <v>-1.3805798435342844E-3</v>
      </c>
    </row>
    <row r="89" spans="1:7" x14ac:dyDescent="0.3">
      <c r="A89" s="3" t="s">
        <v>443</v>
      </c>
      <c r="B89">
        <v>2173</v>
      </c>
      <c r="C89">
        <v>2309</v>
      </c>
      <c r="D89">
        <v>2407</v>
      </c>
      <c r="E89">
        <v>2166</v>
      </c>
      <c r="F89">
        <v>-6.96</v>
      </c>
      <c r="G89">
        <f>(United_States_10_Year_Bond_Yield_Historical_Data[[#This Row],[Price]]-B90)/B90</f>
        <v>-6.9379014989293358E-2</v>
      </c>
    </row>
    <row r="90" spans="1:7" x14ac:dyDescent="0.3">
      <c r="A90" s="3" t="s">
        <v>448</v>
      </c>
      <c r="B90">
        <v>2335</v>
      </c>
      <c r="C90">
        <v>2500</v>
      </c>
      <c r="D90">
        <v>2508</v>
      </c>
      <c r="E90">
        <v>1865</v>
      </c>
      <c r="F90">
        <v>-6.4</v>
      </c>
      <c r="G90">
        <f>(United_States_10_Year_Bond_Yield_Historical_Data[[#This Row],[Price]]-B91)/B91</f>
        <v>-6.4128256513026047E-2</v>
      </c>
    </row>
    <row r="91" spans="1:7" x14ac:dyDescent="0.3">
      <c r="A91" s="3" t="s">
        <v>453</v>
      </c>
      <c r="B91">
        <v>2495</v>
      </c>
      <c r="C91">
        <v>2357</v>
      </c>
      <c r="D91">
        <v>2655</v>
      </c>
      <c r="E91">
        <v>2354</v>
      </c>
      <c r="F91">
        <v>6.41</v>
      </c>
      <c r="G91">
        <f>(United_States_10_Year_Bond_Yield_Historical_Data[[#This Row],[Price]]-B92)/B92</f>
        <v>6.3965884861407252E-2</v>
      </c>
    </row>
    <row r="92" spans="1:7" x14ac:dyDescent="0.3">
      <c r="A92" s="3" t="s">
        <v>458</v>
      </c>
      <c r="B92">
        <v>2345</v>
      </c>
      <c r="C92">
        <v>2562</v>
      </c>
      <c r="D92">
        <v>2591</v>
      </c>
      <c r="E92">
        <v>2303</v>
      </c>
      <c r="F92">
        <v>-8.4600000000000009</v>
      </c>
      <c r="G92">
        <f>(United_States_10_Year_Bond_Yield_Historical_Data[[#This Row],[Price]]-B93)/B93</f>
        <v>-8.4699453551912565E-2</v>
      </c>
    </row>
    <row r="93" spans="1:7" x14ac:dyDescent="0.3">
      <c r="A93" s="3" t="s">
        <v>463</v>
      </c>
      <c r="B93">
        <v>2562</v>
      </c>
      <c r="C93">
        <v>2530</v>
      </c>
      <c r="D93">
        <v>2692</v>
      </c>
      <c r="E93">
        <v>2441</v>
      </c>
      <c r="F93">
        <v>1.1599999999999999</v>
      </c>
      <c r="G93">
        <f>(United_States_10_Year_Bond_Yield_Historical_Data[[#This Row],[Price]]-B94)/B94</f>
        <v>1.1848341232227487E-2</v>
      </c>
    </row>
    <row r="94" spans="1:7" x14ac:dyDescent="0.3">
      <c r="A94" s="3" t="s">
        <v>467</v>
      </c>
      <c r="B94">
        <v>2532</v>
      </c>
      <c r="C94">
        <v>2484</v>
      </c>
      <c r="D94">
        <v>2662</v>
      </c>
      <c r="E94">
        <v>2475</v>
      </c>
      <c r="F94">
        <v>2.31</v>
      </c>
      <c r="G94">
        <f>(United_States_10_Year_Bond_Yield_Historical_Data[[#This Row],[Price]]-B95)/B95</f>
        <v>2.3030303030303029E-2</v>
      </c>
    </row>
    <row r="95" spans="1:7" x14ac:dyDescent="0.3">
      <c r="A95" s="3" t="s">
        <v>472</v>
      </c>
      <c r="B95">
        <v>2475</v>
      </c>
      <c r="C95">
        <v>2659</v>
      </c>
      <c r="D95">
        <v>2700</v>
      </c>
      <c r="E95">
        <v>2402</v>
      </c>
      <c r="F95">
        <v>-6.46</v>
      </c>
      <c r="G95">
        <f>(United_States_10_Year_Bond_Yield_Historical_Data[[#This Row],[Price]]-B96)/B96</f>
        <v>-6.4625850340136057E-2</v>
      </c>
    </row>
    <row r="96" spans="1:7" x14ac:dyDescent="0.3">
      <c r="A96" s="3" t="s">
        <v>477</v>
      </c>
      <c r="B96">
        <v>2646</v>
      </c>
      <c r="C96">
        <v>2726</v>
      </c>
      <c r="D96">
        <v>2810</v>
      </c>
      <c r="E96">
        <v>2596</v>
      </c>
      <c r="F96">
        <v>-2.69</v>
      </c>
      <c r="G96">
        <f>(United_States_10_Year_Bond_Yield_Historical_Data[[#This Row],[Price]]-B97)/B97</f>
        <v>-2.6848105921294593E-2</v>
      </c>
    </row>
    <row r="97" spans="1:7" x14ac:dyDescent="0.3">
      <c r="A97" s="3" t="s">
        <v>482</v>
      </c>
      <c r="B97">
        <v>2719</v>
      </c>
      <c r="C97">
        <v>2610</v>
      </c>
      <c r="D97">
        <v>2821</v>
      </c>
      <c r="E97">
        <v>2592</v>
      </c>
      <c r="F97">
        <v>2.63</v>
      </c>
      <c r="G97">
        <f>(United_States_10_Year_Bond_Yield_Historical_Data[[#This Row],[Price]]-B98)/B98</f>
        <v>2.6425066062665158E-2</v>
      </c>
    </row>
    <row r="98" spans="1:7" x14ac:dyDescent="0.3">
      <c r="A98" s="3" t="s">
        <v>487</v>
      </c>
      <c r="B98">
        <v>2649</v>
      </c>
      <c r="C98">
        <v>2666</v>
      </c>
      <c r="D98">
        <v>2786</v>
      </c>
      <c r="E98">
        <v>2570</v>
      </c>
      <c r="F98">
        <v>0.2</v>
      </c>
      <c r="G98">
        <f>(United_States_10_Year_Bond_Yield_Historical_Data[[#This Row],[Price]]-B99)/B99</f>
        <v>1.8910741301059002E-3</v>
      </c>
    </row>
    <row r="99" spans="1:7" x14ac:dyDescent="0.3">
      <c r="A99" s="3" t="s">
        <v>492</v>
      </c>
      <c r="B99">
        <v>2644</v>
      </c>
      <c r="C99">
        <v>3038</v>
      </c>
      <c r="D99">
        <v>3041</v>
      </c>
      <c r="E99">
        <v>2646</v>
      </c>
      <c r="F99">
        <v>-12.63</v>
      </c>
      <c r="G99">
        <f>(United_States_10_Year_Bond_Yield_Historical_Data[[#This Row],[Price]]-B100)/B100</f>
        <v>-0.12623925974884337</v>
      </c>
    </row>
    <row r="100" spans="1:7" x14ac:dyDescent="0.3">
      <c r="A100" s="3" t="s">
        <v>497</v>
      </c>
      <c r="B100">
        <v>3026</v>
      </c>
      <c r="C100">
        <v>2753</v>
      </c>
      <c r="D100">
        <v>3036</v>
      </c>
      <c r="E100">
        <v>2752</v>
      </c>
      <c r="F100">
        <v>10.199999999999999</v>
      </c>
      <c r="G100">
        <f>(United_States_10_Year_Bond_Yield_Historical_Data[[#This Row],[Price]]-B101)/B101</f>
        <v>0.10196649672250546</v>
      </c>
    </row>
    <row r="101" spans="1:7" x14ac:dyDescent="0.3">
      <c r="A101" s="3" t="s">
        <v>502</v>
      </c>
      <c r="B101">
        <v>2746</v>
      </c>
      <c r="C101">
        <v>2560</v>
      </c>
      <c r="D101">
        <v>2839</v>
      </c>
      <c r="E101">
        <v>2554</v>
      </c>
      <c r="F101">
        <v>7.6</v>
      </c>
      <c r="G101">
        <f>(United_States_10_Year_Bond_Yield_Historical_Data[[#This Row],[Price]]-B102)/B102</f>
        <v>7.6018808777429461E-2</v>
      </c>
    </row>
    <row r="102" spans="1:7" x14ac:dyDescent="0.3">
      <c r="A102" s="3" t="s">
        <v>507</v>
      </c>
      <c r="B102">
        <v>2552</v>
      </c>
      <c r="C102">
        <v>2614</v>
      </c>
      <c r="D102">
        <v>2759</v>
      </c>
      <c r="E102">
        <v>2471</v>
      </c>
      <c r="F102">
        <v>-2.41</v>
      </c>
      <c r="G102">
        <f>(United_States_10_Year_Bond_Yield_Historical_Data[[#This Row],[Price]]-B103)/B103</f>
        <v>-2.4091778202676863E-2</v>
      </c>
    </row>
    <row r="103" spans="1:7" x14ac:dyDescent="0.3">
      <c r="A103" s="3" t="s">
        <v>512</v>
      </c>
      <c r="B103">
        <v>2615</v>
      </c>
      <c r="C103">
        <v>2837</v>
      </c>
      <c r="D103">
        <v>3007</v>
      </c>
      <c r="E103">
        <v>2590</v>
      </c>
      <c r="F103">
        <v>-6.24</v>
      </c>
      <c r="G103">
        <f>(United_States_10_Year_Bond_Yield_Historical_Data[[#This Row],[Price]]-B104)/B104</f>
        <v>-6.2387952671208322E-2</v>
      </c>
    </row>
    <row r="104" spans="1:7" x14ac:dyDescent="0.3">
      <c r="A104" s="3" t="s">
        <v>517</v>
      </c>
      <c r="B104">
        <v>2789</v>
      </c>
      <c r="C104">
        <v>2584</v>
      </c>
      <c r="D104">
        <v>2936</v>
      </c>
      <c r="E104">
        <v>2552</v>
      </c>
      <c r="F104">
        <v>7.8</v>
      </c>
      <c r="G104">
        <f>(United_States_10_Year_Bond_Yield_Historical_Data[[#This Row],[Price]]-B105)/B105</f>
        <v>7.7666151468315306E-2</v>
      </c>
    </row>
    <row r="105" spans="1:7" x14ac:dyDescent="0.3">
      <c r="A105" s="3" t="s">
        <v>522</v>
      </c>
      <c r="B105">
        <v>2588</v>
      </c>
      <c r="C105">
        <v>2495</v>
      </c>
      <c r="D105">
        <v>2755</v>
      </c>
      <c r="E105">
        <v>2415</v>
      </c>
      <c r="F105">
        <v>4.0199999999999996</v>
      </c>
      <c r="G105">
        <f>(United_States_10_Year_Bond_Yield_Historical_Data[[#This Row],[Price]]-B106)/B106</f>
        <v>4.0611178126256531E-2</v>
      </c>
    </row>
    <row r="106" spans="1:7" x14ac:dyDescent="0.3">
      <c r="A106" s="3" t="s">
        <v>527</v>
      </c>
      <c r="B106">
        <v>2487</v>
      </c>
      <c r="C106">
        <v>2157</v>
      </c>
      <c r="D106">
        <v>2667</v>
      </c>
      <c r="E106">
        <v>1999</v>
      </c>
      <c r="F106">
        <v>16.690000000000001</v>
      </c>
      <c r="G106">
        <f>(United_States_10_Year_Bond_Yield_Historical_Data[[#This Row],[Price]]-B107)/B107</f>
        <v>0.16651031894934334</v>
      </c>
    </row>
    <row r="107" spans="1:7" x14ac:dyDescent="0.3">
      <c r="A107" s="3" t="s">
        <v>532</v>
      </c>
      <c r="B107">
        <v>2132</v>
      </c>
      <c r="C107">
        <v>1668</v>
      </c>
      <c r="D107">
        <v>2235</v>
      </c>
      <c r="E107">
        <v>1614</v>
      </c>
      <c r="F107">
        <v>27.39</v>
      </c>
      <c r="G107">
        <f>(United_States_10_Year_Bond_Yield_Historical_Data[[#This Row],[Price]]-B108)/B108</f>
        <v>0.27435744172145848</v>
      </c>
    </row>
    <row r="108" spans="1:7" x14ac:dyDescent="0.3">
      <c r="A108" s="3" t="s">
        <v>537</v>
      </c>
      <c r="B108">
        <v>1673</v>
      </c>
      <c r="C108">
        <v>1875</v>
      </c>
      <c r="D108">
        <v>1888</v>
      </c>
      <c r="E108">
        <v>1638</v>
      </c>
      <c r="F108">
        <v>-9.65</v>
      </c>
      <c r="G108">
        <f>(United_States_10_Year_Bond_Yield_Historical_Data[[#This Row],[Price]]-B109)/B109</f>
        <v>-9.6652267818574514E-2</v>
      </c>
    </row>
    <row r="109" spans="1:7" x14ac:dyDescent="0.3">
      <c r="A109" s="3" t="s">
        <v>541</v>
      </c>
      <c r="B109">
        <v>1852</v>
      </c>
      <c r="C109">
        <v>1877</v>
      </c>
      <c r="D109">
        <v>2087</v>
      </c>
      <c r="E109">
        <v>1827</v>
      </c>
      <c r="F109">
        <v>-1.53</v>
      </c>
      <c r="G109">
        <f>(United_States_10_Year_Bond_Yield_Historical_Data[[#This Row],[Price]]-B110)/B110</f>
        <v>-1.541733120680489E-2</v>
      </c>
    </row>
    <row r="110" spans="1:7" x14ac:dyDescent="0.3">
      <c r="A110" s="3" t="s">
        <v>546</v>
      </c>
      <c r="B110">
        <v>1881</v>
      </c>
      <c r="C110">
        <v>1990</v>
      </c>
      <c r="D110">
        <v>2064</v>
      </c>
      <c r="E110">
        <v>1836</v>
      </c>
      <c r="F110">
        <v>-5.24</v>
      </c>
      <c r="G110">
        <f>(United_States_10_Year_Bond_Yield_Historical_Data[[#This Row],[Price]]-B111)/B111</f>
        <v>-5.2392947103274558E-2</v>
      </c>
    </row>
    <row r="111" spans="1:7" x14ac:dyDescent="0.3">
      <c r="A111" s="3" t="s">
        <v>550</v>
      </c>
      <c r="B111">
        <v>1985</v>
      </c>
      <c r="C111">
        <v>1757</v>
      </c>
      <c r="D111">
        <v>2037</v>
      </c>
      <c r="E111">
        <v>1757</v>
      </c>
      <c r="F111">
        <v>13</v>
      </c>
      <c r="G111">
        <f>(United_States_10_Year_Bond_Yield_Historical_Data[[#This Row],[Price]]-B112)/B112</f>
        <v>0.12976664769493454</v>
      </c>
    </row>
    <row r="112" spans="1:7" x14ac:dyDescent="0.3">
      <c r="A112" s="3" t="s">
        <v>553</v>
      </c>
      <c r="B112">
        <v>1757</v>
      </c>
      <c r="C112">
        <v>1618</v>
      </c>
      <c r="D112">
        <v>1847</v>
      </c>
      <c r="E112">
        <v>1564</v>
      </c>
      <c r="F112">
        <v>8.67</v>
      </c>
      <c r="G112">
        <f>(United_States_10_Year_Bond_Yield_Historical_Data[[#This Row],[Price]]-B113)/B113</f>
        <v>8.7252475247524747E-2</v>
      </c>
    </row>
    <row r="113" spans="1:7" x14ac:dyDescent="0.3">
      <c r="A113" s="3" t="s">
        <v>557</v>
      </c>
      <c r="B113">
        <v>1616</v>
      </c>
      <c r="C113">
        <v>1702</v>
      </c>
      <c r="D113">
        <v>1781</v>
      </c>
      <c r="E113">
        <v>1556</v>
      </c>
      <c r="F113">
        <v>-4.6100000000000003</v>
      </c>
      <c r="G113">
        <f>(United_States_10_Year_Bond_Yield_Historical_Data[[#This Row],[Price]]-B114)/B114</f>
        <v>-4.6044864226682407E-2</v>
      </c>
    </row>
    <row r="114" spans="1:7" x14ac:dyDescent="0.3">
      <c r="A114" s="3" t="s">
        <v>562</v>
      </c>
      <c r="B114">
        <v>1694</v>
      </c>
      <c r="C114">
        <v>1623</v>
      </c>
      <c r="D114">
        <v>1856</v>
      </c>
      <c r="E114">
        <v>1599</v>
      </c>
      <c r="F114">
        <v>3.73</v>
      </c>
      <c r="G114">
        <f>(United_States_10_Year_Bond_Yield_Historical_Data[[#This Row],[Price]]-B115)/B115</f>
        <v>3.7354562155541948E-2</v>
      </c>
    </row>
    <row r="115" spans="1:7" x14ac:dyDescent="0.3">
      <c r="A115" s="3" t="s">
        <v>567</v>
      </c>
      <c r="B115">
        <v>1633</v>
      </c>
      <c r="C115">
        <v>1552</v>
      </c>
      <c r="D115">
        <v>1894</v>
      </c>
      <c r="E115">
        <v>1542</v>
      </c>
      <c r="F115">
        <v>5.5</v>
      </c>
      <c r="G115">
        <f>(United_States_10_Year_Bond_Yield_Historical_Data[[#This Row],[Price]]-B116)/B116</f>
        <v>5.490956072351421E-2</v>
      </c>
    </row>
    <row r="116" spans="1:7" x14ac:dyDescent="0.3">
      <c r="A116" s="3" t="s">
        <v>572</v>
      </c>
      <c r="B116">
        <v>1548</v>
      </c>
      <c r="C116">
        <v>1468</v>
      </c>
      <c r="D116">
        <v>1863</v>
      </c>
      <c r="E116">
        <v>1446</v>
      </c>
      <c r="F116">
        <v>5.36</v>
      </c>
      <c r="G116">
        <f>(United_States_10_Year_Bond_Yield_Historical_Data[[#This Row],[Price]]-B117)/B117</f>
        <v>5.3061224489795916E-2</v>
      </c>
    </row>
    <row r="117" spans="1:7" x14ac:dyDescent="0.3">
      <c r="A117" s="3" t="s">
        <v>577</v>
      </c>
      <c r="B117">
        <v>1470</v>
      </c>
      <c r="C117">
        <v>1652</v>
      </c>
      <c r="D117">
        <v>1660</v>
      </c>
      <c r="E117">
        <v>1381</v>
      </c>
      <c r="F117">
        <v>-10.56</v>
      </c>
      <c r="G117">
        <f>(United_States_10_Year_Bond_Yield_Historical_Data[[#This Row],[Price]]-B118)/B118</f>
        <v>-0.10529519172245892</v>
      </c>
    </row>
    <row r="118" spans="1:7" x14ac:dyDescent="0.3">
      <c r="A118" s="3" t="s">
        <v>581</v>
      </c>
      <c r="B118">
        <v>1643</v>
      </c>
      <c r="C118">
        <v>1570</v>
      </c>
      <c r="D118">
        <v>1728</v>
      </c>
      <c r="E118">
        <v>1442</v>
      </c>
      <c r="F118">
        <v>5.14</v>
      </c>
      <c r="G118">
        <f>(United_States_10_Year_Bond_Yield_Historical_Data[[#This Row],[Price]]-B119)/B119</f>
        <v>5.1183621241202813E-2</v>
      </c>
    </row>
    <row r="119" spans="1:7" x14ac:dyDescent="0.3">
      <c r="A119" s="3" t="s">
        <v>586</v>
      </c>
      <c r="B119">
        <v>1563</v>
      </c>
      <c r="C119">
        <v>1919</v>
      </c>
      <c r="D119">
        <v>1966</v>
      </c>
      <c r="E119">
        <v>1533</v>
      </c>
      <c r="F119">
        <v>-18.559999999999999</v>
      </c>
      <c r="G119">
        <f>(United_States_10_Year_Bond_Yield_Historical_Data[[#This Row],[Price]]-B120)/B120</f>
        <v>-0.18551328817092236</v>
      </c>
    </row>
    <row r="120" spans="1:7" x14ac:dyDescent="0.3">
      <c r="A120" s="3" t="s">
        <v>591</v>
      </c>
      <c r="B120">
        <v>1919</v>
      </c>
      <c r="C120">
        <v>2237</v>
      </c>
      <c r="D120">
        <v>2308</v>
      </c>
      <c r="E120">
        <v>1884</v>
      </c>
      <c r="F120">
        <v>-13.33</v>
      </c>
      <c r="G120">
        <f>(United_States_10_Year_Bond_Yield_Historical_Data[[#This Row],[Price]]-B121)/B121</f>
        <v>-0.13324299909665763</v>
      </c>
    </row>
    <row r="121" spans="1:7" x14ac:dyDescent="0.3">
      <c r="A121" s="3" t="s">
        <v>596</v>
      </c>
      <c r="B121">
        <v>2214</v>
      </c>
      <c r="C121">
        <v>1983</v>
      </c>
      <c r="D121">
        <v>2399</v>
      </c>
      <c r="E121">
        <v>1931</v>
      </c>
      <c r="F121">
        <v>12.17</v>
      </c>
      <c r="G121">
        <f>(United_States_10_Year_Bond_Yield_Historical_Data[[#This Row],[Price]]-B122)/B122</f>
        <v>0.12158054711246201</v>
      </c>
    </row>
    <row r="122" spans="1:7" x14ac:dyDescent="0.3">
      <c r="A122" s="3" t="s">
        <v>600</v>
      </c>
      <c r="B122">
        <v>1974</v>
      </c>
      <c r="C122">
        <v>1797</v>
      </c>
      <c r="D122">
        <v>2080</v>
      </c>
      <c r="E122">
        <v>1797</v>
      </c>
      <c r="F122">
        <v>9.9499999999999993</v>
      </c>
      <c r="G122">
        <f>(United_States_10_Year_Bond_Yield_Historical_Data[[#This Row],[Price]]-B123)/B123</f>
        <v>9.9721448467966572E-2</v>
      </c>
    </row>
    <row r="123" spans="1:7" x14ac:dyDescent="0.3">
      <c r="A123" s="3" t="s">
        <v>604</v>
      </c>
      <c r="B123">
        <v>1795</v>
      </c>
      <c r="C123">
        <v>1876</v>
      </c>
      <c r="D123">
        <v>2094</v>
      </c>
      <c r="E123">
        <v>1792</v>
      </c>
      <c r="F123">
        <v>-4.3099999999999996</v>
      </c>
      <c r="G123">
        <f>(United_States_10_Year_Bond_Yield_Historical_Data[[#This Row],[Price]]-B124)/B124</f>
        <v>-4.3176972281449892E-2</v>
      </c>
    </row>
    <row r="124" spans="1:7" x14ac:dyDescent="0.3">
      <c r="A124" s="3" t="s">
        <v>608</v>
      </c>
      <c r="B124">
        <v>1876</v>
      </c>
      <c r="C124">
        <v>2079</v>
      </c>
      <c r="D124">
        <v>2167</v>
      </c>
      <c r="E124">
        <v>1798</v>
      </c>
      <c r="F124">
        <v>-9.43</v>
      </c>
      <c r="G124">
        <f>(United_States_10_Year_Bond_Yield_Historical_Data[[#This Row],[Price]]-B125)/B125</f>
        <v>-9.45945945945946E-2</v>
      </c>
    </row>
    <row r="125" spans="1:7" x14ac:dyDescent="0.3">
      <c r="A125" s="3" t="s">
        <v>613</v>
      </c>
      <c r="B125">
        <v>2072</v>
      </c>
      <c r="C125">
        <v>2135</v>
      </c>
      <c r="D125">
        <v>2153</v>
      </c>
      <c r="E125">
        <v>1872</v>
      </c>
      <c r="F125">
        <v>-2.1</v>
      </c>
      <c r="G125">
        <f>(United_States_10_Year_Bond_Yield_Historical_Data[[#This Row],[Price]]-B126)/B126</f>
        <v>-2.0793950850661626E-2</v>
      </c>
    </row>
    <row r="126" spans="1:7" x14ac:dyDescent="0.3">
      <c r="A126" s="3" t="s">
        <v>618</v>
      </c>
      <c r="B126">
        <v>2116</v>
      </c>
      <c r="C126">
        <v>1919</v>
      </c>
      <c r="D126">
        <v>2420</v>
      </c>
      <c r="E126">
        <v>1717</v>
      </c>
      <c r="F126">
        <v>10.37</v>
      </c>
      <c r="G126">
        <f>(United_States_10_Year_Bond_Yield_Historical_Data[[#This Row],[Price]]-B127)/B127</f>
        <v>0.10380803338549817</v>
      </c>
    </row>
    <row r="127" spans="1:7" x14ac:dyDescent="0.3">
      <c r="A127" s="3" t="s">
        <v>623</v>
      </c>
      <c r="B127">
        <v>1917</v>
      </c>
      <c r="C127">
        <v>2222</v>
      </c>
      <c r="D127">
        <v>2278</v>
      </c>
      <c r="E127">
        <v>1674</v>
      </c>
      <c r="F127">
        <v>-14.18</v>
      </c>
      <c r="G127">
        <f>(United_States_10_Year_Bond_Yield_Historical_Data[[#This Row],[Price]]-B128)/B128</f>
        <v>-0.14189794091316024</v>
      </c>
    </row>
    <row r="128" spans="1:7" x14ac:dyDescent="0.3">
      <c r="A128" s="3" t="s">
        <v>628</v>
      </c>
      <c r="B128">
        <v>2234</v>
      </c>
      <c r="C128">
        <v>2820</v>
      </c>
      <c r="D128">
        <v>2858</v>
      </c>
      <c r="E128">
        <v>1976</v>
      </c>
      <c r="F128">
        <v>-20</v>
      </c>
      <c r="G128">
        <f>(United_States_10_Year_Bond_Yield_Historical_Data[[#This Row],[Price]]-B129)/B129</f>
        <v>-0.20014321518080916</v>
      </c>
    </row>
    <row r="129" spans="1:7" x14ac:dyDescent="0.3">
      <c r="A129" s="3" t="s">
        <v>633</v>
      </c>
      <c r="B129">
        <v>2793</v>
      </c>
      <c r="C129">
        <v>3162</v>
      </c>
      <c r="D129">
        <v>3223</v>
      </c>
      <c r="E129">
        <v>2773</v>
      </c>
      <c r="F129">
        <v>-11.63</v>
      </c>
      <c r="G129">
        <f>(United_States_10_Year_Bond_Yield_Historical_Data[[#This Row],[Price]]-B130)/B130</f>
        <v>-0.11613924050632911</v>
      </c>
    </row>
    <row r="130" spans="1:7" x14ac:dyDescent="0.3">
      <c r="A130" s="3" t="s">
        <v>638</v>
      </c>
      <c r="B130">
        <v>3160</v>
      </c>
      <c r="C130">
        <v>3070</v>
      </c>
      <c r="D130">
        <v>3221</v>
      </c>
      <c r="E130">
        <v>2842</v>
      </c>
      <c r="F130">
        <v>3.31</v>
      </c>
      <c r="G130">
        <f>(United_States_10_Year_Bond_Yield_Historical_Data[[#This Row],[Price]]-B131)/B131</f>
        <v>3.3017325923504412E-2</v>
      </c>
    </row>
    <row r="131" spans="1:7" x14ac:dyDescent="0.3">
      <c r="A131" s="3" t="s">
        <v>641</v>
      </c>
      <c r="B131">
        <v>3059</v>
      </c>
      <c r="C131">
        <v>3297</v>
      </c>
      <c r="D131">
        <v>3323</v>
      </c>
      <c r="E131">
        <v>3041</v>
      </c>
      <c r="F131">
        <v>-7.02</v>
      </c>
      <c r="G131">
        <f>(United_States_10_Year_Bond_Yield_Historical_Data[[#This Row],[Price]]-B132)/B132</f>
        <v>-7.0212765957446813E-2</v>
      </c>
    </row>
    <row r="132" spans="1:7" x14ac:dyDescent="0.3">
      <c r="A132" s="3" t="s">
        <v>645</v>
      </c>
      <c r="B132">
        <v>3290</v>
      </c>
      <c r="C132">
        <v>3476</v>
      </c>
      <c r="D132">
        <v>3619</v>
      </c>
      <c r="E132">
        <v>3283</v>
      </c>
      <c r="F132">
        <v>-5.19</v>
      </c>
      <c r="G132">
        <f>(United_States_10_Year_Bond_Yield_Historical_Data[[#This Row],[Price]]-B133)/B133</f>
        <v>-5.1873198847262249E-2</v>
      </c>
    </row>
    <row r="133" spans="1:7" x14ac:dyDescent="0.3">
      <c r="A133" s="3" t="s">
        <v>650</v>
      </c>
      <c r="B133">
        <v>3470</v>
      </c>
      <c r="C133">
        <v>3440</v>
      </c>
      <c r="D133">
        <v>3598</v>
      </c>
      <c r="E133">
        <v>3143</v>
      </c>
      <c r="F133">
        <v>1.4</v>
      </c>
      <c r="G133">
        <f>(United_States_10_Year_Bond_Yield_Historical_Data[[#This Row],[Price]]-B134)/B134</f>
        <v>1.4026884862653419E-2</v>
      </c>
    </row>
    <row r="134" spans="1:7" x14ac:dyDescent="0.3">
      <c r="A134" s="3" t="s">
        <v>655</v>
      </c>
      <c r="B134">
        <v>3422</v>
      </c>
      <c r="C134">
        <v>3372</v>
      </c>
      <c r="D134">
        <v>3770</v>
      </c>
      <c r="E134">
        <v>3372</v>
      </c>
      <c r="F134">
        <v>1.42</v>
      </c>
      <c r="G134">
        <f>(United_States_10_Year_Bond_Yield_Historical_Data[[#This Row],[Price]]-B135)/B135</f>
        <v>1.4226437462951986E-2</v>
      </c>
    </row>
    <row r="135" spans="1:7" x14ac:dyDescent="0.3">
      <c r="A135" s="3" t="s">
        <v>659</v>
      </c>
      <c r="B135">
        <v>3374</v>
      </c>
      <c r="C135">
        <v>3305</v>
      </c>
      <c r="D135">
        <v>3497</v>
      </c>
      <c r="E135">
        <v>3253</v>
      </c>
      <c r="F135">
        <v>2.62</v>
      </c>
      <c r="G135">
        <f>(United_States_10_Year_Bond_Yield_Historical_Data[[#This Row],[Price]]-B136)/B136</f>
        <v>2.6155717761557177E-2</v>
      </c>
    </row>
    <row r="136" spans="1:7" x14ac:dyDescent="0.3">
      <c r="A136" s="3" t="s">
        <v>663</v>
      </c>
      <c r="B136">
        <v>3288</v>
      </c>
      <c r="C136">
        <v>2809</v>
      </c>
      <c r="D136">
        <v>3568</v>
      </c>
      <c r="E136">
        <v>2797</v>
      </c>
      <c r="F136">
        <v>17.55</v>
      </c>
      <c r="G136">
        <f>(United_States_10_Year_Bond_Yield_Historical_Data[[#This Row],[Price]]-B137)/B137</f>
        <v>0.17554522702895961</v>
      </c>
    </row>
    <row r="137" spans="1:7" x14ac:dyDescent="0.3">
      <c r="A137" s="3" t="s">
        <v>667</v>
      </c>
      <c r="B137">
        <v>2797</v>
      </c>
      <c r="C137">
        <v>2621</v>
      </c>
      <c r="D137">
        <v>2967</v>
      </c>
      <c r="E137">
        <v>2458</v>
      </c>
      <c r="F137">
        <v>7.45</v>
      </c>
      <c r="G137">
        <f>(United_States_10_Year_Bond_Yield_Historical_Data[[#This Row],[Price]]-B138)/B138</f>
        <v>7.4529389166346521E-2</v>
      </c>
    </row>
    <row r="138" spans="1:7" x14ac:dyDescent="0.3">
      <c r="A138" s="3" t="s">
        <v>672</v>
      </c>
      <c r="B138">
        <v>2603</v>
      </c>
      <c r="C138">
        <v>2515</v>
      </c>
      <c r="D138">
        <v>2731</v>
      </c>
      <c r="E138">
        <v>2334</v>
      </c>
      <c r="F138">
        <v>3.62</v>
      </c>
      <c r="G138">
        <f>(United_States_10_Year_Bond_Yield_Historical_Data[[#This Row],[Price]]-B139)/B139</f>
        <v>3.6226114649681528E-2</v>
      </c>
    </row>
    <row r="139" spans="1:7" x14ac:dyDescent="0.3">
      <c r="A139" s="3" t="s">
        <v>677</v>
      </c>
      <c r="B139">
        <v>2512</v>
      </c>
      <c r="C139">
        <v>2482</v>
      </c>
      <c r="D139">
        <v>2849</v>
      </c>
      <c r="E139">
        <v>2449</v>
      </c>
      <c r="F139">
        <v>1.7</v>
      </c>
      <c r="G139">
        <f>(United_States_10_Year_Bond_Yield_Historical_Data[[#This Row],[Price]]-B140)/B140</f>
        <v>1.7004048582995951E-2</v>
      </c>
    </row>
    <row r="140" spans="1:7" x14ac:dyDescent="0.3">
      <c r="A140" s="3" t="s">
        <v>681</v>
      </c>
      <c r="B140">
        <v>2470</v>
      </c>
      <c r="C140">
        <v>2925</v>
      </c>
      <c r="D140">
        <v>2972</v>
      </c>
      <c r="E140">
        <v>2419</v>
      </c>
      <c r="F140">
        <v>-14.97</v>
      </c>
      <c r="G140">
        <f>(United_States_10_Year_Bond_Yield_Historical_Data[[#This Row],[Price]]-B141)/B141</f>
        <v>-0.14974182444061962</v>
      </c>
    </row>
    <row r="141" spans="1:7" x14ac:dyDescent="0.3">
      <c r="A141" s="3" t="s">
        <v>686</v>
      </c>
      <c r="B141">
        <v>2905</v>
      </c>
      <c r="C141">
        <v>2942</v>
      </c>
      <c r="D141">
        <v>3132</v>
      </c>
      <c r="E141">
        <v>2855</v>
      </c>
      <c r="F141">
        <v>-1.02</v>
      </c>
      <c r="G141">
        <f>(United_States_10_Year_Bond_Yield_Historical_Data[[#This Row],[Price]]-B142)/B142</f>
        <v>-1.0221465076660987E-2</v>
      </c>
    </row>
    <row r="142" spans="1:7" x14ac:dyDescent="0.3">
      <c r="A142" s="3" t="s">
        <v>691</v>
      </c>
      <c r="B142">
        <v>2935</v>
      </c>
      <c r="C142">
        <v>3300</v>
      </c>
      <c r="D142">
        <v>3427</v>
      </c>
      <c r="E142">
        <v>2928</v>
      </c>
      <c r="F142">
        <v>-11.14</v>
      </c>
      <c r="G142">
        <f>(United_States_10_Year_Bond_Yield_Historical_Data[[#This Row],[Price]]-B143)/B143</f>
        <v>-0.11141386618225856</v>
      </c>
    </row>
    <row r="143" spans="1:7" x14ac:dyDescent="0.3">
      <c r="A143" s="3" t="s">
        <v>696</v>
      </c>
      <c r="B143">
        <v>3303</v>
      </c>
      <c r="C143">
        <v>3663</v>
      </c>
      <c r="D143">
        <v>3713</v>
      </c>
      <c r="E143">
        <v>3064</v>
      </c>
      <c r="F143">
        <v>-9.73</v>
      </c>
      <c r="G143">
        <f>(United_States_10_Year_Bond_Yield_Historical_Data[[#This Row],[Price]]-B144)/B144</f>
        <v>-9.7294342716589238E-2</v>
      </c>
    </row>
    <row r="144" spans="1:7" x14ac:dyDescent="0.3">
      <c r="A144" s="3" t="s">
        <v>701</v>
      </c>
      <c r="B144">
        <v>3659</v>
      </c>
      <c r="C144">
        <v>3839</v>
      </c>
      <c r="D144">
        <v>4013</v>
      </c>
      <c r="E144">
        <v>3655</v>
      </c>
      <c r="F144">
        <v>-4.54</v>
      </c>
      <c r="G144">
        <f>(United_States_10_Year_Bond_Yield_Historical_Data[[#This Row],[Price]]-B145)/B145</f>
        <v>-4.5395251761022701E-2</v>
      </c>
    </row>
    <row r="145" spans="1:7" x14ac:dyDescent="0.3">
      <c r="A145" s="3" t="s">
        <v>706</v>
      </c>
      <c r="B145">
        <v>3833</v>
      </c>
      <c r="C145">
        <v>3625</v>
      </c>
      <c r="D145">
        <v>3928</v>
      </c>
      <c r="E145">
        <v>3593</v>
      </c>
      <c r="F145">
        <v>5.91</v>
      </c>
      <c r="G145">
        <f>(United_States_10_Year_Bond_Yield_Historical_Data[[#This Row],[Price]]-B146)/B146</f>
        <v>5.9132357004697433E-2</v>
      </c>
    </row>
    <row r="146" spans="1:7" x14ac:dyDescent="0.3">
      <c r="A146" s="3" t="s">
        <v>710</v>
      </c>
      <c r="B146">
        <v>3619</v>
      </c>
      <c r="C146">
        <v>3606</v>
      </c>
      <c r="D146">
        <v>3828</v>
      </c>
      <c r="E146">
        <v>3537</v>
      </c>
      <c r="F146">
        <v>0.86</v>
      </c>
      <c r="G146">
        <f>(United_States_10_Year_Bond_Yield_Historical_Data[[#This Row],[Price]]-B147)/B147</f>
        <v>8.6399108138238579E-3</v>
      </c>
    </row>
    <row r="147" spans="1:7" x14ac:dyDescent="0.3">
      <c r="A147" s="3" t="s">
        <v>715</v>
      </c>
      <c r="B147">
        <v>3588</v>
      </c>
      <c r="C147">
        <v>3858</v>
      </c>
      <c r="D147">
        <v>3904</v>
      </c>
      <c r="E147">
        <v>3563</v>
      </c>
      <c r="F147">
        <v>-6.49</v>
      </c>
      <c r="G147">
        <f>(United_States_10_Year_Bond_Yield_Historical_Data[[#This Row],[Price]]-B148)/B148</f>
        <v>-6.4894448788115719E-2</v>
      </c>
    </row>
    <row r="148" spans="1:7" x14ac:dyDescent="0.3">
      <c r="A148" s="3" t="s">
        <v>720</v>
      </c>
      <c r="B148">
        <v>3837</v>
      </c>
      <c r="C148">
        <v>3207</v>
      </c>
      <c r="D148">
        <v>3918</v>
      </c>
      <c r="E148">
        <v>3196</v>
      </c>
      <c r="F148">
        <v>19.98</v>
      </c>
      <c r="G148">
        <f>(United_States_10_Year_Bond_Yield_Historical_Data[[#This Row],[Price]]-B149)/B149</f>
        <v>0.19981238273921201</v>
      </c>
    </row>
    <row r="149" spans="1:7" x14ac:dyDescent="0.3">
      <c r="A149" s="3" t="s">
        <v>725</v>
      </c>
      <c r="B149">
        <v>3198</v>
      </c>
      <c r="C149">
        <v>3396</v>
      </c>
      <c r="D149">
        <v>3563</v>
      </c>
      <c r="E149">
        <v>3154</v>
      </c>
      <c r="F149">
        <v>-5.61</v>
      </c>
      <c r="G149">
        <f>(United_States_10_Year_Bond_Yield_Historical_Data[[#This Row],[Price]]-B150)/B150</f>
        <v>-5.6080283353010622E-2</v>
      </c>
    </row>
    <row r="150" spans="1:7" x14ac:dyDescent="0.3">
      <c r="A150" s="3" t="s">
        <v>730</v>
      </c>
      <c r="B150">
        <v>3388</v>
      </c>
      <c r="C150">
        <v>3318</v>
      </c>
      <c r="D150">
        <v>3581</v>
      </c>
      <c r="E150">
        <v>3106</v>
      </c>
      <c r="F150">
        <v>2.5099999999999998</v>
      </c>
      <c r="G150">
        <f>(United_States_10_Year_Bond_Yield_Historical_Data[[#This Row],[Price]]-B151)/B151</f>
        <v>2.5113464447806353E-2</v>
      </c>
    </row>
    <row r="151" spans="1:7" x14ac:dyDescent="0.3">
      <c r="A151" s="3" t="s">
        <v>735</v>
      </c>
      <c r="B151">
        <v>3305</v>
      </c>
      <c r="C151">
        <v>3403</v>
      </c>
      <c r="D151">
        <v>3534</v>
      </c>
      <c r="E151">
        <v>3272</v>
      </c>
      <c r="F151">
        <v>-2.82</v>
      </c>
      <c r="G151">
        <f>(United_States_10_Year_Bond_Yield_Historical_Data[[#This Row],[Price]]-B152)/B152</f>
        <v>-2.8226992061158484E-2</v>
      </c>
    </row>
    <row r="152" spans="1:7" x14ac:dyDescent="0.3">
      <c r="A152" s="3" t="s">
        <v>740</v>
      </c>
      <c r="B152">
        <v>3401</v>
      </c>
      <c r="C152">
        <v>3512</v>
      </c>
      <c r="D152">
        <v>3893</v>
      </c>
      <c r="E152">
        <v>3374</v>
      </c>
      <c r="F152">
        <v>-2.33</v>
      </c>
      <c r="G152">
        <f>(United_States_10_Year_Bond_Yield_Historical_Data[[#This Row],[Price]]-B153)/B153</f>
        <v>-2.3262492820218264E-2</v>
      </c>
    </row>
    <row r="153" spans="1:7" x14ac:dyDescent="0.3">
      <c r="A153" s="3" t="s">
        <v>745</v>
      </c>
      <c r="B153">
        <v>3482</v>
      </c>
      <c r="C153">
        <v>3527</v>
      </c>
      <c r="D153">
        <v>3766</v>
      </c>
      <c r="E153">
        <v>3261</v>
      </c>
      <c r="F153">
        <v>-1.55</v>
      </c>
      <c r="G153">
        <f>(United_States_10_Year_Bond_Yield_Historical_Data[[#This Row],[Price]]-B154)/B154</f>
        <v>-1.5549901046084252E-2</v>
      </c>
    </row>
    <row r="154" spans="1:7" x14ac:dyDescent="0.3">
      <c r="A154" s="3" t="s">
        <v>750</v>
      </c>
      <c r="B154">
        <v>3537</v>
      </c>
      <c r="C154">
        <v>3492</v>
      </c>
      <c r="D154">
        <v>4008</v>
      </c>
      <c r="E154">
        <v>3454</v>
      </c>
      <c r="F154">
        <v>2.2000000000000002</v>
      </c>
      <c r="G154">
        <f>(United_States_10_Year_Bond_Yield_Historical_Data[[#This Row],[Price]]-B155)/B155</f>
        <v>2.195897139555042E-2</v>
      </c>
    </row>
    <row r="155" spans="1:7" x14ac:dyDescent="0.3">
      <c r="A155" s="3" t="s">
        <v>755</v>
      </c>
      <c r="B155">
        <v>3461</v>
      </c>
      <c r="C155">
        <v>3115</v>
      </c>
      <c r="D155">
        <v>3754</v>
      </c>
      <c r="E155">
        <v>3072</v>
      </c>
      <c r="F155">
        <v>10.97</v>
      </c>
      <c r="G155">
        <f>(United_States_10_Year_Bond_Yield_Historical_Data[[#This Row],[Price]]-B156)/B156</f>
        <v>0.10965052901571017</v>
      </c>
    </row>
    <row r="156" spans="1:7" x14ac:dyDescent="0.3">
      <c r="A156" s="3" t="s">
        <v>760</v>
      </c>
      <c r="B156">
        <v>3119</v>
      </c>
      <c r="C156">
        <v>2668</v>
      </c>
      <c r="D156">
        <v>3166</v>
      </c>
      <c r="E156">
        <v>2650</v>
      </c>
      <c r="F156">
        <v>16.899999999999999</v>
      </c>
      <c r="G156">
        <f>(United_States_10_Year_Bond_Yield_Historical_Data[[#This Row],[Price]]-B157)/B157</f>
        <v>0.16904047976011993</v>
      </c>
    </row>
    <row r="157" spans="1:7" x14ac:dyDescent="0.3">
      <c r="A157" s="3" t="s">
        <v>765</v>
      </c>
      <c r="B157">
        <v>2668</v>
      </c>
      <c r="C157">
        <v>3020</v>
      </c>
      <c r="D157">
        <v>3045</v>
      </c>
      <c r="E157">
        <v>2462</v>
      </c>
      <c r="F157">
        <v>-11.68</v>
      </c>
      <c r="G157">
        <f>(United_States_10_Year_Bond_Yield_Historical_Data[[#This Row],[Price]]-B158)/B158</f>
        <v>-0.11684872558755378</v>
      </c>
    </row>
    <row r="158" spans="1:7" x14ac:dyDescent="0.3">
      <c r="A158" s="3" t="s">
        <v>770</v>
      </c>
      <c r="B158">
        <v>3021</v>
      </c>
      <c r="C158">
        <v>2851</v>
      </c>
      <c r="D158">
        <v>3058</v>
      </c>
      <c r="E158">
        <v>2619</v>
      </c>
      <c r="F158">
        <v>5.96</v>
      </c>
      <c r="G158">
        <f>(United_States_10_Year_Bond_Yield_Historical_Data[[#This Row],[Price]]-B159)/B159</f>
        <v>5.9628200631357417E-2</v>
      </c>
    </row>
    <row r="159" spans="1:7" x14ac:dyDescent="0.3">
      <c r="A159" s="3" t="s">
        <v>775</v>
      </c>
      <c r="B159">
        <v>2851</v>
      </c>
      <c r="C159">
        <v>2250</v>
      </c>
      <c r="D159">
        <v>2894</v>
      </c>
      <c r="E159">
        <v>2148</v>
      </c>
      <c r="F159">
        <v>28.42</v>
      </c>
      <c r="G159">
        <f>(United_States_10_Year_Bond_Yield_Historical_Data[[#This Row],[Price]]-B160)/B160</f>
        <v>0.28423423423423422</v>
      </c>
    </row>
    <row r="160" spans="1:7" x14ac:dyDescent="0.3">
      <c r="A160" s="3" t="s">
        <v>780</v>
      </c>
      <c r="B160">
        <v>2220</v>
      </c>
      <c r="C160">
        <v>2960</v>
      </c>
      <c r="D160">
        <v>2962</v>
      </c>
      <c r="E160">
        <v>2040</v>
      </c>
      <c r="F160">
        <v>-23.97</v>
      </c>
      <c r="G160">
        <f>(United_States_10_Year_Bond_Yield_Historical_Data[[#This Row],[Price]]-B161)/B161</f>
        <v>-0.23972602739726026</v>
      </c>
    </row>
    <row r="161" spans="1:7" x14ac:dyDescent="0.3">
      <c r="A161" s="3" t="s">
        <v>785</v>
      </c>
      <c r="B161">
        <v>2920</v>
      </c>
      <c r="C161">
        <v>3959</v>
      </c>
      <c r="D161">
        <v>3984</v>
      </c>
      <c r="E161">
        <v>2908</v>
      </c>
      <c r="F161">
        <v>-26.45</v>
      </c>
      <c r="G161">
        <f>(United_States_10_Year_Bond_Yield_Historical_Data[[#This Row],[Price]]-B162)/B162</f>
        <v>-0.26448362720403024</v>
      </c>
    </row>
    <row r="162" spans="1:7" x14ac:dyDescent="0.3">
      <c r="A162" s="3" t="s">
        <v>790</v>
      </c>
      <c r="B162">
        <v>3970</v>
      </c>
      <c r="C162">
        <v>3748</v>
      </c>
      <c r="D162">
        <v>4110</v>
      </c>
      <c r="E162">
        <v>3402</v>
      </c>
      <c r="F162">
        <v>3.68</v>
      </c>
      <c r="G162">
        <f>(United_States_10_Year_Bond_Yield_Historical_Data[[#This Row],[Price]]-B163)/B163</f>
        <v>3.6824236092974666E-2</v>
      </c>
    </row>
    <row r="163" spans="1:7" x14ac:dyDescent="0.3">
      <c r="A163" s="3" t="s">
        <v>795</v>
      </c>
      <c r="B163">
        <v>3829</v>
      </c>
      <c r="C163">
        <v>3827</v>
      </c>
      <c r="D163">
        <v>3909</v>
      </c>
      <c r="E163">
        <v>3251</v>
      </c>
      <c r="F163">
        <v>0.1</v>
      </c>
      <c r="G163">
        <f>(United_States_10_Year_Bond_Yield_Historical_Data[[#This Row],[Price]]-B164)/B164</f>
        <v>1.0457516339869282E-3</v>
      </c>
    </row>
    <row r="164" spans="1:7" x14ac:dyDescent="0.3">
      <c r="A164" s="3" t="s">
        <v>800</v>
      </c>
      <c r="B164">
        <v>3825</v>
      </c>
      <c r="C164">
        <v>3958</v>
      </c>
      <c r="D164">
        <v>4094</v>
      </c>
      <c r="E164">
        <v>3763</v>
      </c>
      <c r="F164">
        <v>-3.36</v>
      </c>
      <c r="G164">
        <f>(United_States_10_Year_Bond_Yield_Historical_Data[[#This Row],[Price]]-B165)/B165</f>
        <v>-3.3602829711975743E-2</v>
      </c>
    </row>
    <row r="165" spans="1:7" x14ac:dyDescent="0.3">
      <c r="A165" s="3" t="s">
        <v>805</v>
      </c>
      <c r="B165">
        <v>3958</v>
      </c>
      <c r="C165">
        <v>3967</v>
      </c>
      <c r="D165">
        <v>4178</v>
      </c>
      <c r="E165">
        <v>3771</v>
      </c>
      <c r="F165">
        <v>-0.43</v>
      </c>
      <c r="G165">
        <f>(United_States_10_Year_Bond_Yield_Historical_Data[[#This Row],[Price]]-B166)/B166</f>
        <v>-4.2767295597484272E-3</v>
      </c>
    </row>
    <row r="166" spans="1:7" x14ac:dyDescent="0.3">
      <c r="A166" s="3" t="s">
        <v>810</v>
      </c>
      <c r="B166">
        <v>3975</v>
      </c>
      <c r="C166">
        <v>4058</v>
      </c>
      <c r="D166">
        <v>4288</v>
      </c>
      <c r="E166">
        <v>3858</v>
      </c>
      <c r="F166">
        <v>-2.2599999999999998</v>
      </c>
      <c r="G166">
        <f>(United_States_10_Year_Bond_Yield_Historical_Data[[#This Row],[Price]]-B167)/B167</f>
        <v>-2.2621096631423653E-2</v>
      </c>
    </row>
    <row r="167" spans="1:7" x14ac:dyDescent="0.3">
      <c r="A167" s="3" t="s">
        <v>815</v>
      </c>
      <c r="B167">
        <v>4067</v>
      </c>
      <c r="C167">
        <v>3740</v>
      </c>
      <c r="D167">
        <v>4141</v>
      </c>
      <c r="E167">
        <v>3683</v>
      </c>
      <c r="F167">
        <v>8.92</v>
      </c>
      <c r="G167">
        <f>(United_States_10_Year_Bond_Yield_Historical_Data[[#This Row],[Price]]-B168)/B168</f>
        <v>8.9180503481521151E-2</v>
      </c>
    </row>
    <row r="168" spans="1:7" x14ac:dyDescent="0.3">
      <c r="A168" s="3" t="s">
        <v>820</v>
      </c>
      <c r="B168">
        <v>3734</v>
      </c>
      <c r="C168">
        <v>3734</v>
      </c>
      <c r="D168">
        <v>3734</v>
      </c>
      <c r="E168">
        <v>3734</v>
      </c>
      <c r="F168">
        <v>9.15</v>
      </c>
      <c r="G168">
        <f>(United_States_10_Year_Bond_Yield_Historical_Data[[#This Row],[Price]]-B169)/B169</f>
        <v>9.1493715287927505E-2</v>
      </c>
    </row>
    <row r="169" spans="1:7" x14ac:dyDescent="0.3">
      <c r="A169" s="3" t="s">
        <v>825</v>
      </c>
      <c r="B169">
        <v>3421</v>
      </c>
      <c r="C169">
        <v>3421</v>
      </c>
      <c r="D169">
        <v>3421</v>
      </c>
      <c r="E169">
        <v>3421</v>
      </c>
      <c r="F169">
        <v>-2.78</v>
      </c>
      <c r="G169">
        <f>(United_States_10_Year_Bond_Yield_Historical_Data[[#This Row],[Price]]-B170)/B170</f>
        <v>-2.7848820687695369E-2</v>
      </c>
    </row>
    <row r="170" spans="1:7" x14ac:dyDescent="0.3">
      <c r="A170" s="3" t="s">
        <v>830</v>
      </c>
      <c r="B170">
        <v>3519</v>
      </c>
      <c r="C170">
        <v>3519</v>
      </c>
      <c r="D170">
        <v>3519</v>
      </c>
      <c r="E170">
        <v>3519</v>
      </c>
      <c r="F170">
        <v>-2.17</v>
      </c>
      <c r="G170">
        <f>(United_States_10_Year_Bond_Yield_Historical_Data[[#This Row],[Price]]-B171)/B171</f>
        <v>-2.1684737281067557E-2</v>
      </c>
    </row>
    <row r="171" spans="1:7" x14ac:dyDescent="0.3">
      <c r="A171" s="3" t="s">
        <v>835</v>
      </c>
      <c r="B171">
        <v>3597</v>
      </c>
      <c r="C171">
        <v>3597</v>
      </c>
      <c r="D171">
        <v>3597</v>
      </c>
      <c r="E171">
        <v>3597</v>
      </c>
      <c r="F171">
        <v>-10.86</v>
      </c>
      <c r="G171">
        <f>(United_States_10_Year_Bond_Yield_Historical_Data[[#This Row],[Price]]-B172)/B172</f>
        <v>-0.10855018587360594</v>
      </c>
    </row>
    <row r="172" spans="1:7" x14ac:dyDescent="0.3">
      <c r="A172" s="3" t="s">
        <v>840</v>
      </c>
      <c r="B172">
        <v>4035</v>
      </c>
      <c r="C172">
        <v>4035</v>
      </c>
      <c r="D172">
        <v>4035</v>
      </c>
      <c r="E172">
        <v>4035</v>
      </c>
      <c r="F172">
        <v>2.1800000000000002</v>
      </c>
      <c r="G172">
        <f>(United_States_10_Year_Bond_Yield_Historical_Data[[#This Row],[Price]]-B173)/B173</f>
        <v>2.177766523170423E-2</v>
      </c>
    </row>
    <row r="173" spans="1:7" x14ac:dyDescent="0.3">
      <c r="A173" s="3" t="s">
        <v>845</v>
      </c>
      <c r="B173">
        <v>3949</v>
      </c>
      <c r="C173">
        <v>3949</v>
      </c>
      <c r="D173">
        <v>3949</v>
      </c>
      <c r="E173">
        <v>3949</v>
      </c>
      <c r="F173">
        <v>-11.71</v>
      </c>
      <c r="G173">
        <f>(United_States_10_Year_Bond_Yield_Historical_Data[[#This Row],[Price]]-B174)/B174</f>
        <v>-0.11714732841493405</v>
      </c>
    </row>
    <row r="174" spans="1:7" x14ac:dyDescent="0.3">
      <c r="A174" s="3" t="s">
        <v>849</v>
      </c>
      <c r="B174">
        <v>4473</v>
      </c>
      <c r="C174">
        <v>4473</v>
      </c>
      <c r="D174">
        <v>4473</v>
      </c>
      <c r="E174">
        <v>4473</v>
      </c>
      <c r="F174">
        <v>-2.63</v>
      </c>
      <c r="G174">
        <f>(United_States_10_Year_Bond_Yield_Historical_Data[[#This Row],[Price]]-B175)/B175</f>
        <v>-2.6338702655637789E-2</v>
      </c>
    </row>
    <row r="175" spans="1:7" x14ac:dyDescent="0.3">
      <c r="A175" s="3" t="s">
        <v>854</v>
      </c>
      <c r="B175">
        <v>4594</v>
      </c>
      <c r="C175">
        <v>4594</v>
      </c>
      <c r="D175">
        <v>4594</v>
      </c>
      <c r="E175">
        <v>4594</v>
      </c>
      <c r="F175">
        <v>1.48</v>
      </c>
      <c r="G175">
        <f>(United_States_10_Year_Bond_Yield_Historical_Data[[#This Row],[Price]]-B176)/B176</f>
        <v>1.4800088358736471E-2</v>
      </c>
    </row>
    <row r="176" spans="1:7" x14ac:dyDescent="0.3">
      <c r="A176" s="3" t="s">
        <v>859</v>
      </c>
      <c r="B176">
        <v>4527</v>
      </c>
      <c r="C176">
        <v>4527</v>
      </c>
      <c r="D176">
        <v>4527</v>
      </c>
      <c r="E176">
        <v>4527</v>
      </c>
      <c r="F176">
        <v>-4.3499999999999996</v>
      </c>
      <c r="G176">
        <f>(United_States_10_Year_Bond_Yield_Historical_Data[[#This Row],[Price]]-B177)/B177</f>
        <v>-4.3524191844496088E-2</v>
      </c>
    </row>
    <row r="177" spans="1:7" x14ac:dyDescent="0.3">
      <c r="A177" s="3" t="s">
        <v>864</v>
      </c>
      <c r="B177">
        <v>4733</v>
      </c>
      <c r="C177">
        <v>4733</v>
      </c>
      <c r="D177">
        <v>4733</v>
      </c>
      <c r="E177">
        <v>4733</v>
      </c>
      <c r="F177">
        <v>-5.85</v>
      </c>
      <c r="G177">
        <f>(United_States_10_Year_Bond_Yield_Historical_Data[[#This Row],[Price]]-B178)/B178</f>
        <v>-5.8484185398846228E-2</v>
      </c>
    </row>
    <row r="178" spans="1:7" x14ac:dyDescent="0.3">
      <c r="A178" s="3" t="s">
        <v>869</v>
      </c>
      <c r="B178">
        <v>5027</v>
      </c>
      <c r="C178">
        <v>5027</v>
      </c>
      <c r="D178">
        <v>5027</v>
      </c>
      <c r="E178">
        <v>5027</v>
      </c>
      <c r="F178">
        <v>2.76</v>
      </c>
      <c r="G178">
        <f>(United_States_10_Year_Bond_Yield_Historical_Data[[#This Row],[Price]]-B179)/B179</f>
        <v>2.7596075224856909E-2</v>
      </c>
    </row>
    <row r="179" spans="1:7" x14ac:dyDescent="0.3">
      <c r="A179" s="3" t="s">
        <v>874</v>
      </c>
      <c r="B179">
        <v>4892</v>
      </c>
      <c r="C179">
        <v>4892</v>
      </c>
      <c r="D179">
        <v>4892</v>
      </c>
      <c r="E179">
        <v>4892</v>
      </c>
      <c r="F179">
        <v>5.7</v>
      </c>
      <c r="G179">
        <f>(United_States_10_Year_Bond_Yield_Historical_Data[[#This Row],[Price]]-B180)/B180</f>
        <v>5.7044079515989631E-2</v>
      </c>
    </row>
    <row r="180" spans="1:7" x14ac:dyDescent="0.3">
      <c r="A180" s="3" t="s">
        <v>878</v>
      </c>
      <c r="B180">
        <v>4628</v>
      </c>
      <c r="C180">
        <v>4628</v>
      </c>
      <c r="D180">
        <v>4628</v>
      </c>
      <c r="E180">
        <v>4628</v>
      </c>
      <c r="F180">
        <v>-0.43</v>
      </c>
      <c r="G180">
        <f>(United_States_10_Year_Bond_Yield_Historical_Data[[#This Row],[Price]]-B181)/B181</f>
        <v>-4.3029259896729772E-3</v>
      </c>
    </row>
    <row r="181" spans="1:7" x14ac:dyDescent="0.3">
      <c r="A181" s="3" t="s">
        <v>882</v>
      </c>
      <c r="B181">
        <v>4648</v>
      </c>
      <c r="C181">
        <v>4648</v>
      </c>
      <c r="D181">
        <v>4648</v>
      </c>
      <c r="E181">
        <v>4648</v>
      </c>
      <c r="F181">
        <v>1.55</v>
      </c>
      <c r="G181">
        <f>(United_States_10_Year_Bond_Yield_Historical_Data[[#This Row],[Price]]-B182)/B182</f>
        <v>1.5512344330347389E-2</v>
      </c>
    </row>
    <row r="182" spans="1:7" x14ac:dyDescent="0.3">
      <c r="A182" s="3" t="s">
        <v>887</v>
      </c>
      <c r="B182">
        <v>4577</v>
      </c>
      <c r="C182">
        <v>4577</v>
      </c>
      <c r="D182">
        <v>4577</v>
      </c>
      <c r="E182">
        <v>4577</v>
      </c>
      <c r="F182">
        <v>-4.92</v>
      </c>
      <c r="G182">
        <f>(United_States_10_Year_Bond_Yield_Historical_Data[[#This Row],[Price]]-B183)/B183</f>
        <v>-4.9231408392189445E-2</v>
      </c>
    </row>
    <row r="183" spans="1:7" x14ac:dyDescent="0.3">
      <c r="A183" s="3" t="s">
        <v>892</v>
      </c>
      <c r="B183">
        <v>4814</v>
      </c>
      <c r="C183">
        <v>4814</v>
      </c>
      <c r="D183">
        <v>4814</v>
      </c>
      <c r="E183">
        <v>4814</v>
      </c>
      <c r="F183">
        <v>2.4300000000000002</v>
      </c>
      <c r="G183">
        <f>(United_States_10_Year_Bond_Yield_Historical_Data[[#This Row],[Price]]-B184)/B184</f>
        <v>2.425531914893617E-2</v>
      </c>
    </row>
    <row r="184" spans="1:7" x14ac:dyDescent="0.3">
      <c r="A184" s="3" t="s">
        <v>897</v>
      </c>
      <c r="B184">
        <v>4700</v>
      </c>
      <c r="C184">
        <v>4700</v>
      </c>
      <c r="D184">
        <v>4700</v>
      </c>
      <c r="E184">
        <v>4700</v>
      </c>
      <c r="F184">
        <v>5.33</v>
      </c>
      <c r="G184">
        <f>(United_States_10_Year_Bond_Yield_Historical_Data[[#This Row],[Price]]-B185)/B185</f>
        <v>5.3339309726580006E-2</v>
      </c>
    </row>
    <row r="185" spans="1:7" x14ac:dyDescent="0.3">
      <c r="A185" s="3" t="s">
        <v>902</v>
      </c>
      <c r="B185">
        <v>4462</v>
      </c>
      <c r="C185">
        <v>4462</v>
      </c>
      <c r="D185">
        <v>4462</v>
      </c>
      <c r="E185">
        <v>4462</v>
      </c>
      <c r="F185">
        <v>-3.08</v>
      </c>
      <c r="G185">
        <f>(United_States_10_Year_Bond_Yield_Historical_Data[[#This Row],[Price]]-B186)/B186</f>
        <v>-3.0842745438748913E-2</v>
      </c>
    </row>
    <row r="186" spans="1:7" x14ac:dyDescent="0.3">
      <c r="A186" s="3" t="s">
        <v>906</v>
      </c>
      <c r="B186">
        <v>4604</v>
      </c>
      <c r="C186">
        <v>4604</v>
      </c>
      <c r="D186">
        <v>4604</v>
      </c>
      <c r="E186">
        <v>4604</v>
      </c>
      <c r="F186">
        <v>-0.63</v>
      </c>
      <c r="G186">
        <f>(United_States_10_Year_Bond_Yield_Historical_Data[[#This Row],[Price]]-B187)/B187</f>
        <v>-6.2594431254047057E-3</v>
      </c>
    </row>
    <row r="187" spans="1:7" x14ac:dyDescent="0.3">
      <c r="A187" s="3" t="s">
        <v>911</v>
      </c>
      <c r="B187">
        <v>4633</v>
      </c>
      <c r="C187">
        <v>4633</v>
      </c>
      <c r="D187">
        <v>4633</v>
      </c>
      <c r="E187">
        <v>4633</v>
      </c>
      <c r="F187">
        <v>-2.09</v>
      </c>
      <c r="G187">
        <f>(United_States_10_Year_Bond_Yield_Historical_Data[[#This Row],[Price]]-B188)/B188</f>
        <v>-2.0921386306001689E-2</v>
      </c>
    </row>
    <row r="188" spans="1:7" x14ac:dyDescent="0.3">
      <c r="A188" s="3" t="s">
        <v>916</v>
      </c>
      <c r="B188">
        <v>4732</v>
      </c>
      <c r="C188">
        <v>4732</v>
      </c>
      <c r="D188">
        <v>4732</v>
      </c>
      <c r="E188">
        <v>4732</v>
      </c>
      <c r="F188">
        <v>-5.13</v>
      </c>
      <c r="G188">
        <f>(United_States_10_Year_Bond_Yield_Historical_Data[[#This Row],[Price]]-B189)/B189</f>
        <v>-5.1323175621491579E-2</v>
      </c>
    </row>
    <row r="189" spans="1:7" x14ac:dyDescent="0.3">
      <c r="A189" s="3" t="s">
        <v>921</v>
      </c>
      <c r="B189">
        <v>4988</v>
      </c>
      <c r="C189">
        <v>4988</v>
      </c>
      <c r="D189">
        <v>4988</v>
      </c>
      <c r="E189">
        <v>4988</v>
      </c>
      <c r="F189">
        <v>-3.05</v>
      </c>
      <c r="G189">
        <f>(United_States_10_Year_Bond_Yield_Historical_Data[[#This Row],[Price]]-B190)/B190</f>
        <v>-3.0515063168124391E-2</v>
      </c>
    </row>
    <row r="190" spans="1:7" x14ac:dyDescent="0.3">
      <c r="A190" s="3" t="s">
        <v>926</v>
      </c>
      <c r="B190">
        <v>5145</v>
      </c>
      <c r="C190">
        <v>5145</v>
      </c>
      <c r="D190">
        <v>5145</v>
      </c>
      <c r="E190">
        <v>5145</v>
      </c>
      <c r="F190">
        <v>0.43</v>
      </c>
      <c r="G190">
        <f>(United_States_10_Year_Bond_Yield_Historical_Data[[#This Row],[Price]]-B191)/B191</f>
        <v>4.294358774155768E-3</v>
      </c>
    </row>
    <row r="191" spans="1:7" x14ac:dyDescent="0.3">
      <c r="A191" s="3" t="s">
        <v>930</v>
      </c>
      <c r="B191">
        <v>5123</v>
      </c>
      <c r="C191">
        <v>5123</v>
      </c>
      <c r="D191">
        <v>5123</v>
      </c>
      <c r="E191">
        <v>5123</v>
      </c>
      <c r="F191">
        <v>1.31</v>
      </c>
      <c r="G191">
        <f>(United_States_10_Year_Bond_Yield_Historical_Data[[#This Row],[Price]]-B192)/B192</f>
        <v>1.3051216136049041E-2</v>
      </c>
    </row>
    <row r="192" spans="1:7" x14ac:dyDescent="0.3">
      <c r="A192" s="3" t="s">
        <v>935</v>
      </c>
      <c r="B192">
        <v>5057</v>
      </c>
      <c r="C192">
        <v>5057</v>
      </c>
      <c r="D192">
        <v>5057</v>
      </c>
      <c r="E192">
        <v>5057</v>
      </c>
      <c r="F192">
        <v>4.2</v>
      </c>
      <c r="G192">
        <f>(United_States_10_Year_Bond_Yield_Historical_Data[[#This Row],[Price]]-B193)/B193</f>
        <v>4.2035854110859264E-2</v>
      </c>
    </row>
    <row r="193" spans="1:7" x14ac:dyDescent="0.3">
      <c r="A193" s="3" t="s">
        <v>939</v>
      </c>
      <c r="B193">
        <v>4853</v>
      </c>
      <c r="C193">
        <v>4853</v>
      </c>
      <c r="D193">
        <v>4853</v>
      </c>
      <c r="E193">
        <v>4853</v>
      </c>
      <c r="F193">
        <v>6.5</v>
      </c>
      <c r="G193">
        <f>(United_States_10_Year_Bond_Yield_Historical_Data[[#This Row],[Price]]-B194)/B194</f>
        <v>6.4955014263770025E-2</v>
      </c>
    </row>
    <row r="194" spans="1:7" x14ac:dyDescent="0.3">
      <c r="A194" s="3" t="s">
        <v>944</v>
      </c>
      <c r="B194">
        <v>4557</v>
      </c>
      <c r="C194">
        <v>4557</v>
      </c>
      <c r="D194">
        <v>4557</v>
      </c>
      <c r="E194">
        <v>4557</v>
      </c>
      <c r="F194">
        <v>0.84</v>
      </c>
      <c r="G194">
        <f>(United_States_10_Year_Bond_Yield_Historical_Data[[#This Row],[Price]]-B195)/B195</f>
        <v>8.4089400309803053E-3</v>
      </c>
    </row>
    <row r="195" spans="1:7" x14ac:dyDescent="0.3">
      <c r="A195" s="3" t="s">
        <v>948</v>
      </c>
      <c r="B195">
        <v>4519</v>
      </c>
      <c r="C195">
        <v>4519</v>
      </c>
      <c r="D195">
        <v>4519</v>
      </c>
      <c r="E195">
        <v>4519</v>
      </c>
      <c r="F195">
        <v>2.82</v>
      </c>
      <c r="G195">
        <f>(United_States_10_Year_Bond_Yield_Historical_Data[[#This Row],[Price]]-B196)/B196</f>
        <v>2.8213879408418657E-2</v>
      </c>
    </row>
    <row r="196" spans="1:7" x14ac:dyDescent="0.3">
      <c r="A196" s="3" t="s">
        <v>952</v>
      </c>
      <c r="B196">
        <v>4395</v>
      </c>
      <c r="C196">
        <v>4395</v>
      </c>
      <c r="D196">
        <v>4395</v>
      </c>
      <c r="E196">
        <v>4395</v>
      </c>
      <c r="F196">
        <v>-2.12</v>
      </c>
      <c r="G196">
        <f>(United_States_10_Year_Bond_Yield_Historical_Data[[#This Row],[Price]]-B197)/B197</f>
        <v>-2.1158129175946547E-2</v>
      </c>
    </row>
    <row r="197" spans="1:7" x14ac:dyDescent="0.3">
      <c r="A197" s="3" t="s">
        <v>956</v>
      </c>
      <c r="B197">
        <v>4490</v>
      </c>
      <c r="C197">
        <v>4490</v>
      </c>
      <c r="D197">
        <v>4490</v>
      </c>
      <c r="E197">
        <v>4490</v>
      </c>
      <c r="F197">
        <v>-1.47</v>
      </c>
      <c r="G197">
        <f>(United_States_10_Year_Bond_Yield_Historical_Data[[#This Row],[Price]]-B198)/B198</f>
        <v>-1.4702655255650647E-2</v>
      </c>
    </row>
    <row r="198" spans="1:7" x14ac:dyDescent="0.3">
      <c r="A198" s="3" t="s">
        <v>960</v>
      </c>
      <c r="B198">
        <v>4557</v>
      </c>
      <c r="C198">
        <v>4557</v>
      </c>
      <c r="D198">
        <v>4557</v>
      </c>
      <c r="E198">
        <v>4557</v>
      </c>
      <c r="F198">
        <v>5.19</v>
      </c>
      <c r="G198">
        <f>(United_States_10_Year_Bond_Yield_Historical_Data[[#This Row],[Price]]-B199)/B199</f>
        <v>5.1939058171745149E-2</v>
      </c>
    </row>
    <row r="199" spans="1:7" x14ac:dyDescent="0.3">
      <c r="A199" s="3" t="s">
        <v>964</v>
      </c>
      <c r="B199">
        <v>4332</v>
      </c>
      <c r="C199">
        <v>4332</v>
      </c>
      <c r="D199">
        <v>4332</v>
      </c>
      <c r="E199">
        <v>4332</v>
      </c>
      <c r="F199">
        <v>7.92</v>
      </c>
      <c r="G199">
        <f>(United_States_10_Year_Bond_Yield_Historical_Data[[#This Row],[Price]]-B200)/B200</f>
        <v>7.9222720478325862E-2</v>
      </c>
    </row>
    <row r="200" spans="1:7" x14ac:dyDescent="0.3">
      <c r="A200" s="3" t="s">
        <v>968</v>
      </c>
      <c r="B200">
        <v>4014</v>
      </c>
      <c r="C200">
        <v>4014</v>
      </c>
      <c r="D200">
        <v>4014</v>
      </c>
      <c r="E200">
        <v>4014</v>
      </c>
      <c r="F200">
        <v>-6.26</v>
      </c>
      <c r="G200">
        <f>(United_States_10_Year_Bond_Yield_Historical_Data[[#This Row],[Price]]-B201)/B201</f>
        <v>-6.2587575899112569E-2</v>
      </c>
    </row>
    <row r="201" spans="1:7" x14ac:dyDescent="0.3">
      <c r="A201" s="3" t="s">
        <v>971</v>
      </c>
      <c r="B201">
        <v>4282</v>
      </c>
      <c r="C201">
        <v>4282</v>
      </c>
      <c r="D201">
        <v>4282</v>
      </c>
      <c r="E201">
        <v>4282</v>
      </c>
      <c r="F201">
        <v>9.2100000000000009</v>
      </c>
      <c r="G201">
        <f>(United_States_10_Year_Bond_Yield_Historical_Data[[#This Row],[Price]]-B202)/B202</f>
        <v>9.2068349910737063E-2</v>
      </c>
    </row>
    <row r="202" spans="1:7" x14ac:dyDescent="0.3">
      <c r="A202" s="3" t="s">
        <v>975</v>
      </c>
      <c r="B202">
        <v>3921</v>
      </c>
      <c r="C202">
        <v>3921</v>
      </c>
      <c r="D202">
        <v>3921</v>
      </c>
      <c r="E202">
        <v>3921</v>
      </c>
      <c r="F202">
        <v>-1.66</v>
      </c>
      <c r="G202">
        <f>(United_States_10_Year_Bond_Yield_Historical_Data[[#This Row],[Price]]-B203)/B203</f>
        <v>-1.6553799849510911E-2</v>
      </c>
    </row>
    <row r="203" spans="1:7" x14ac:dyDescent="0.3">
      <c r="A203" s="3" t="s">
        <v>979</v>
      </c>
      <c r="B203">
        <v>3987</v>
      </c>
      <c r="C203">
        <v>3987</v>
      </c>
      <c r="D203">
        <v>3987</v>
      </c>
      <c r="E203">
        <v>3987</v>
      </c>
      <c r="F203">
        <v>-5.07</v>
      </c>
      <c r="G203">
        <f>(United_States_10_Year_Bond_Yield_Historical_Data[[#This Row],[Price]]-B204)/B204</f>
        <v>-5.0714285714285712E-2</v>
      </c>
    </row>
    <row r="204" spans="1:7" x14ac:dyDescent="0.3">
      <c r="A204" s="3" t="s">
        <v>983</v>
      </c>
      <c r="B204">
        <v>4200</v>
      </c>
      <c r="C204">
        <v>4200</v>
      </c>
      <c r="D204">
        <v>4200</v>
      </c>
      <c r="E204">
        <v>4200</v>
      </c>
      <c r="F204">
        <v>-6.42</v>
      </c>
      <c r="G204">
        <f>(United_States_10_Year_Bond_Yield_Historical_Data[[#This Row],[Price]]-B205)/B205</f>
        <v>-6.4171122994652413E-2</v>
      </c>
    </row>
    <row r="205" spans="1:7" x14ac:dyDescent="0.3">
      <c r="A205" s="3" t="s">
        <v>987</v>
      </c>
      <c r="B205">
        <v>4488</v>
      </c>
      <c r="C205">
        <v>4488</v>
      </c>
      <c r="D205">
        <v>4488</v>
      </c>
      <c r="E205">
        <v>4488</v>
      </c>
      <c r="F205">
        <v>2.44</v>
      </c>
      <c r="G205">
        <f>(United_States_10_Year_Bond_Yield_Historical_Data[[#This Row],[Price]]-B206)/B206</f>
        <v>2.4423647569048162E-2</v>
      </c>
    </row>
    <row r="206" spans="1:7" x14ac:dyDescent="0.3">
      <c r="A206" s="3" t="s">
        <v>991</v>
      </c>
      <c r="B206">
        <v>4381</v>
      </c>
      <c r="C206">
        <v>4381</v>
      </c>
      <c r="D206">
        <v>4381</v>
      </c>
      <c r="E206">
        <v>4381</v>
      </c>
      <c r="F206">
        <v>6.03</v>
      </c>
      <c r="G206">
        <f>(United_States_10_Year_Bond_Yield_Historical_Data[[#This Row],[Price]]-B207)/B207</f>
        <v>6.026137463697967E-2</v>
      </c>
    </row>
    <row r="207" spans="1:7" x14ac:dyDescent="0.3">
      <c r="A207" s="3" t="s">
        <v>995</v>
      </c>
      <c r="B207">
        <v>4132</v>
      </c>
      <c r="C207">
        <v>4132</v>
      </c>
      <c r="D207">
        <v>4132</v>
      </c>
      <c r="E207">
        <v>4132</v>
      </c>
      <c r="F207">
        <v>-2.13</v>
      </c>
      <c r="G207">
        <f>(United_States_10_Year_Bond_Yield_Historical_Data[[#This Row],[Price]]-B208)/B208</f>
        <v>-2.1316911416390336E-2</v>
      </c>
    </row>
    <row r="208" spans="1:7" x14ac:dyDescent="0.3">
      <c r="A208" s="3" t="s">
        <v>999</v>
      </c>
      <c r="B208">
        <v>4222</v>
      </c>
      <c r="C208">
        <v>4222</v>
      </c>
      <c r="D208">
        <v>4222</v>
      </c>
      <c r="E208">
        <v>4222</v>
      </c>
      <c r="F208">
        <v>-3.05</v>
      </c>
      <c r="G208">
        <f>(United_States_10_Year_Bond_Yield_Historical_Data[[#This Row],[Price]]-B209)/B209</f>
        <v>-3.0539609644087255E-2</v>
      </c>
    </row>
    <row r="209" spans="1:7" x14ac:dyDescent="0.3">
      <c r="A209" s="3" t="s">
        <v>1003</v>
      </c>
      <c r="B209">
        <v>4355</v>
      </c>
      <c r="C209">
        <v>4355</v>
      </c>
      <c r="D209">
        <v>4355</v>
      </c>
      <c r="E209">
        <v>4355</v>
      </c>
      <c r="F209">
        <v>8.09</v>
      </c>
      <c r="G209">
        <f>(United_States_10_Year_Bond_Yield_Historical_Data[[#This Row],[Price]]-B210)/B210</f>
        <v>8.0913378009431616E-2</v>
      </c>
    </row>
    <row r="210" spans="1:7" x14ac:dyDescent="0.3">
      <c r="A210" s="3" t="s">
        <v>1008</v>
      </c>
      <c r="B210">
        <v>4029</v>
      </c>
      <c r="C210">
        <v>4029</v>
      </c>
      <c r="D210">
        <v>4029</v>
      </c>
      <c r="E210">
        <v>4029</v>
      </c>
      <c r="F210">
        <v>-2.2799999999999998</v>
      </c>
      <c r="G210">
        <f>(United_States_10_Year_Bond_Yield_Historical_Data[[#This Row],[Price]]-B211)/B211</f>
        <v>-2.2798932815910746E-2</v>
      </c>
    </row>
    <row r="211" spans="1:7" x14ac:dyDescent="0.3">
      <c r="A211" s="3" t="s">
        <v>1012</v>
      </c>
      <c r="B211">
        <v>4123</v>
      </c>
      <c r="C211">
        <v>4123</v>
      </c>
      <c r="D211">
        <v>4123</v>
      </c>
      <c r="E211">
        <v>4123</v>
      </c>
      <c r="F211">
        <v>-2.76</v>
      </c>
      <c r="G211">
        <f>(United_States_10_Year_Bond_Yield_Historical_Data[[#This Row],[Price]]-B212)/B212</f>
        <v>-2.759433962264151E-2</v>
      </c>
    </row>
    <row r="212" spans="1:7" x14ac:dyDescent="0.3">
      <c r="A212" s="3" t="s">
        <v>1016</v>
      </c>
      <c r="B212">
        <v>4240</v>
      </c>
      <c r="C212">
        <v>4240</v>
      </c>
      <c r="D212">
        <v>4240</v>
      </c>
      <c r="E212">
        <v>4240</v>
      </c>
      <c r="F212">
        <v>-5.59</v>
      </c>
      <c r="G212">
        <f>(United_States_10_Year_Bond_Yield_Historical_Data[[#This Row],[Price]]-B213)/B213</f>
        <v>-5.5889556891560901E-2</v>
      </c>
    </row>
    <row r="213" spans="1:7" x14ac:dyDescent="0.3">
      <c r="A213" s="3" t="s">
        <v>1020</v>
      </c>
      <c r="B213">
        <v>4491</v>
      </c>
      <c r="C213">
        <v>4491</v>
      </c>
      <c r="D213">
        <v>4491</v>
      </c>
      <c r="E213">
        <v>4491</v>
      </c>
      <c r="F213">
        <v>-2.0099999999999998</v>
      </c>
      <c r="G213">
        <f>(United_States_10_Year_Bond_Yield_Historical_Data[[#This Row],[Price]]-B214)/B214</f>
        <v>-2.0074187213615535E-2</v>
      </c>
    </row>
    <row r="214" spans="1:7" x14ac:dyDescent="0.3">
      <c r="A214" s="3" t="s">
        <v>1023</v>
      </c>
      <c r="B214">
        <v>4583</v>
      </c>
      <c r="C214">
        <v>4583</v>
      </c>
      <c r="D214">
        <v>4583</v>
      </c>
      <c r="E214">
        <v>4583</v>
      </c>
      <c r="F214">
        <v>-1.76</v>
      </c>
      <c r="G214">
        <f>(United_States_10_Year_Bond_Yield_Historical_Data[[#This Row],[Price]]-B215)/B215</f>
        <v>-1.7577706323687031E-2</v>
      </c>
    </row>
    <row r="215" spans="1:7" x14ac:dyDescent="0.3">
      <c r="A215" s="3" t="s">
        <v>1027</v>
      </c>
      <c r="B215">
        <v>4665</v>
      </c>
      <c r="C215">
        <v>4665</v>
      </c>
      <c r="D215">
        <v>4665</v>
      </c>
      <c r="E215">
        <v>4665</v>
      </c>
      <c r="F215">
        <v>3.44</v>
      </c>
      <c r="G215">
        <f>(United_States_10_Year_Bond_Yield_Historical_Data[[#This Row],[Price]]-B216)/B216</f>
        <v>3.4368070953436809E-2</v>
      </c>
    </row>
    <row r="216" spans="1:7" x14ac:dyDescent="0.3">
      <c r="A216" s="3" t="s">
        <v>1031</v>
      </c>
      <c r="B216">
        <v>4510</v>
      </c>
      <c r="C216">
        <v>4510</v>
      </c>
      <c r="D216">
        <v>4510</v>
      </c>
      <c r="E216">
        <v>4510</v>
      </c>
      <c r="F216">
        <v>17.54</v>
      </c>
      <c r="G216">
        <f>(United_States_10_Year_Bond_Yield_Historical_Data[[#This Row],[Price]]-B217)/B217</f>
        <v>0.17539744592129267</v>
      </c>
    </row>
    <row r="217" spans="1:7" x14ac:dyDescent="0.3">
      <c r="A217" s="3" t="s">
        <v>1035</v>
      </c>
      <c r="B217">
        <v>3837</v>
      </c>
      <c r="C217">
        <v>3837</v>
      </c>
      <c r="D217">
        <v>3837</v>
      </c>
      <c r="E217">
        <v>3837</v>
      </c>
      <c r="F217">
        <v>-3.4</v>
      </c>
      <c r="G217">
        <f>(United_States_10_Year_Bond_Yield_Historical_Data[[#This Row],[Price]]-B218)/B218</f>
        <v>-3.3987915407854986E-2</v>
      </c>
    </row>
    <row r="218" spans="1:7" x14ac:dyDescent="0.3">
      <c r="A218" s="3" t="s">
        <v>1039</v>
      </c>
      <c r="B218">
        <v>3972</v>
      </c>
      <c r="C218">
        <v>3972</v>
      </c>
      <c r="D218">
        <v>3972</v>
      </c>
      <c r="E218">
        <v>3972</v>
      </c>
      <c r="F218">
        <v>-3.92</v>
      </c>
      <c r="G218">
        <f>(United_States_10_Year_Bond_Yield_Historical_Data[[#This Row],[Price]]-B219)/B219</f>
        <v>-3.9187227866473148E-2</v>
      </c>
    </row>
    <row r="219" spans="1:7" x14ac:dyDescent="0.3">
      <c r="A219" s="3" t="s">
        <v>1043</v>
      </c>
      <c r="B219">
        <v>4134</v>
      </c>
      <c r="C219">
        <v>4134</v>
      </c>
      <c r="D219">
        <v>4134</v>
      </c>
      <c r="E219">
        <v>4134</v>
      </c>
      <c r="F219">
        <v>-2.8</v>
      </c>
      <c r="G219">
        <f>(United_States_10_Year_Bond_Yield_Historical_Data[[#This Row],[Price]]-B220)/B220</f>
        <v>-2.7980249235833528E-2</v>
      </c>
    </row>
    <row r="220" spans="1:7" x14ac:dyDescent="0.3">
      <c r="A220" s="3" t="s">
        <v>1047</v>
      </c>
      <c r="B220">
        <v>4253</v>
      </c>
      <c r="C220">
        <v>4253</v>
      </c>
      <c r="D220">
        <v>4253</v>
      </c>
      <c r="E220">
        <v>4253</v>
      </c>
      <c r="F220">
        <v>-1.87</v>
      </c>
      <c r="G220">
        <f>(United_States_10_Year_Bond_Yield_Historical_Data[[#This Row],[Price]]-B221)/B221</f>
        <v>-1.8689432395016151E-2</v>
      </c>
    </row>
    <row r="221" spans="1:7" x14ac:dyDescent="0.3">
      <c r="A221" s="3" t="s">
        <v>1051</v>
      </c>
      <c r="B221">
        <v>4334</v>
      </c>
      <c r="C221">
        <v>4334</v>
      </c>
      <c r="D221">
        <v>4334</v>
      </c>
      <c r="E221">
        <v>4334</v>
      </c>
      <c r="F221">
        <v>0.86</v>
      </c>
      <c r="G221">
        <f>(United_States_10_Year_Bond_Yield_Historical_Data[[#This Row],[Price]]-B222)/B222</f>
        <v>8.6106585990225731E-3</v>
      </c>
    </row>
    <row r="222" spans="1:7" x14ac:dyDescent="0.3">
      <c r="A222" s="3" t="s">
        <v>1055</v>
      </c>
      <c r="B222">
        <v>4297</v>
      </c>
      <c r="C222">
        <v>4297</v>
      </c>
      <c r="D222">
        <v>4297</v>
      </c>
      <c r="E222">
        <v>4297</v>
      </c>
      <c r="F222">
        <v>9.06</v>
      </c>
      <c r="G222">
        <f>(United_States_10_Year_Bond_Yield_Historical_Data[[#This Row],[Price]]-B223)/B223</f>
        <v>9.0609137055837563E-2</v>
      </c>
    </row>
    <row r="223" spans="1:7" x14ac:dyDescent="0.3">
      <c r="A223" s="3" t="s">
        <v>1058</v>
      </c>
      <c r="B223">
        <v>3940</v>
      </c>
      <c r="C223">
        <v>3940</v>
      </c>
      <c r="D223">
        <v>3940</v>
      </c>
      <c r="E223">
        <v>3940</v>
      </c>
      <c r="F223">
        <v>-11.86</v>
      </c>
      <c r="G223">
        <f>(United_States_10_Year_Bond_Yield_Historical_Data[[#This Row],[Price]]-B224)/B224</f>
        <v>-0.11856823266219239</v>
      </c>
    </row>
    <row r="224" spans="1:7" x14ac:dyDescent="0.3">
      <c r="A224" s="3" t="s">
        <v>1062</v>
      </c>
      <c r="B224">
        <v>4470</v>
      </c>
      <c r="C224">
        <v>4470</v>
      </c>
      <c r="D224">
        <v>4470</v>
      </c>
      <c r="E224">
        <v>4470</v>
      </c>
      <c r="F224">
        <v>1.36</v>
      </c>
      <c r="G224">
        <f>(United_States_10_Year_Bond_Yield_Historical_Data[[#This Row],[Price]]-B225)/B225</f>
        <v>1.3605442176870748E-2</v>
      </c>
    </row>
    <row r="225" spans="1:7" x14ac:dyDescent="0.3">
      <c r="A225" s="3" t="s">
        <v>1066</v>
      </c>
      <c r="B225">
        <v>4410</v>
      </c>
      <c r="C225">
        <v>4410</v>
      </c>
      <c r="D225">
        <v>4410</v>
      </c>
      <c r="E225">
        <v>4410</v>
      </c>
      <c r="F225">
        <v>25.43</v>
      </c>
      <c r="G225">
        <f>(United_States_10_Year_Bond_Yield_Historical_Data[[#This Row],[Price]]-B226)/B226</f>
        <v>0.25426621160409557</v>
      </c>
    </row>
    <row r="226" spans="1:7" x14ac:dyDescent="0.3">
      <c r="A226" s="3" t="s">
        <v>1071</v>
      </c>
      <c r="B226">
        <v>3516</v>
      </c>
      <c r="C226">
        <v>3516</v>
      </c>
      <c r="D226">
        <v>3516</v>
      </c>
      <c r="E226">
        <v>3516</v>
      </c>
      <c r="F226">
        <v>4.24</v>
      </c>
      <c r="G226">
        <f>(United_States_10_Year_Bond_Yield_Historical_Data[[#This Row],[Price]]-B227)/B227</f>
        <v>4.2395493625852355E-2</v>
      </c>
    </row>
    <row r="227" spans="1:7" x14ac:dyDescent="0.3">
      <c r="A227" s="3" t="s">
        <v>1074</v>
      </c>
      <c r="B227">
        <v>3373</v>
      </c>
      <c r="C227">
        <v>3373</v>
      </c>
      <c r="D227">
        <v>3373</v>
      </c>
      <c r="E227">
        <v>3373</v>
      </c>
      <c r="F227">
        <v>-12.16</v>
      </c>
      <c r="G227">
        <f>(United_States_10_Year_Bond_Yield_Historical_Data[[#This Row],[Price]]-B228)/B228</f>
        <v>-0.12161458333333333</v>
      </c>
    </row>
    <row r="228" spans="1:7" x14ac:dyDescent="0.3">
      <c r="A228" s="3" t="s">
        <v>1078</v>
      </c>
      <c r="B228">
        <v>3840</v>
      </c>
      <c r="C228">
        <v>3840</v>
      </c>
      <c r="D228">
        <v>3840</v>
      </c>
      <c r="E228">
        <v>3840</v>
      </c>
      <c r="F228">
        <v>1</v>
      </c>
      <c r="G228">
        <f>(United_States_10_Year_Bond_Yield_Historical_Data[[#This Row],[Price]]-B229)/B229</f>
        <v>9.9947396107311938E-3</v>
      </c>
    </row>
    <row r="229" spans="1:7" x14ac:dyDescent="0.3">
      <c r="A229" s="3" t="s">
        <v>1082</v>
      </c>
      <c r="B229">
        <v>3802</v>
      </c>
      <c r="C229">
        <v>3802</v>
      </c>
      <c r="D229">
        <v>3802</v>
      </c>
      <c r="E229">
        <v>3802</v>
      </c>
      <c r="F229">
        <v>2.98</v>
      </c>
      <c r="G229">
        <f>(United_States_10_Year_Bond_Yield_Historical_Data[[#This Row],[Price]]-B230)/B230</f>
        <v>2.9794149512459372E-2</v>
      </c>
    </row>
    <row r="230" spans="1:7" x14ac:dyDescent="0.3">
      <c r="A230" s="3" t="s">
        <v>1086</v>
      </c>
      <c r="B230">
        <v>3692</v>
      </c>
      <c r="C230">
        <v>3692</v>
      </c>
      <c r="D230">
        <v>3692</v>
      </c>
      <c r="E230">
        <v>3692</v>
      </c>
      <c r="F230">
        <v>-6.91</v>
      </c>
      <c r="G230">
        <f>(United_States_10_Year_Bond_Yield_Historical_Data[[#This Row],[Price]]-B231)/B231</f>
        <v>-6.9087241553202214E-2</v>
      </c>
    </row>
    <row r="231" spans="1:7" x14ac:dyDescent="0.3">
      <c r="A231" s="3" t="s">
        <v>1090</v>
      </c>
      <c r="B231">
        <v>3966</v>
      </c>
      <c r="C231">
        <v>3966</v>
      </c>
      <c r="D231">
        <v>3966</v>
      </c>
      <c r="E231">
        <v>3966</v>
      </c>
      <c r="F231">
        <v>3.88</v>
      </c>
      <c r="G231">
        <f>(United_States_10_Year_Bond_Yield_Historical_Data[[#This Row],[Price]]-B232)/B232</f>
        <v>3.8763750654793087E-2</v>
      </c>
    </row>
    <row r="232" spans="1:7" x14ac:dyDescent="0.3">
      <c r="A232" s="3" t="s">
        <v>1094</v>
      </c>
      <c r="B232">
        <v>3818</v>
      </c>
      <c r="C232">
        <v>3818</v>
      </c>
      <c r="D232">
        <v>3818</v>
      </c>
      <c r="E232">
        <v>3818</v>
      </c>
      <c r="F232">
        <v>-9.33</v>
      </c>
      <c r="G232">
        <f>(United_States_10_Year_Bond_Yield_Historical_Data[[#This Row],[Price]]-B233)/B233</f>
        <v>-9.3327000712419853E-2</v>
      </c>
    </row>
    <row r="233" spans="1:7" x14ac:dyDescent="0.3">
      <c r="A233" s="3" t="s">
        <v>1098</v>
      </c>
      <c r="B233">
        <v>4211</v>
      </c>
      <c r="C233">
        <v>4211</v>
      </c>
      <c r="D233">
        <v>4211</v>
      </c>
      <c r="E233">
        <v>4211</v>
      </c>
      <c r="F233">
        <v>8.11</v>
      </c>
      <c r="G233">
        <f>(United_States_10_Year_Bond_Yield_Historical_Data[[#This Row],[Price]]-B234)/B234</f>
        <v>8.1129653401797175E-2</v>
      </c>
    </row>
    <row r="234" spans="1:7" x14ac:dyDescent="0.3">
      <c r="A234" s="3" t="s">
        <v>1102</v>
      </c>
      <c r="B234">
        <v>3895</v>
      </c>
      <c r="C234">
        <v>3895</v>
      </c>
      <c r="D234">
        <v>3895</v>
      </c>
      <c r="E234">
        <v>3895</v>
      </c>
      <c r="F234">
        <v>8.19</v>
      </c>
      <c r="G234">
        <f>(United_States_10_Year_Bond_Yield_Historical_Data[[#This Row],[Price]]-B235)/B235</f>
        <v>8.1944444444444445E-2</v>
      </c>
    </row>
    <row r="235" spans="1:7" x14ac:dyDescent="0.3">
      <c r="A235" s="3" t="s">
        <v>1106</v>
      </c>
      <c r="B235">
        <v>3600</v>
      </c>
      <c r="C235">
        <v>3600</v>
      </c>
      <c r="D235">
        <v>3600</v>
      </c>
      <c r="E235">
        <v>3600</v>
      </c>
      <c r="F235">
        <v>-12.83</v>
      </c>
      <c r="G235">
        <f>(United_States_10_Year_Bond_Yield_Historical_Data[[#This Row],[Price]]-B236)/B236</f>
        <v>-0.12832929782082325</v>
      </c>
    </row>
    <row r="236" spans="1:7" x14ac:dyDescent="0.3">
      <c r="A236" s="3" t="s">
        <v>1110</v>
      </c>
      <c r="B236">
        <v>4130</v>
      </c>
      <c r="C236">
        <v>4130</v>
      </c>
      <c r="D236">
        <v>4130</v>
      </c>
      <c r="E236">
        <v>4130</v>
      </c>
      <c r="F236">
        <v>-7.38</v>
      </c>
      <c r="G236">
        <f>(United_States_10_Year_Bond_Yield_Historical_Data[[#This Row],[Price]]-B237)/B237</f>
        <v>-7.378335949764521E-2</v>
      </c>
    </row>
    <row r="237" spans="1:7" x14ac:dyDescent="0.3">
      <c r="A237" s="3" t="s">
        <v>1114</v>
      </c>
      <c r="B237">
        <v>4459</v>
      </c>
      <c r="C237">
        <v>4459</v>
      </c>
      <c r="D237">
        <v>4459</v>
      </c>
      <c r="E237">
        <v>4459</v>
      </c>
      <c r="F237">
        <v>-7.28</v>
      </c>
      <c r="G237">
        <f>(United_States_10_Year_Bond_Yield_Historical_Data[[#This Row],[Price]]-B238)/B238</f>
        <v>-7.2780203784570591E-2</v>
      </c>
    </row>
    <row r="238" spans="1:7" x14ac:dyDescent="0.3">
      <c r="A238" s="3" t="s">
        <v>1118</v>
      </c>
      <c r="B238">
        <v>4809</v>
      </c>
      <c r="C238">
        <v>4809</v>
      </c>
      <c r="D238">
        <v>4809</v>
      </c>
      <c r="E238">
        <v>4809</v>
      </c>
      <c r="F238">
        <v>-4.68</v>
      </c>
      <c r="G238">
        <f>(United_States_10_Year_Bond_Yield_Historical_Data[[#This Row],[Price]]-B239)/B239</f>
        <v>-4.6778989098116945E-2</v>
      </c>
    </row>
    <row r="239" spans="1:7" x14ac:dyDescent="0.3">
      <c r="A239" s="3" t="s">
        <v>1122</v>
      </c>
      <c r="B239">
        <v>5045</v>
      </c>
      <c r="C239">
        <v>5045</v>
      </c>
      <c r="D239">
        <v>5045</v>
      </c>
      <c r="E239">
        <v>5045</v>
      </c>
      <c r="F239">
        <v>-0.86</v>
      </c>
      <c r="G239">
        <f>(United_States_10_Year_Bond_Yield_Historical_Data[[#This Row],[Price]]-B240)/B240</f>
        <v>-8.646099430143446E-3</v>
      </c>
    </row>
    <row r="240" spans="1:7" x14ac:dyDescent="0.3">
      <c r="A240" s="3" t="s">
        <v>1126</v>
      </c>
      <c r="B240">
        <v>5089</v>
      </c>
      <c r="C240">
        <v>5089</v>
      </c>
      <c r="D240">
        <v>5089</v>
      </c>
      <c r="E240">
        <v>5089</v>
      </c>
      <c r="F240">
        <v>-5.86</v>
      </c>
      <c r="G240">
        <f>(United_States_10_Year_Bond_Yield_Historical_Data[[#This Row],[Price]]-B241)/B241</f>
        <v>-5.8638549759526454E-2</v>
      </c>
    </row>
    <row r="241" spans="1:7" x14ac:dyDescent="0.3">
      <c r="A241" s="3" t="s">
        <v>1130</v>
      </c>
      <c r="B241">
        <v>5406</v>
      </c>
      <c r="C241">
        <v>5406</v>
      </c>
      <c r="D241">
        <v>5406</v>
      </c>
      <c r="E241">
        <v>5406</v>
      </c>
      <c r="F241">
        <v>10.92</v>
      </c>
      <c r="G241">
        <f>(United_States_10_Year_Bond_Yield_Historical_Data[[#This Row],[Price]]-B242)/B242</f>
        <v>0.10915059499384488</v>
      </c>
    </row>
    <row r="242" spans="1:7" x14ac:dyDescent="0.3">
      <c r="A242" s="3" t="s">
        <v>1133</v>
      </c>
      <c r="B242">
        <v>4874</v>
      </c>
      <c r="C242">
        <v>4874</v>
      </c>
      <c r="D242">
        <v>4874</v>
      </c>
      <c r="E242">
        <v>4874</v>
      </c>
      <c r="F242">
        <v>-3.41</v>
      </c>
      <c r="G242">
        <f>(United_States_10_Year_Bond_Yield_Historical_Data[[#This Row],[Price]]-B243)/B243</f>
        <v>-3.4086405073325408E-2</v>
      </c>
    </row>
    <row r="243" spans="1:7" x14ac:dyDescent="0.3">
      <c r="A243" s="3" t="s">
        <v>1135</v>
      </c>
      <c r="B243">
        <v>5046</v>
      </c>
      <c r="C243">
        <v>5046</v>
      </c>
      <c r="D243">
        <v>5046</v>
      </c>
      <c r="E243">
        <v>5046</v>
      </c>
      <c r="F243">
        <v>0.34</v>
      </c>
      <c r="G243">
        <f>(United_States_10_Year_Bond_Yield_Historical_Data[[#This Row],[Price]]-B244)/B244</f>
        <v>3.3803937164446213E-3</v>
      </c>
    </row>
    <row r="244" spans="1:7" x14ac:dyDescent="0.3">
      <c r="A244" s="3" t="s">
        <v>1139</v>
      </c>
      <c r="B244">
        <v>5029</v>
      </c>
      <c r="C244">
        <v>5029</v>
      </c>
      <c r="D244">
        <v>5029</v>
      </c>
      <c r="E244">
        <v>5029</v>
      </c>
      <c r="F244">
        <v>5.78</v>
      </c>
      <c r="G244">
        <f>(United_States_10_Year_Bond_Yield_Historical_Data[[#This Row],[Price]]-B245)/B245</f>
        <v>5.784602440050484E-2</v>
      </c>
    </row>
    <row r="245" spans="1:7" x14ac:dyDescent="0.3">
      <c r="A245" s="3" t="s">
        <v>1143</v>
      </c>
      <c r="B245">
        <v>4754</v>
      </c>
      <c r="C245">
        <v>4754</v>
      </c>
      <c r="D245">
        <v>4754</v>
      </c>
      <c r="E245">
        <v>4754</v>
      </c>
      <c r="F245">
        <v>12.02</v>
      </c>
      <c r="G245">
        <f>(United_States_10_Year_Bond_Yield_Historical_Data[[#This Row],[Price]]-B246)/B246</f>
        <v>0.12016965127238455</v>
      </c>
    </row>
    <row r="246" spans="1:7" x14ac:dyDescent="0.3">
      <c r="A246" s="3" t="s">
        <v>1147</v>
      </c>
      <c r="B246">
        <v>4244</v>
      </c>
      <c r="C246">
        <v>4244</v>
      </c>
      <c r="D246">
        <v>4244</v>
      </c>
      <c r="E246">
        <v>4244</v>
      </c>
      <c r="F246">
        <v>-7.54</v>
      </c>
      <c r="G246">
        <f>(United_States_10_Year_Bond_Yield_Historical_Data[[#This Row],[Price]]-B247)/B247</f>
        <v>-7.5381263616557739E-2</v>
      </c>
    </row>
    <row r="247" spans="1:7" x14ac:dyDescent="0.3">
      <c r="A247" s="3" t="s">
        <v>1151</v>
      </c>
      <c r="B247">
        <v>4590</v>
      </c>
      <c r="C247">
        <v>4590</v>
      </c>
      <c r="D247">
        <v>4590</v>
      </c>
      <c r="E247">
        <v>4590</v>
      </c>
      <c r="F247">
        <v>-5.17</v>
      </c>
      <c r="G247">
        <f>(United_States_10_Year_Bond_Yield_Historical_Data[[#This Row],[Price]]-B248)/B248</f>
        <v>-5.1652892561983473E-2</v>
      </c>
    </row>
    <row r="248" spans="1:7" x14ac:dyDescent="0.3">
      <c r="A248" s="3" t="s">
        <v>1155</v>
      </c>
      <c r="B248">
        <v>4840</v>
      </c>
      <c r="C248">
        <v>4840</v>
      </c>
      <c r="D248">
        <v>4840</v>
      </c>
      <c r="E248">
        <v>4840</v>
      </c>
      <c r="F248">
        <v>-4.25</v>
      </c>
      <c r="G248">
        <f>(United_States_10_Year_Bond_Yield_Historical_Data[[#This Row],[Price]]-B249)/B249</f>
        <v>-4.2532146389713157E-2</v>
      </c>
    </row>
    <row r="249" spans="1:7" x14ac:dyDescent="0.3">
      <c r="A249" s="3" t="s">
        <v>1159</v>
      </c>
      <c r="B249">
        <v>5055</v>
      </c>
      <c r="C249">
        <v>5055</v>
      </c>
      <c r="D249">
        <v>5055</v>
      </c>
      <c r="E249">
        <v>5055</v>
      </c>
      <c r="F249">
        <v>-6.46</v>
      </c>
      <c r="G249">
        <f>(United_States_10_Year_Bond_Yield_Historical_Data[[#This Row],[Price]]-B250)/B250</f>
        <v>-6.4581791265729091E-2</v>
      </c>
    </row>
    <row r="250" spans="1:7" x14ac:dyDescent="0.3">
      <c r="A250" s="3" t="s">
        <v>1163</v>
      </c>
      <c r="B250">
        <v>5404</v>
      </c>
      <c r="C250">
        <v>5404</v>
      </c>
      <c r="D250">
        <v>5404</v>
      </c>
      <c r="E250">
        <v>5404</v>
      </c>
      <c r="F250">
        <v>0.35</v>
      </c>
      <c r="G250">
        <f>(United_States_10_Year_Bond_Yield_Historical_Data[[#This Row],[Price]]-B251)/B251</f>
        <v>3.5283194057567318E-3</v>
      </c>
    </row>
    <row r="251" spans="1:7" x14ac:dyDescent="0.3">
      <c r="A251" s="3" t="s">
        <v>1168</v>
      </c>
      <c r="B251">
        <v>5385</v>
      </c>
      <c r="C251">
        <v>5385</v>
      </c>
      <c r="D251">
        <v>5385</v>
      </c>
      <c r="E251">
        <v>5385</v>
      </c>
      <c r="F251">
        <v>0.92</v>
      </c>
      <c r="G251">
        <f>(United_States_10_Year_Bond_Yield_Historical_Data[[#This Row],[Price]]-B252)/B252</f>
        <v>9.1829085457271371E-3</v>
      </c>
    </row>
    <row r="252" spans="1:7" x14ac:dyDescent="0.3">
      <c r="A252" s="3" t="s">
        <v>1172</v>
      </c>
      <c r="B252">
        <v>5336</v>
      </c>
      <c r="C252">
        <v>5336</v>
      </c>
      <c r="D252">
        <v>5336</v>
      </c>
      <c r="E252">
        <v>5336</v>
      </c>
      <c r="F252">
        <v>8.57</v>
      </c>
      <c r="G252">
        <f>(United_States_10_Year_Bond_Yield_Historical_Data[[#This Row],[Price]]-B253)/B253</f>
        <v>8.5656154628687697E-2</v>
      </c>
    </row>
    <row r="253" spans="1:7" x14ac:dyDescent="0.3">
      <c r="A253" s="3" t="s">
        <v>1176</v>
      </c>
      <c r="B253">
        <v>4915</v>
      </c>
      <c r="C253">
        <v>4915</v>
      </c>
      <c r="D253">
        <v>4915</v>
      </c>
      <c r="E253">
        <v>4915</v>
      </c>
      <c r="F253">
        <v>0.22</v>
      </c>
      <c r="G253">
        <f>(United_States_10_Year_Bond_Yield_Historical_Data[[#This Row],[Price]]-B254)/B254</f>
        <v>2.2430668841761825E-3</v>
      </c>
    </row>
    <row r="254" spans="1:7" x14ac:dyDescent="0.3">
      <c r="A254" s="3" t="s">
        <v>1180</v>
      </c>
      <c r="B254">
        <v>4904</v>
      </c>
      <c r="C254">
        <v>4904</v>
      </c>
      <c r="D254">
        <v>4904</v>
      </c>
      <c r="E254">
        <v>4904</v>
      </c>
      <c r="F254">
        <v>-4.07</v>
      </c>
      <c r="G254">
        <f>(United_States_10_Year_Bond_Yield_Historical_Data[[#This Row],[Price]]-B255)/B255</f>
        <v>-4.0688575899843503E-2</v>
      </c>
    </row>
    <row r="255" spans="1:7" x14ac:dyDescent="0.3">
      <c r="A255" s="3" t="s">
        <v>1184</v>
      </c>
      <c r="B255">
        <v>5112</v>
      </c>
      <c r="C255">
        <v>5112</v>
      </c>
      <c r="D255">
        <v>5112</v>
      </c>
      <c r="E255">
        <v>5112</v>
      </c>
      <c r="F255">
        <v>0</v>
      </c>
      <c r="G255">
        <f>(United_States_10_Year_Bond_Yield_Historical_Data[[#This Row],[Price]]-B256)/B256</f>
        <v>0</v>
      </c>
    </row>
    <row r="256" spans="1:7" x14ac:dyDescent="0.3">
      <c r="A256" s="3" t="s">
        <v>1188</v>
      </c>
      <c r="B256">
        <v>5112</v>
      </c>
      <c r="C256">
        <v>5112</v>
      </c>
      <c r="D256">
        <v>5112</v>
      </c>
      <c r="E256">
        <v>5112</v>
      </c>
      <c r="F256">
        <v>-6.68</v>
      </c>
      <c r="G256">
        <f>(United_States_10_Year_Bond_Yield_Historical_Data[[#This Row],[Price]]-B257)/B257</f>
        <v>-6.6812705366922229E-2</v>
      </c>
    </row>
    <row r="257" spans="1:7" x14ac:dyDescent="0.3">
      <c r="A257" s="3" t="s">
        <v>1192</v>
      </c>
      <c r="B257">
        <v>5478</v>
      </c>
      <c r="C257">
        <v>5478</v>
      </c>
      <c r="D257">
        <v>5478</v>
      </c>
      <c r="E257">
        <v>5478</v>
      </c>
      <c r="F257">
        <v>-4.91</v>
      </c>
      <c r="G257">
        <f>(United_States_10_Year_Bond_Yield_Historical_Data[[#This Row],[Price]]-B258)/B258</f>
        <v>-4.9123416073598332E-2</v>
      </c>
    </row>
    <row r="258" spans="1:7" x14ac:dyDescent="0.3">
      <c r="A258" s="3" t="s">
        <v>1195</v>
      </c>
      <c r="B258">
        <v>5761</v>
      </c>
      <c r="C258">
        <v>5761</v>
      </c>
      <c r="D258">
        <v>5761</v>
      </c>
      <c r="E258">
        <v>5761</v>
      </c>
      <c r="F258">
        <v>-0.81</v>
      </c>
      <c r="G258">
        <f>(United_States_10_Year_Bond_Yield_Historical_Data[[#This Row],[Price]]-B259)/B259</f>
        <v>-8.0922865013774107E-3</v>
      </c>
    </row>
    <row r="259" spans="1:7" x14ac:dyDescent="0.3">
      <c r="A259" s="3" t="s">
        <v>1199</v>
      </c>
      <c r="B259">
        <v>5808</v>
      </c>
      <c r="C259">
        <v>5808</v>
      </c>
      <c r="D259">
        <v>5808</v>
      </c>
      <c r="E259">
        <v>5808</v>
      </c>
      <c r="F259">
        <v>1.38</v>
      </c>
      <c r="G259">
        <f>(United_States_10_Year_Bond_Yield_Historical_Data[[#This Row],[Price]]-B260)/B260</f>
        <v>1.3789492057950777E-2</v>
      </c>
    </row>
    <row r="260" spans="1:7" x14ac:dyDescent="0.3">
      <c r="A260" s="3" t="s">
        <v>1204</v>
      </c>
      <c r="B260">
        <v>5729</v>
      </c>
      <c r="C260">
        <v>5729</v>
      </c>
      <c r="D260">
        <v>5729</v>
      </c>
      <c r="E260">
        <v>5729</v>
      </c>
      <c r="F260">
        <v>-5.15</v>
      </c>
      <c r="G260">
        <f>(United_States_10_Year_Bond_Yield_Historical_Data[[#This Row],[Price]]-B261)/B261</f>
        <v>-5.1490066225165561E-2</v>
      </c>
    </row>
    <row r="261" spans="1:7" x14ac:dyDescent="0.3">
      <c r="A261" s="3" t="s">
        <v>1208</v>
      </c>
      <c r="B261">
        <v>6040</v>
      </c>
      <c r="C261">
        <v>6040</v>
      </c>
      <c r="D261">
        <v>6040</v>
      </c>
      <c r="E261">
        <v>6040</v>
      </c>
      <c r="F261">
        <v>0.22</v>
      </c>
      <c r="G261">
        <f>(United_States_10_Year_Bond_Yield_Historical_Data[[#This Row],[Price]]-B262)/B262</f>
        <v>2.1569603451136554E-3</v>
      </c>
    </row>
    <row r="262" spans="1:7" x14ac:dyDescent="0.3">
      <c r="A262" s="3" t="s">
        <v>1212</v>
      </c>
      <c r="B262">
        <v>6027</v>
      </c>
      <c r="C262">
        <v>6027</v>
      </c>
      <c r="D262">
        <v>6027</v>
      </c>
      <c r="E262">
        <v>6027</v>
      </c>
      <c r="F262">
        <v>-4.1100000000000003</v>
      </c>
      <c r="G262">
        <f>(United_States_10_Year_Bond_Yield_Historical_Data[[#This Row],[Price]]-B263)/B263</f>
        <v>-4.1050119331742241E-2</v>
      </c>
    </row>
    <row r="263" spans="1:7" x14ac:dyDescent="0.3">
      <c r="A263" s="3" t="s">
        <v>1215</v>
      </c>
      <c r="B263">
        <v>6285</v>
      </c>
      <c r="C263">
        <v>6285</v>
      </c>
      <c r="D263">
        <v>6285</v>
      </c>
      <c r="E263">
        <v>6285</v>
      </c>
      <c r="F263">
        <v>1.08</v>
      </c>
      <c r="G263">
        <f>(United_States_10_Year_Bond_Yield_Historical_Data[[#This Row],[Price]]-B264)/B264</f>
        <v>1.0775168864586683E-2</v>
      </c>
    </row>
    <row r="264" spans="1:7" x14ac:dyDescent="0.3">
      <c r="A264" s="3" t="s">
        <v>1219</v>
      </c>
      <c r="B264">
        <v>6218</v>
      </c>
      <c r="C264">
        <v>6218</v>
      </c>
      <c r="D264">
        <v>6218</v>
      </c>
      <c r="E264">
        <v>6218</v>
      </c>
      <c r="F264">
        <v>3.6</v>
      </c>
      <c r="G264">
        <f>(United_States_10_Year_Bond_Yield_Historical_Data[[#This Row],[Price]]-B265)/B265</f>
        <v>3.5988003998667112E-2</v>
      </c>
    </row>
    <row r="265" spans="1:7" x14ac:dyDescent="0.3">
      <c r="A265" s="3" t="s">
        <v>1223</v>
      </c>
      <c r="B265">
        <v>6002</v>
      </c>
      <c r="C265">
        <v>6002</v>
      </c>
      <c r="D265">
        <v>6002</v>
      </c>
      <c r="E265">
        <v>6002</v>
      </c>
      <c r="F265">
        <v>-6.35</v>
      </c>
      <c r="G265">
        <f>(United_States_10_Year_Bond_Yield_Historical_Data[[#This Row],[Price]]-B266)/B266</f>
        <v>-6.3504446871586837E-2</v>
      </c>
    </row>
    <row r="266" spans="1:7" x14ac:dyDescent="0.3">
      <c r="A266" s="3" t="s">
        <v>1227</v>
      </c>
      <c r="B266">
        <v>6409</v>
      </c>
      <c r="C266">
        <v>6409</v>
      </c>
      <c r="D266">
        <v>6409</v>
      </c>
      <c r="E266">
        <v>6409</v>
      </c>
      <c r="F266">
        <v>-3.8</v>
      </c>
      <c r="G266">
        <f>(United_States_10_Year_Bond_Yield_Historical_Data[[#This Row],[Price]]-B267)/B267</f>
        <v>-3.7976583608525967E-2</v>
      </c>
    </row>
    <row r="267" spans="1:7" x14ac:dyDescent="0.3">
      <c r="A267" s="3" t="s">
        <v>1231</v>
      </c>
      <c r="B267">
        <v>6662</v>
      </c>
      <c r="C267">
        <v>6662</v>
      </c>
      <c r="D267">
        <v>6662</v>
      </c>
      <c r="E267">
        <v>6662</v>
      </c>
      <c r="F267">
        <v>3.53</v>
      </c>
      <c r="G267">
        <f>(United_States_10_Year_Bond_Yield_Historical_Data[[#This Row],[Price]]-B268)/B268</f>
        <v>3.5275835275835277E-2</v>
      </c>
    </row>
    <row r="268" spans="1:7" x14ac:dyDescent="0.3">
      <c r="A268" s="3" t="s">
        <v>1235</v>
      </c>
      <c r="B268">
        <v>6435</v>
      </c>
      <c r="C268">
        <v>6435</v>
      </c>
      <c r="D268">
        <v>6435</v>
      </c>
      <c r="E268">
        <v>6435</v>
      </c>
      <c r="F268">
        <v>3.91</v>
      </c>
      <c r="G268">
        <f>(United_States_10_Year_Bond_Yield_Historical_Data[[#This Row],[Price]]-B269)/B269</f>
        <v>3.9076376554174071E-2</v>
      </c>
    </row>
    <row r="269" spans="1:7" x14ac:dyDescent="0.3">
      <c r="A269" s="3" t="s">
        <v>1239</v>
      </c>
      <c r="B269">
        <v>6193</v>
      </c>
      <c r="C269">
        <v>6193</v>
      </c>
      <c r="D269">
        <v>6193</v>
      </c>
      <c r="E269">
        <v>6193</v>
      </c>
      <c r="F269">
        <v>2.74</v>
      </c>
      <c r="G269">
        <f>(United_States_10_Year_Bond_Yield_Historical_Data[[#This Row],[Price]]-B270)/B270</f>
        <v>2.7372262773722629E-2</v>
      </c>
    </row>
    <row r="270" spans="1:7" x14ac:dyDescent="0.3">
      <c r="A270" s="3" t="s">
        <v>1243</v>
      </c>
      <c r="B270">
        <v>6028</v>
      </c>
      <c r="C270">
        <v>6028</v>
      </c>
      <c r="D270">
        <v>6028</v>
      </c>
      <c r="E270">
        <v>6028</v>
      </c>
      <c r="F270">
        <v>2.5</v>
      </c>
      <c r="G270">
        <f>(United_States_10_Year_Bond_Yield_Historical_Data[[#This Row],[Price]]-B271)/B271</f>
        <v>2.4995749022275124E-2</v>
      </c>
    </row>
    <row r="271" spans="1:7" x14ac:dyDescent="0.3">
      <c r="A271" s="3" t="s">
        <v>1247</v>
      </c>
      <c r="B271">
        <v>5881</v>
      </c>
      <c r="C271">
        <v>5881</v>
      </c>
      <c r="D271">
        <v>5881</v>
      </c>
      <c r="E271">
        <v>5881</v>
      </c>
      <c r="F271">
        <v>-1.56</v>
      </c>
      <c r="G271">
        <f>(United_States_10_Year_Bond_Yield_Historical_Data[[#This Row],[Price]]-B272)/B272</f>
        <v>-1.5567458988952126E-2</v>
      </c>
    </row>
    <row r="272" spans="1:7" x14ac:dyDescent="0.3">
      <c r="A272" s="3" t="s">
        <v>1251</v>
      </c>
      <c r="B272">
        <v>5974</v>
      </c>
      <c r="C272">
        <v>5974</v>
      </c>
      <c r="D272">
        <v>5974</v>
      </c>
      <c r="E272">
        <v>5974</v>
      </c>
      <c r="F272">
        <v>1.22</v>
      </c>
      <c r="G272">
        <f>(United_States_10_Year_Bond_Yield_Historical_Data[[#This Row],[Price]]-B273)/B273</f>
        <v>1.2199254490003388E-2</v>
      </c>
    </row>
    <row r="273" spans="1:7" x14ac:dyDescent="0.3">
      <c r="A273" s="3" t="s">
        <v>1255</v>
      </c>
      <c r="B273">
        <v>5902</v>
      </c>
      <c r="C273">
        <v>5902</v>
      </c>
      <c r="D273">
        <v>5902</v>
      </c>
      <c r="E273">
        <v>5902</v>
      </c>
      <c r="F273">
        <v>2.02</v>
      </c>
      <c r="G273">
        <f>(United_States_10_Year_Bond_Yield_Historical_Data[[#This Row],[Price]]-B274)/B274</f>
        <v>2.0224719101123594E-2</v>
      </c>
    </row>
    <row r="274" spans="1:7" x14ac:dyDescent="0.3">
      <c r="A274" s="3" t="s">
        <v>1259</v>
      </c>
      <c r="B274">
        <v>5785</v>
      </c>
      <c r="C274">
        <v>5785</v>
      </c>
      <c r="D274">
        <v>5785</v>
      </c>
      <c r="E274">
        <v>5785</v>
      </c>
      <c r="F274">
        <v>2.86</v>
      </c>
      <c r="G274">
        <f>(United_States_10_Year_Bond_Yield_Historical_Data[[#This Row],[Price]]-B275)/B275</f>
        <v>2.8627311522048365E-2</v>
      </c>
    </row>
    <row r="275" spans="1:7" x14ac:dyDescent="0.3">
      <c r="A275" s="3" t="s">
        <v>1263</v>
      </c>
      <c r="B275">
        <v>5624</v>
      </c>
      <c r="C275">
        <v>5624</v>
      </c>
      <c r="D275">
        <v>5624</v>
      </c>
      <c r="E275">
        <v>5624</v>
      </c>
      <c r="F275">
        <v>5.12</v>
      </c>
      <c r="G275">
        <f>(United_States_10_Year_Bond_Yield_Historical_Data[[#This Row],[Price]]-B276)/B276</f>
        <v>5.1214953271028041E-2</v>
      </c>
    </row>
    <row r="276" spans="1:7" x14ac:dyDescent="0.3">
      <c r="A276" s="3" t="s">
        <v>1267</v>
      </c>
      <c r="B276">
        <v>5350</v>
      </c>
      <c r="C276">
        <v>5350</v>
      </c>
      <c r="D276">
        <v>5350</v>
      </c>
      <c r="E276">
        <v>5350</v>
      </c>
      <c r="F276">
        <v>2.06</v>
      </c>
      <c r="G276">
        <f>(United_States_10_Year_Bond_Yield_Historical_Data[[#This Row],[Price]]-B277)/B277</f>
        <v>2.0602823349866461E-2</v>
      </c>
    </row>
    <row r="277" spans="1:7" x14ac:dyDescent="0.3">
      <c r="A277" s="3" t="s">
        <v>1271</v>
      </c>
      <c r="B277">
        <v>5242</v>
      </c>
      <c r="C277">
        <v>5242</v>
      </c>
      <c r="D277">
        <v>5242</v>
      </c>
      <c r="E277">
        <v>5242</v>
      </c>
      <c r="F277">
        <v>-0.98</v>
      </c>
      <c r="G277">
        <f>(United_States_10_Year_Bond_Yield_Historical_Data[[#This Row],[Price]]-B278)/B278</f>
        <v>-9.8224404986777484E-3</v>
      </c>
    </row>
    <row r="278" spans="1:7" x14ac:dyDescent="0.3">
      <c r="A278" s="3" t="s">
        <v>1275</v>
      </c>
      <c r="B278">
        <v>5294</v>
      </c>
      <c r="C278">
        <v>5294</v>
      </c>
      <c r="D278">
        <v>5294</v>
      </c>
      <c r="E278">
        <v>5294</v>
      </c>
      <c r="F278">
        <v>13.78</v>
      </c>
      <c r="G278">
        <f>(United_States_10_Year_Bond_Yield_Historical_Data[[#This Row],[Price]]-B279)/B279</f>
        <v>0.13776058456909521</v>
      </c>
    </row>
    <row r="279" spans="1:7" x14ac:dyDescent="0.3">
      <c r="A279" s="3" t="s">
        <v>1279</v>
      </c>
      <c r="B279">
        <v>4653</v>
      </c>
      <c r="C279">
        <v>4653</v>
      </c>
      <c r="D279">
        <v>4653</v>
      </c>
      <c r="E279">
        <v>4653</v>
      </c>
      <c r="F279">
        <v>-0.11</v>
      </c>
      <c r="G279">
        <f>(United_States_10_Year_Bond_Yield_Historical_Data[[#This Row],[Price]]-B280)/B280</f>
        <v>-1.0734220695577501E-3</v>
      </c>
    </row>
    <row r="280" spans="1:7" x14ac:dyDescent="0.3">
      <c r="A280" s="3" t="s">
        <v>1283</v>
      </c>
      <c r="B280">
        <v>4658</v>
      </c>
      <c r="C280">
        <v>4658</v>
      </c>
      <c r="D280">
        <v>4658</v>
      </c>
      <c r="E280">
        <v>4658</v>
      </c>
      <c r="F280">
        <v>-1.36</v>
      </c>
      <c r="G280">
        <f>(United_States_10_Year_Bond_Yield_Historical_Data[[#This Row],[Price]]-B281)/B281</f>
        <v>-1.3553578991952562E-2</v>
      </c>
    </row>
    <row r="281" spans="1:7" x14ac:dyDescent="0.3">
      <c r="A281" s="3" t="s">
        <v>1287</v>
      </c>
      <c r="B281">
        <v>4722</v>
      </c>
      <c r="C281">
        <v>4722</v>
      </c>
      <c r="D281">
        <v>4722</v>
      </c>
      <c r="E281">
        <v>4722</v>
      </c>
      <c r="F281">
        <v>2.59</v>
      </c>
      <c r="G281">
        <f>(United_States_10_Year_Bond_Yield_Historical_Data[[#This Row],[Price]]-B282)/B282</f>
        <v>2.5852704757766673E-2</v>
      </c>
    </row>
    <row r="282" spans="1:7" x14ac:dyDescent="0.3">
      <c r="A282" s="3" t="s">
        <v>1290</v>
      </c>
      <c r="B282">
        <v>4603</v>
      </c>
      <c r="C282">
        <v>4603</v>
      </c>
      <c r="D282">
        <v>4603</v>
      </c>
      <c r="E282">
        <v>4603</v>
      </c>
      <c r="F282">
        <v>4.09</v>
      </c>
      <c r="G282">
        <f>(United_States_10_Year_Bond_Yield_Historical_Data[[#This Row],[Price]]-B283)/B283</f>
        <v>4.0931705110809589E-2</v>
      </c>
    </row>
    <row r="283" spans="1:7" x14ac:dyDescent="0.3">
      <c r="A283" s="3" t="s">
        <v>1294</v>
      </c>
      <c r="B283">
        <v>4422</v>
      </c>
      <c r="C283">
        <v>4422</v>
      </c>
      <c r="D283">
        <v>4422</v>
      </c>
      <c r="E283">
        <v>4422</v>
      </c>
      <c r="F283">
        <v>-12.4</v>
      </c>
      <c r="G283">
        <f>(United_States_10_Year_Bond_Yield_Historical_Data[[#This Row],[Price]]-B284)/B284</f>
        <v>-0.1240095087163233</v>
      </c>
    </row>
    <row r="284" spans="1:7" x14ac:dyDescent="0.3">
      <c r="A284" s="3" t="s">
        <v>1298</v>
      </c>
      <c r="B284">
        <v>5048</v>
      </c>
      <c r="C284">
        <v>5048</v>
      </c>
      <c r="D284">
        <v>5048</v>
      </c>
      <c r="E284">
        <v>5048</v>
      </c>
      <c r="F284">
        <v>-8.1199999999999992</v>
      </c>
      <c r="G284">
        <f>(United_States_10_Year_Bond_Yield_Historical_Data[[#This Row],[Price]]-B285)/B285</f>
        <v>-8.1179468511103026E-2</v>
      </c>
    </row>
    <row r="285" spans="1:7" x14ac:dyDescent="0.3">
      <c r="A285" s="3" t="s">
        <v>1301</v>
      </c>
      <c r="B285">
        <v>5494</v>
      </c>
      <c r="C285">
        <v>5494</v>
      </c>
      <c r="D285">
        <v>5494</v>
      </c>
      <c r="E285">
        <v>5494</v>
      </c>
      <c r="F285">
        <v>0.88</v>
      </c>
      <c r="G285">
        <f>(United_States_10_Year_Bond_Yield_Historical_Data[[#This Row],[Price]]-B286)/B286</f>
        <v>8.813808299669483E-3</v>
      </c>
    </row>
    <row r="286" spans="1:7" x14ac:dyDescent="0.3">
      <c r="A286" s="3" t="s">
        <v>1305</v>
      </c>
      <c r="B286">
        <v>5446</v>
      </c>
      <c r="C286">
        <v>5446</v>
      </c>
      <c r="D286">
        <v>5446</v>
      </c>
      <c r="E286">
        <v>5446</v>
      </c>
      <c r="F286">
        <v>-2.02</v>
      </c>
      <c r="G286">
        <f>(United_States_10_Year_Bond_Yield_Historical_Data[[#This Row],[Price]]-B287)/B287</f>
        <v>-2.0151133501259445E-2</v>
      </c>
    </row>
    <row r="287" spans="1:7" x14ac:dyDescent="0.3">
      <c r="A287" s="3" t="s">
        <v>1309</v>
      </c>
      <c r="B287">
        <v>5558</v>
      </c>
      <c r="C287">
        <v>5558</v>
      </c>
      <c r="D287">
        <v>5558</v>
      </c>
      <c r="E287">
        <v>5558</v>
      </c>
      <c r="F287">
        <v>-4.5</v>
      </c>
      <c r="G287">
        <f>(United_States_10_Year_Bond_Yield_Historical_Data[[#This Row],[Price]]-B288)/B288</f>
        <v>-4.5017182130584192E-2</v>
      </c>
    </row>
    <row r="288" spans="1:7" x14ac:dyDescent="0.3">
      <c r="A288" s="3" t="s">
        <v>1313</v>
      </c>
      <c r="B288">
        <v>5820</v>
      </c>
      <c r="C288">
        <v>5820</v>
      </c>
      <c r="D288">
        <v>5820</v>
      </c>
      <c r="E288">
        <v>5820</v>
      </c>
      <c r="F288">
        <v>2.86</v>
      </c>
      <c r="G288">
        <f>(United_States_10_Year_Bond_Yield_Historical_Data[[#This Row],[Price]]-B289)/B289</f>
        <v>2.863202545068929E-2</v>
      </c>
    </row>
    <row r="289" spans="1:7" x14ac:dyDescent="0.3">
      <c r="A289" s="3" t="s">
        <v>1317</v>
      </c>
      <c r="B289">
        <v>5658</v>
      </c>
      <c r="C289">
        <v>5658</v>
      </c>
      <c r="D289">
        <v>5658</v>
      </c>
      <c r="E289">
        <v>5658</v>
      </c>
      <c r="F289">
        <v>0.6</v>
      </c>
      <c r="G289">
        <f>(United_States_10_Year_Bond_Yield_Historical_Data[[#This Row],[Price]]-B290)/B290</f>
        <v>6.0455192034139403E-3</v>
      </c>
    </row>
    <row r="290" spans="1:7" x14ac:dyDescent="0.3">
      <c r="A290" s="3" t="s">
        <v>1321</v>
      </c>
      <c r="B290">
        <v>5624</v>
      </c>
      <c r="C290">
        <v>5624</v>
      </c>
      <c r="D290">
        <v>5624</v>
      </c>
      <c r="E290">
        <v>5624</v>
      </c>
      <c r="F290">
        <v>1.96</v>
      </c>
      <c r="G290">
        <f>(United_States_10_Year_Bond_Yield_Historical_Data[[#This Row],[Price]]-B291)/B291</f>
        <v>1.9579405366207395E-2</v>
      </c>
    </row>
    <row r="291" spans="1:7" x14ac:dyDescent="0.3">
      <c r="A291" s="3" t="s">
        <v>1324</v>
      </c>
      <c r="B291">
        <v>5516</v>
      </c>
      <c r="C291">
        <v>5516</v>
      </c>
      <c r="D291">
        <v>5516</v>
      </c>
      <c r="E291">
        <v>5516</v>
      </c>
      <c r="F291">
        <v>-3.97</v>
      </c>
      <c r="G291">
        <f>(United_States_10_Year_Bond_Yield_Historical_Data[[#This Row],[Price]]-B292)/B292</f>
        <v>-3.9693593314763229E-2</v>
      </c>
    </row>
    <row r="292" spans="1:7" x14ac:dyDescent="0.3">
      <c r="A292" s="3" t="s">
        <v>1328</v>
      </c>
      <c r="B292">
        <v>5744</v>
      </c>
      <c r="C292">
        <v>5744</v>
      </c>
      <c r="D292">
        <v>5744</v>
      </c>
      <c r="E292">
        <v>5744</v>
      </c>
      <c r="F292">
        <v>-2.31</v>
      </c>
      <c r="G292">
        <f>(United_States_10_Year_Bond_Yield_Historical_Data[[#This Row],[Price]]-B293)/B293</f>
        <v>-2.3129251700680271E-2</v>
      </c>
    </row>
    <row r="293" spans="1:7" x14ac:dyDescent="0.3">
      <c r="A293" s="3" t="s">
        <v>1332</v>
      </c>
      <c r="B293">
        <v>5880</v>
      </c>
      <c r="C293">
        <v>5880</v>
      </c>
      <c r="D293">
        <v>5880</v>
      </c>
      <c r="E293">
        <v>5880</v>
      </c>
      <c r="F293">
        <v>0.84</v>
      </c>
      <c r="G293">
        <f>(United_States_10_Year_Bond_Yield_Historical_Data[[#This Row],[Price]]-B294)/B294</f>
        <v>8.4033613445378148E-3</v>
      </c>
    </row>
    <row r="294" spans="1:7" x14ac:dyDescent="0.3">
      <c r="A294" s="3" t="s">
        <v>1336</v>
      </c>
      <c r="B294">
        <v>5831</v>
      </c>
      <c r="C294">
        <v>5831</v>
      </c>
      <c r="D294">
        <v>5831</v>
      </c>
      <c r="E294">
        <v>5831</v>
      </c>
      <c r="F294">
        <v>-4.46</v>
      </c>
      <c r="G294">
        <f>(United_States_10_Year_Bond_Yield_Historical_Data[[#This Row],[Price]]-B295)/B295</f>
        <v>-4.456824512534819E-2</v>
      </c>
    </row>
    <row r="295" spans="1:7" x14ac:dyDescent="0.3">
      <c r="A295" s="3" t="s">
        <v>1340</v>
      </c>
      <c r="B295">
        <v>6103</v>
      </c>
      <c r="C295">
        <v>6103</v>
      </c>
      <c r="D295">
        <v>6103</v>
      </c>
      <c r="E295">
        <v>6103</v>
      </c>
      <c r="F295">
        <v>-3.72</v>
      </c>
      <c r="G295">
        <f>(United_States_10_Year_Bond_Yield_Historical_Data[[#This Row],[Price]]-B296)/B296</f>
        <v>-3.7229846979018773E-2</v>
      </c>
    </row>
    <row r="296" spans="1:7" x14ac:dyDescent="0.3">
      <c r="A296" s="3" t="s">
        <v>1343</v>
      </c>
      <c r="B296">
        <v>6339</v>
      </c>
      <c r="C296">
        <v>6339</v>
      </c>
      <c r="D296">
        <v>6339</v>
      </c>
      <c r="E296">
        <v>6339</v>
      </c>
      <c r="F296">
        <v>5.42</v>
      </c>
      <c r="G296">
        <f>(United_States_10_Year_Bond_Yield_Historical_Data[[#This Row],[Price]]-B297)/B297</f>
        <v>5.4215865624480296E-2</v>
      </c>
    </row>
    <row r="297" spans="1:7" x14ac:dyDescent="0.3">
      <c r="A297" s="3" t="s">
        <v>1347</v>
      </c>
      <c r="B297">
        <v>6013</v>
      </c>
      <c r="C297">
        <v>6013</v>
      </c>
      <c r="D297">
        <v>6013</v>
      </c>
      <c r="E297">
        <v>6013</v>
      </c>
      <c r="F297">
        <v>-7.52</v>
      </c>
      <c r="G297">
        <f>(United_States_10_Year_Bond_Yield_Historical_Data[[#This Row],[Price]]-B298)/B298</f>
        <v>-7.5207628422023998E-2</v>
      </c>
    </row>
    <row r="298" spans="1:7" x14ac:dyDescent="0.3">
      <c r="A298" s="3" t="s">
        <v>1352</v>
      </c>
      <c r="B298">
        <v>6502</v>
      </c>
      <c r="C298">
        <v>6502</v>
      </c>
      <c r="D298">
        <v>6502</v>
      </c>
      <c r="E298">
        <v>6502</v>
      </c>
      <c r="F298">
        <v>-2.42</v>
      </c>
      <c r="G298">
        <f>(United_States_10_Year_Bond_Yield_Historical_Data[[#This Row],[Price]]-B299)/B299</f>
        <v>-2.4163289809395166E-2</v>
      </c>
    </row>
    <row r="299" spans="1:7" x14ac:dyDescent="0.3">
      <c r="A299" s="3" t="s">
        <v>1356</v>
      </c>
      <c r="B299">
        <v>6663</v>
      </c>
      <c r="C299">
        <v>6663</v>
      </c>
      <c r="D299">
        <v>6663</v>
      </c>
      <c r="E299">
        <v>6663</v>
      </c>
      <c r="F299">
        <v>-0.77</v>
      </c>
      <c r="G299">
        <f>(United_States_10_Year_Bond_Yield_Historical_Data[[#This Row],[Price]]-B300)/B300</f>
        <v>-7.7438570364854803E-3</v>
      </c>
    </row>
    <row r="300" spans="1:7" x14ac:dyDescent="0.3">
      <c r="A300" s="3" t="s">
        <v>1360</v>
      </c>
      <c r="B300">
        <v>6715</v>
      </c>
      <c r="C300">
        <v>6715</v>
      </c>
      <c r="D300">
        <v>6715</v>
      </c>
      <c r="E300">
        <v>6715</v>
      </c>
      <c r="F300">
        <v>-2.78</v>
      </c>
      <c r="G300">
        <f>(United_States_10_Year_Bond_Yield_Historical_Data[[#This Row],[Price]]-B301)/B301</f>
        <v>-2.7797886202403359E-2</v>
      </c>
    </row>
    <row r="301" spans="1:7" x14ac:dyDescent="0.3">
      <c r="A301" s="3" t="s">
        <v>1364</v>
      </c>
      <c r="B301">
        <v>6907</v>
      </c>
      <c r="C301">
        <v>6907</v>
      </c>
      <c r="D301">
        <v>6907</v>
      </c>
      <c r="E301">
        <v>6907</v>
      </c>
      <c r="F301">
        <v>5.35</v>
      </c>
      <c r="G301">
        <f>(United_States_10_Year_Bond_Yield_Historical_Data[[#This Row],[Price]]-B302)/B302</f>
        <v>5.3538743136058574E-2</v>
      </c>
    </row>
    <row r="302" spans="1:7" x14ac:dyDescent="0.3">
      <c r="A302" s="3" t="s">
        <v>1368</v>
      </c>
      <c r="B302">
        <v>6556</v>
      </c>
      <c r="C302">
        <v>6556</v>
      </c>
      <c r="D302">
        <v>6556</v>
      </c>
      <c r="E302">
        <v>6556</v>
      </c>
      <c r="F302">
        <v>0.82</v>
      </c>
      <c r="G302">
        <f>(United_States_10_Year_Bond_Yield_Historical_Data[[#This Row],[Price]]-B303)/B303</f>
        <v>8.1500845763493764E-3</v>
      </c>
    </row>
    <row r="303" spans="1:7" x14ac:dyDescent="0.3">
      <c r="A303" s="3" t="s">
        <v>1372</v>
      </c>
      <c r="B303">
        <v>6503</v>
      </c>
      <c r="C303">
        <v>6503</v>
      </c>
      <c r="D303">
        <v>6503</v>
      </c>
      <c r="E303">
        <v>6503</v>
      </c>
      <c r="F303">
        <v>1.1499999999999999</v>
      </c>
      <c r="G303">
        <f>(United_States_10_Year_Bond_Yield_Historical_Data[[#This Row],[Price]]-B304)/B304</f>
        <v>1.1510343754860788E-2</v>
      </c>
    </row>
    <row r="304" spans="1:7" x14ac:dyDescent="0.3">
      <c r="A304" s="3" t="s">
        <v>1376</v>
      </c>
      <c r="B304">
        <v>6429</v>
      </c>
      <c r="C304">
        <v>6429</v>
      </c>
      <c r="D304">
        <v>6429</v>
      </c>
      <c r="E304">
        <v>6429</v>
      </c>
      <c r="F304">
        <v>6.3</v>
      </c>
      <c r="G304">
        <f>(United_States_10_Year_Bond_Yield_Historical_Data[[#This Row],[Price]]-B305)/B305</f>
        <v>6.2996031746031744E-2</v>
      </c>
    </row>
    <row r="305" spans="1:7" x14ac:dyDescent="0.3">
      <c r="A305" s="3" t="s">
        <v>1380</v>
      </c>
      <c r="B305">
        <v>6048</v>
      </c>
      <c r="C305">
        <v>6048</v>
      </c>
      <c r="D305">
        <v>6048</v>
      </c>
      <c r="E305">
        <v>6048</v>
      </c>
      <c r="F305">
        <v>-4.62</v>
      </c>
      <c r="G305">
        <f>(United_States_10_Year_Bond_Yield_Historical_Data[[#This Row],[Price]]-B306)/B306</f>
        <v>-4.6207222835514906E-2</v>
      </c>
    </row>
    <row r="306" spans="1:7" x14ac:dyDescent="0.3">
      <c r="A306" s="3" t="s">
        <v>1384</v>
      </c>
      <c r="B306">
        <v>6341</v>
      </c>
      <c r="C306">
        <v>6341</v>
      </c>
      <c r="D306">
        <v>6341</v>
      </c>
      <c r="E306">
        <v>6341</v>
      </c>
      <c r="F306">
        <v>-5.4</v>
      </c>
      <c r="G306">
        <f>(United_States_10_Year_Bond_Yield_Historical_Data[[#This Row],[Price]]-B307)/B307</f>
        <v>-5.4005669103386542E-2</v>
      </c>
    </row>
    <row r="307" spans="1:7" x14ac:dyDescent="0.3">
      <c r="A307" s="3" t="s">
        <v>1388</v>
      </c>
      <c r="B307">
        <v>6703</v>
      </c>
      <c r="C307">
        <v>6703</v>
      </c>
      <c r="D307">
        <v>6703</v>
      </c>
      <c r="E307">
        <v>6703</v>
      </c>
      <c r="F307">
        <v>-3.48</v>
      </c>
      <c r="G307">
        <f>(United_States_10_Year_Bond_Yield_Historical_Data[[#This Row],[Price]]-B308)/B308</f>
        <v>-3.4845212383009361E-2</v>
      </c>
    </row>
    <row r="308" spans="1:7" x14ac:dyDescent="0.3">
      <c r="A308" s="3" t="s">
        <v>1393</v>
      </c>
      <c r="B308">
        <v>6945</v>
      </c>
      <c r="C308">
        <v>6945</v>
      </c>
      <c r="D308">
        <v>6945</v>
      </c>
      <c r="E308">
        <v>6945</v>
      </c>
      <c r="F308">
        <v>2.16</v>
      </c>
      <c r="G308">
        <f>(United_States_10_Year_Bond_Yield_Historical_Data[[#This Row],[Price]]-B309)/B309</f>
        <v>2.1624007060900265E-2</v>
      </c>
    </row>
    <row r="309" spans="1:7" x14ac:dyDescent="0.3">
      <c r="A309" s="3" t="s">
        <v>1397</v>
      </c>
      <c r="B309">
        <v>6798</v>
      </c>
      <c r="C309">
        <v>6798</v>
      </c>
      <c r="D309">
        <v>6798</v>
      </c>
      <c r="E309">
        <v>6798</v>
      </c>
      <c r="F309">
        <v>1.22</v>
      </c>
      <c r="G309">
        <f>(United_States_10_Year_Bond_Yield_Historical_Data[[#This Row],[Price]]-B310)/B310</f>
        <v>1.2209648600357356E-2</v>
      </c>
    </row>
    <row r="310" spans="1:7" x14ac:dyDescent="0.3">
      <c r="A310" s="3" t="s">
        <v>1401</v>
      </c>
      <c r="B310">
        <v>6716</v>
      </c>
      <c r="C310">
        <v>6716</v>
      </c>
      <c r="D310">
        <v>6716</v>
      </c>
      <c r="E310">
        <v>6716</v>
      </c>
      <c r="F310">
        <v>-1.93</v>
      </c>
      <c r="G310">
        <f>(United_States_10_Year_Bond_Yield_Historical_Data[[#This Row],[Price]]-B311)/B311</f>
        <v>-1.9275700934579438E-2</v>
      </c>
    </row>
    <row r="311" spans="1:7" x14ac:dyDescent="0.3">
      <c r="A311" s="3" t="s">
        <v>1405</v>
      </c>
      <c r="B311">
        <v>6848</v>
      </c>
      <c r="C311">
        <v>6848</v>
      </c>
      <c r="D311">
        <v>6848</v>
      </c>
      <c r="E311">
        <v>6848</v>
      </c>
      <c r="F311">
        <v>2.5299999999999998</v>
      </c>
      <c r="G311">
        <f>(United_States_10_Year_Bond_Yield_Historical_Data[[#This Row],[Price]]-B312)/B312</f>
        <v>2.5303189100164696E-2</v>
      </c>
    </row>
    <row r="312" spans="1:7" x14ac:dyDescent="0.3">
      <c r="A312" s="3" t="s">
        <v>1409</v>
      </c>
      <c r="B312">
        <v>6679</v>
      </c>
      <c r="C312">
        <v>6679</v>
      </c>
      <c r="D312">
        <v>6679</v>
      </c>
      <c r="E312">
        <v>6679</v>
      </c>
      <c r="F312">
        <v>5.45</v>
      </c>
      <c r="G312">
        <f>(United_States_10_Year_Bond_Yield_Historical_Data[[#This Row],[Price]]-B313)/B313</f>
        <v>5.4467950742027156E-2</v>
      </c>
    </row>
    <row r="313" spans="1:7" x14ac:dyDescent="0.3">
      <c r="A313" s="3" t="s">
        <v>1413</v>
      </c>
      <c r="B313">
        <v>6334</v>
      </c>
      <c r="C313">
        <v>6334</v>
      </c>
      <c r="D313">
        <v>6334</v>
      </c>
      <c r="E313">
        <v>6334</v>
      </c>
      <c r="F313">
        <v>3.79</v>
      </c>
      <c r="G313">
        <f>(United_States_10_Year_Bond_Yield_Historical_Data[[#This Row],[Price]]-B314)/B314</f>
        <v>3.7850237588071441E-2</v>
      </c>
    </row>
    <row r="314" spans="1:7" x14ac:dyDescent="0.3">
      <c r="A314" s="3" t="s">
        <v>1417</v>
      </c>
      <c r="B314">
        <v>6103</v>
      </c>
      <c r="C314">
        <v>6103</v>
      </c>
      <c r="D314">
        <v>6103</v>
      </c>
      <c r="E314">
        <v>6103</v>
      </c>
      <c r="F314">
        <v>9.4499999999999993</v>
      </c>
      <c r="G314">
        <f>(United_States_10_Year_Bond_Yield_Historical_Data[[#This Row],[Price]]-B315)/B315</f>
        <v>9.451219512195122E-2</v>
      </c>
    </row>
    <row r="315" spans="1:7" x14ac:dyDescent="0.3">
      <c r="A315" s="3" t="s">
        <v>1421</v>
      </c>
      <c r="B315">
        <v>5576</v>
      </c>
      <c r="C315">
        <v>5576</v>
      </c>
      <c r="D315">
        <v>5576</v>
      </c>
      <c r="E315">
        <v>5576</v>
      </c>
      <c r="F315">
        <v>0.02</v>
      </c>
      <c r="G315">
        <f>(United_States_10_Year_Bond_Yield_Historical_Data[[#This Row],[Price]]-B316)/B316</f>
        <v>1.7937219730941703E-4</v>
      </c>
    </row>
    <row r="316" spans="1:7" x14ac:dyDescent="0.3">
      <c r="A316" s="3" t="s">
        <v>1425</v>
      </c>
      <c r="B316">
        <v>5575</v>
      </c>
      <c r="C316">
        <v>5575</v>
      </c>
      <c r="D316">
        <v>5575</v>
      </c>
      <c r="E316">
        <v>5575</v>
      </c>
      <c r="F316">
        <v>-2.96</v>
      </c>
      <c r="G316">
        <f>(United_States_10_Year_Bond_Yield_Historical_Data[[#This Row],[Price]]-B317)/B317</f>
        <v>-2.959094865100087E-2</v>
      </c>
    </row>
    <row r="317" spans="1:7" x14ac:dyDescent="0.3">
      <c r="A317" s="3" t="s">
        <v>1429</v>
      </c>
      <c r="B317">
        <v>5745</v>
      </c>
      <c r="C317">
        <v>5745</v>
      </c>
      <c r="D317">
        <v>5745</v>
      </c>
      <c r="E317">
        <v>5745</v>
      </c>
      <c r="F317">
        <v>-4.63</v>
      </c>
      <c r="G317">
        <f>(United_States_10_Year_Bond_Yield_Historical_Data[[#This Row],[Price]]-B318)/B318</f>
        <v>-4.6314741035856574E-2</v>
      </c>
    </row>
    <row r="318" spans="1:7" x14ac:dyDescent="0.3">
      <c r="A318" s="3" t="s">
        <v>1433</v>
      </c>
      <c r="B318">
        <v>6024</v>
      </c>
      <c r="C318">
        <v>6024</v>
      </c>
      <c r="D318">
        <v>6024</v>
      </c>
      <c r="E318">
        <v>6024</v>
      </c>
      <c r="F318">
        <v>-2.56</v>
      </c>
      <c r="G318">
        <f>(United_States_10_Year_Bond_Yield_Historical_Data[[#This Row],[Price]]-B319)/B319</f>
        <v>-2.5558071821417016E-2</v>
      </c>
    </row>
    <row r="319" spans="1:7" x14ac:dyDescent="0.3">
      <c r="A319" s="3" t="s">
        <v>1437</v>
      </c>
      <c r="B319">
        <v>6182</v>
      </c>
      <c r="C319">
        <v>6182</v>
      </c>
      <c r="D319">
        <v>6182</v>
      </c>
      <c r="E319">
        <v>6182</v>
      </c>
      <c r="F319">
        <v>-1.65</v>
      </c>
      <c r="G319">
        <f>(United_States_10_Year_Bond_Yield_Historical_Data[[#This Row],[Price]]-B320)/B320</f>
        <v>-1.6544702513522112E-2</v>
      </c>
    </row>
    <row r="320" spans="1:7" x14ac:dyDescent="0.3">
      <c r="A320" s="3" t="s">
        <v>1441</v>
      </c>
      <c r="B320">
        <v>6286</v>
      </c>
      <c r="C320">
        <v>6286</v>
      </c>
      <c r="D320">
        <v>6286</v>
      </c>
      <c r="E320">
        <v>6286</v>
      </c>
      <c r="F320">
        <v>-2.15</v>
      </c>
      <c r="G320">
        <f>(United_States_10_Year_Bond_Yield_Historical_Data[[#This Row],[Price]]-B321)/B321</f>
        <v>-2.1481942714819426E-2</v>
      </c>
    </row>
    <row r="321" spans="1:7" x14ac:dyDescent="0.3">
      <c r="A321" s="3" t="s">
        <v>1445</v>
      </c>
      <c r="B321">
        <v>6424</v>
      </c>
      <c r="C321">
        <v>6424</v>
      </c>
      <c r="D321">
        <v>6424</v>
      </c>
      <c r="E321">
        <v>6424</v>
      </c>
      <c r="F321">
        <v>3.5</v>
      </c>
      <c r="G321">
        <f>(United_States_10_Year_Bond_Yield_Historical_Data[[#This Row],[Price]]-B322)/B322</f>
        <v>3.4960528435637184E-2</v>
      </c>
    </row>
    <row r="322" spans="1:7" x14ac:dyDescent="0.3">
      <c r="A322" s="3" t="s">
        <v>1449</v>
      </c>
      <c r="B322">
        <v>6207</v>
      </c>
      <c r="C322">
        <v>6207</v>
      </c>
      <c r="D322">
        <v>6207</v>
      </c>
      <c r="E322">
        <v>6207</v>
      </c>
      <c r="F322">
        <v>-1.26</v>
      </c>
      <c r="G322">
        <f>(United_States_10_Year_Bond_Yield_Historical_Data[[#This Row],[Price]]-B323)/B323</f>
        <v>-1.2567610563156219E-2</v>
      </c>
    </row>
    <row r="323" spans="1:7" x14ac:dyDescent="0.3">
      <c r="A323" s="3" t="s">
        <v>1453</v>
      </c>
      <c r="B323">
        <v>6286</v>
      </c>
      <c r="C323">
        <v>6286</v>
      </c>
      <c r="D323">
        <v>6286</v>
      </c>
      <c r="E323">
        <v>6286</v>
      </c>
      <c r="F323">
        <v>-10.9</v>
      </c>
      <c r="G323">
        <f>(United_States_10_Year_Bond_Yield_Historical_Data[[#This Row],[Price]]-B324)/B324</f>
        <v>-0.10900070871722183</v>
      </c>
    </row>
    <row r="324" spans="1:7" x14ac:dyDescent="0.3">
      <c r="A324" s="3" t="s">
        <v>1457</v>
      </c>
      <c r="B324">
        <v>7055</v>
      </c>
      <c r="C324">
        <v>7055</v>
      </c>
      <c r="D324">
        <v>7055</v>
      </c>
      <c r="E324">
        <v>7055</v>
      </c>
      <c r="F324">
        <v>-1.99</v>
      </c>
      <c r="G324">
        <f>(United_States_10_Year_Bond_Yield_Historical_Data[[#This Row],[Price]]-B325)/B325</f>
        <v>-1.9866629619338706E-2</v>
      </c>
    </row>
    <row r="325" spans="1:7" x14ac:dyDescent="0.3">
      <c r="A325" s="3" t="s">
        <v>1462</v>
      </c>
      <c r="B325">
        <v>7198</v>
      </c>
      <c r="C325">
        <v>7198</v>
      </c>
      <c r="D325">
        <v>7198</v>
      </c>
      <c r="E325">
        <v>7198</v>
      </c>
      <c r="F325">
        <v>-0.1</v>
      </c>
      <c r="G325">
        <f>(United_States_10_Year_Bond_Yield_Historical_Data[[#This Row],[Price]]-B326)/B326</f>
        <v>-9.7154753643303267E-4</v>
      </c>
    </row>
    <row r="326" spans="1:7" x14ac:dyDescent="0.3">
      <c r="A326" s="3" t="s">
        <v>1467</v>
      </c>
      <c r="B326">
        <v>7205</v>
      </c>
      <c r="C326">
        <v>7205</v>
      </c>
      <c r="D326">
        <v>7205</v>
      </c>
      <c r="E326">
        <v>7205</v>
      </c>
      <c r="F326">
        <v>-4.93</v>
      </c>
      <c r="G326">
        <f>(United_States_10_Year_Bond_Yield_Historical_Data[[#This Row],[Price]]-B327)/B327</f>
        <v>-4.9346879535558781E-2</v>
      </c>
    </row>
    <row r="327" spans="1:7" x14ac:dyDescent="0.3">
      <c r="A327" s="3" t="s">
        <v>1471</v>
      </c>
      <c r="B327">
        <v>7579</v>
      </c>
      <c r="C327">
        <v>7579</v>
      </c>
      <c r="D327">
        <v>7579</v>
      </c>
      <c r="E327">
        <v>7579</v>
      </c>
      <c r="F327">
        <v>-3.22</v>
      </c>
      <c r="G327">
        <f>(United_States_10_Year_Bond_Yield_Historical_Data[[#This Row],[Price]]-B328)/B328</f>
        <v>-3.2179798237772957E-2</v>
      </c>
    </row>
    <row r="328" spans="1:7" x14ac:dyDescent="0.3">
      <c r="A328" s="3" t="s">
        <v>1475</v>
      </c>
      <c r="B328">
        <v>7831</v>
      </c>
      <c r="C328">
        <v>7831</v>
      </c>
      <c r="D328">
        <v>7831</v>
      </c>
      <c r="E328">
        <v>7831</v>
      </c>
      <c r="F328">
        <v>-0.95</v>
      </c>
      <c r="G328">
        <f>(United_States_10_Year_Bond_Yield_Historical_Data[[#This Row],[Price]]-B329)/B329</f>
        <v>-9.4864659752087015E-3</v>
      </c>
    </row>
    <row r="329" spans="1:7" x14ac:dyDescent="0.3">
      <c r="A329" s="3" t="s">
        <v>1480</v>
      </c>
      <c r="B329">
        <v>7906</v>
      </c>
      <c r="C329">
        <v>7906</v>
      </c>
      <c r="D329">
        <v>7906</v>
      </c>
      <c r="E329">
        <v>7906</v>
      </c>
      <c r="F329">
        <v>1.2</v>
      </c>
      <c r="G329">
        <f>(United_States_10_Year_Bond_Yield_Historical_Data[[#This Row],[Price]]-B330)/B330</f>
        <v>1.2032770097286226E-2</v>
      </c>
    </row>
    <row r="330" spans="1:7" x14ac:dyDescent="0.3">
      <c r="A330" s="3" t="s">
        <v>1484</v>
      </c>
      <c r="B330">
        <v>7812</v>
      </c>
      <c r="C330">
        <v>7812</v>
      </c>
      <c r="D330">
        <v>7812</v>
      </c>
      <c r="E330">
        <v>7812</v>
      </c>
      <c r="F330">
        <v>2.68</v>
      </c>
      <c r="G330">
        <f>(United_States_10_Year_Bond_Yield_Historical_Data[[#This Row],[Price]]-B331)/B331</f>
        <v>2.6813880126182965E-2</v>
      </c>
    </row>
    <row r="331" spans="1:7" x14ac:dyDescent="0.3">
      <c r="A331" s="3" t="s">
        <v>1489</v>
      </c>
      <c r="B331">
        <v>7608</v>
      </c>
      <c r="C331">
        <v>7608</v>
      </c>
      <c r="D331">
        <v>7608</v>
      </c>
      <c r="E331">
        <v>7608</v>
      </c>
      <c r="F331">
        <v>5.99</v>
      </c>
      <c r="G331">
        <f>(United_States_10_Year_Bond_Yield_Historical_Data[[#This Row],[Price]]-B332)/B332</f>
        <v>5.9905266090833104E-2</v>
      </c>
    </row>
    <row r="332" spans="1:7" x14ac:dyDescent="0.3">
      <c r="A332" s="3" t="s">
        <v>1493</v>
      </c>
      <c r="B332">
        <v>7178</v>
      </c>
      <c r="C332">
        <v>7178</v>
      </c>
      <c r="D332">
        <v>7178</v>
      </c>
      <c r="E332">
        <v>7178</v>
      </c>
      <c r="F332">
        <v>0.91</v>
      </c>
      <c r="G332">
        <f>(United_States_10_Year_Bond_Yield_Historical_Data[[#This Row],[Price]]-B333)/B333</f>
        <v>9.1381976662449037E-3</v>
      </c>
    </row>
    <row r="333" spans="1:7" x14ac:dyDescent="0.3">
      <c r="A333" s="3" t="s">
        <v>1497</v>
      </c>
      <c r="B333">
        <v>7113</v>
      </c>
      <c r="C333">
        <v>7113</v>
      </c>
      <c r="D333">
        <v>7113</v>
      </c>
      <c r="E333">
        <v>7113</v>
      </c>
      <c r="F333">
        <v>-2.89</v>
      </c>
      <c r="G333">
        <f>(United_States_10_Year_Bond_Yield_Historical_Data[[#This Row],[Price]]-B334)/B334</f>
        <v>-2.8941979522184299E-2</v>
      </c>
    </row>
    <row r="334" spans="1:7" x14ac:dyDescent="0.3">
      <c r="A334" s="3" t="s">
        <v>1502</v>
      </c>
      <c r="B334">
        <v>7325</v>
      </c>
      <c r="C334">
        <v>7325</v>
      </c>
      <c r="D334">
        <v>7325</v>
      </c>
      <c r="E334">
        <v>7325</v>
      </c>
      <c r="F334">
        <v>2.42</v>
      </c>
      <c r="G334">
        <f>(United_States_10_Year_Bond_Yield_Historical_Data[[#This Row],[Price]]-B335)/B335</f>
        <v>2.4189038031319911E-2</v>
      </c>
    </row>
    <row r="335" spans="1:7" x14ac:dyDescent="0.3">
      <c r="A335" s="3" t="s">
        <v>1506</v>
      </c>
      <c r="B335">
        <v>7152</v>
      </c>
      <c r="C335">
        <v>7152</v>
      </c>
      <c r="D335">
        <v>7152</v>
      </c>
      <c r="E335">
        <v>7152</v>
      </c>
      <c r="F335">
        <v>1.58</v>
      </c>
      <c r="G335">
        <f>(United_States_10_Year_Bond_Yield_Historical_Data[[#This Row],[Price]]-B336)/B336</f>
        <v>1.5764806135492117E-2</v>
      </c>
    </row>
    <row r="336" spans="1:7" x14ac:dyDescent="0.3">
      <c r="A336" s="3" t="s">
        <v>1510</v>
      </c>
      <c r="B336">
        <v>7041</v>
      </c>
      <c r="C336">
        <v>7041</v>
      </c>
      <c r="D336">
        <v>7041</v>
      </c>
      <c r="E336">
        <v>7041</v>
      </c>
      <c r="F336">
        <v>4.5</v>
      </c>
      <c r="G336">
        <f>(United_States_10_Year_Bond_Yield_Historical_Data[[#This Row],[Price]]-B337)/B337</f>
        <v>4.4968833481745324E-2</v>
      </c>
    </row>
    <row r="337" spans="1:8" x14ac:dyDescent="0.3">
      <c r="A337" s="3" t="s">
        <v>1514</v>
      </c>
      <c r="B337">
        <v>6738</v>
      </c>
      <c r="C337">
        <v>6738</v>
      </c>
      <c r="D337">
        <v>6738</v>
      </c>
      <c r="E337">
        <v>6738</v>
      </c>
      <c r="F337">
        <v>9.86</v>
      </c>
      <c r="G337">
        <f>(United_States_10_Year_Bond_Yield_Historical_Data[[#This Row],[Price]]-B338)/B338</f>
        <v>9.8646665579651072E-2</v>
      </c>
    </row>
    <row r="338" spans="1:8" x14ac:dyDescent="0.3">
      <c r="A338" s="3" t="s">
        <v>1519</v>
      </c>
      <c r="B338">
        <v>6133</v>
      </c>
      <c r="C338">
        <v>6133</v>
      </c>
      <c r="D338">
        <v>6133</v>
      </c>
      <c r="E338">
        <v>6133</v>
      </c>
      <c r="F338">
        <v>8.64</v>
      </c>
      <c r="G338">
        <f>(United_States_10_Year_Bond_Yield_Historical_Data[[#This Row],[Price]]-B339)/B339</f>
        <v>8.6448184233835254E-2</v>
      </c>
    </row>
    <row r="339" spans="1:8" x14ac:dyDescent="0.3">
      <c r="A339" s="3" t="s">
        <v>1524</v>
      </c>
      <c r="B339">
        <v>5645</v>
      </c>
      <c r="C339">
        <v>5645</v>
      </c>
      <c r="D339">
        <v>5645</v>
      </c>
      <c r="E339">
        <v>5645</v>
      </c>
      <c r="F339">
        <v>-2.4500000000000002</v>
      </c>
      <c r="G339">
        <f>(United_States_10_Year_Bond_Yield_Historical_Data[[#This Row],[Price]]-B340)/B340</f>
        <v>-2.4537757041645066E-2</v>
      </c>
    </row>
    <row r="340" spans="1:8" x14ac:dyDescent="0.3">
      <c r="A340" s="3" t="s">
        <v>1529</v>
      </c>
      <c r="B340">
        <v>5787</v>
      </c>
      <c r="C340">
        <v>5787</v>
      </c>
      <c r="D340">
        <v>5787</v>
      </c>
      <c r="E340">
        <v>5787</v>
      </c>
      <c r="F340">
        <v>-0.52</v>
      </c>
      <c r="G340">
        <f>(United_States_10_Year_Bond_Yield_Historical_Data[[#This Row],[Price]]-B341)/B341</f>
        <v>-5.1572975760701394E-3</v>
      </c>
    </row>
    <row r="341" spans="1:8" x14ac:dyDescent="0.3">
      <c r="A341" s="3" t="s">
        <v>1534</v>
      </c>
      <c r="B341">
        <v>5817</v>
      </c>
      <c r="C341">
        <v>5817</v>
      </c>
      <c r="D341">
        <v>5817</v>
      </c>
      <c r="E341">
        <v>5817</v>
      </c>
      <c r="F341">
        <v>7.32</v>
      </c>
      <c r="G341">
        <f>(United_States_10_Year_Bond_Yield_Historical_Data[[#This Row],[Price]]-B342)/B342</f>
        <v>7.3247232472324716E-2</v>
      </c>
    </row>
    <row r="342" spans="1:8" x14ac:dyDescent="0.3">
      <c r="A342" s="3" t="s">
        <v>1539</v>
      </c>
      <c r="B342">
        <v>5420</v>
      </c>
      <c r="C342">
        <v>5420</v>
      </c>
      <c r="D342">
        <v>5420</v>
      </c>
      <c r="E342">
        <v>5420</v>
      </c>
      <c r="F342">
        <v>0.86</v>
      </c>
      <c r="G342">
        <f>(United_States_10_Year_Bond_Yield_Historical_Data[[#This Row],[Price]]-B343)/B343</f>
        <v>8.5597320431708233E-3</v>
      </c>
    </row>
    <row r="343" spans="1:8" x14ac:dyDescent="0.3">
      <c r="A343" s="3" t="s">
        <v>1543</v>
      </c>
      <c r="B343">
        <v>5374</v>
      </c>
      <c r="C343">
        <v>5374</v>
      </c>
      <c r="D343">
        <v>5374</v>
      </c>
      <c r="E343">
        <v>5374</v>
      </c>
      <c r="F343">
        <v>-1.32</v>
      </c>
      <c r="G343">
        <f>(United_States_10_Year_Bond_Yield_Historical_Data[[#This Row],[Price]]-B344)/B344</f>
        <v>-1.3220712449504223E-2</v>
      </c>
    </row>
    <row r="344" spans="1:8" x14ac:dyDescent="0.3">
      <c r="A344" s="3" t="s">
        <v>1547</v>
      </c>
      <c r="B344">
        <v>5446</v>
      </c>
      <c r="C344">
        <v>5446</v>
      </c>
      <c r="D344">
        <v>5446</v>
      </c>
      <c r="E344">
        <v>5446</v>
      </c>
      <c r="F344">
        <v>-6.25</v>
      </c>
      <c r="G344">
        <f>(United_States_10_Year_Bond_Yield_Historical_Data[[#This Row],[Price]]-B345)/B345</f>
        <v>-6.248924083318988E-2</v>
      </c>
      <c r="H344" t="s">
        <v>1689</v>
      </c>
    </row>
    <row r="345" spans="1:8" x14ac:dyDescent="0.3">
      <c r="A345" s="3" t="s">
        <v>1551</v>
      </c>
      <c r="B345">
        <v>5809</v>
      </c>
      <c r="C345">
        <v>5809</v>
      </c>
      <c r="D345">
        <v>5809</v>
      </c>
      <c r="E345">
        <v>5809</v>
      </c>
      <c r="F345">
        <v>0.54</v>
      </c>
      <c r="G345">
        <f>(United_States_10_Year_Bond_Yield_Historical_Data[[#This Row],[Price]]-B346)/B346</f>
        <v>5.365178262374524E-3</v>
      </c>
    </row>
    <row r="346" spans="1:8" x14ac:dyDescent="0.3">
      <c r="A346" s="3" t="s">
        <v>1555</v>
      </c>
      <c r="B346">
        <v>5778</v>
      </c>
      <c r="C346">
        <v>5778</v>
      </c>
      <c r="D346">
        <v>5778</v>
      </c>
      <c r="E346">
        <v>5778</v>
      </c>
      <c r="F346">
        <v>-5.43</v>
      </c>
      <c r="G346">
        <f>(United_States_10_Year_Bond_Yield_Historical_Data[[#This Row],[Price]]-B347)/B347</f>
        <v>-5.4337152209492638E-2</v>
      </c>
    </row>
    <row r="347" spans="1:8" x14ac:dyDescent="0.3">
      <c r="A347" s="3" t="s">
        <v>1560</v>
      </c>
      <c r="B347">
        <v>6110</v>
      </c>
      <c r="C347">
        <v>6110</v>
      </c>
      <c r="D347">
        <v>6110</v>
      </c>
      <c r="E347">
        <v>6110</v>
      </c>
      <c r="F347">
        <v>1.68</v>
      </c>
      <c r="G347">
        <f>(United_States_10_Year_Bond_Yield_Historical_Data[[#This Row],[Price]]-B348)/B348</f>
        <v>1.6808121151605925E-2</v>
      </c>
    </row>
    <row r="348" spans="1:8" x14ac:dyDescent="0.3">
      <c r="A348" s="3" t="s">
        <v>1565</v>
      </c>
      <c r="B348">
        <v>6009</v>
      </c>
      <c r="C348">
        <v>6009</v>
      </c>
      <c r="D348">
        <v>6009</v>
      </c>
      <c r="E348">
        <v>6009</v>
      </c>
      <c r="F348">
        <v>-0.25</v>
      </c>
      <c r="G348">
        <f>(United_States_10_Year_Bond_Yield_Historical_Data[[#This Row],[Price]]-B349)/B349</f>
        <v>-2.4900398406374502E-3</v>
      </c>
    </row>
    <row r="349" spans="1:8" x14ac:dyDescent="0.3">
      <c r="A349" s="3" t="s">
        <v>1569</v>
      </c>
      <c r="B349">
        <v>6024</v>
      </c>
      <c r="C349">
        <v>6024</v>
      </c>
      <c r="D349">
        <v>6024</v>
      </c>
      <c r="E349">
        <v>6024</v>
      </c>
      <c r="F349">
        <v>0.18</v>
      </c>
      <c r="G349">
        <f>(United_States_10_Year_Bond_Yield_Historical_Data[[#This Row],[Price]]-B350)/B350</f>
        <v>1.8293696989855313E-3</v>
      </c>
    </row>
    <row r="350" spans="1:8" x14ac:dyDescent="0.3">
      <c r="A350" s="3" t="s">
        <v>1573</v>
      </c>
      <c r="B350">
        <v>6013</v>
      </c>
      <c r="C350">
        <v>6013</v>
      </c>
      <c r="D350">
        <v>6013</v>
      </c>
      <c r="E350">
        <v>6013</v>
      </c>
      <c r="F350">
        <v>-5.47</v>
      </c>
      <c r="G350">
        <f>(United_States_10_Year_Bond_Yield_Historical_Data[[#This Row],[Price]]-B351)/B351</f>
        <v>-5.4708379185662633E-2</v>
      </c>
    </row>
    <row r="351" spans="1:8" x14ac:dyDescent="0.3">
      <c r="A351" s="3" t="s">
        <v>1577</v>
      </c>
      <c r="B351">
        <v>6361</v>
      </c>
      <c r="C351">
        <v>6361</v>
      </c>
      <c r="D351">
        <v>6361</v>
      </c>
      <c r="E351">
        <v>6361</v>
      </c>
      <c r="F351">
        <v>-4.92</v>
      </c>
      <c r="G351">
        <f>(United_States_10_Year_Bond_Yield_Historical_Data[[#This Row],[Price]]-B352)/B352</f>
        <v>-4.9177877428998505E-2</v>
      </c>
    </row>
    <row r="352" spans="1:8" x14ac:dyDescent="0.3">
      <c r="A352" s="3" t="s">
        <v>1581</v>
      </c>
      <c r="B352">
        <v>6690</v>
      </c>
      <c r="C352">
        <v>6690</v>
      </c>
      <c r="D352">
        <v>6690</v>
      </c>
      <c r="E352">
        <v>6690</v>
      </c>
      <c r="F352">
        <v>-3.44</v>
      </c>
      <c r="G352">
        <f>(United_States_10_Year_Bond_Yield_Historical_Data[[#This Row],[Price]]-B353)/B353</f>
        <v>-3.4353348729792149E-2</v>
      </c>
    </row>
    <row r="353" spans="1:7" x14ac:dyDescent="0.3">
      <c r="A353" s="3" t="s">
        <v>1586</v>
      </c>
      <c r="B353">
        <v>6928</v>
      </c>
      <c r="C353">
        <v>6928</v>
      </c>
      <c r="D353">
        <v>6928</v>
      </c>
      <c r="E353">
        <v>6928</v>
      </c>
      <c r="F353">
        <v>2.0499999999999998</v>
      </c>
      <c r="G353">
        <f>(United_States_10_Year_Bond_Yield_Historical_Data[[#This Row],[Price]]-B354)/B354</f>
        <v>2.0474296656355868E-2</v>
      </c>
    </row>
    <row r="354" spans="1:7" x14ac:dyDescent="0.3">
      <c r="A354" s="3" t="s">
        <v>1590</v>
      </c>
      <c r="B354">
        <v>6789</v>
      </c>
      <c r="C354">
        <v>6789</v>
      </c>
      <c r="D354">
        <v>6789</v>
      </c>
      <c r="E354">
        <v>6789</v>
      </c>
      <c r="F354">
        <v>6.85</v>
      </c>
      <c r="G354">
        <f>(United_States_10_Year_Bond_Yield_Historical_Data[[#This Row],[Price]]-B355)/B355</f>
        <v>6.8460812086874406E-2</v>
      </c>
    </row>
    <row r="355" spans="1:7" x14ac:dyDescent="0.3">
      <c r="A355" s="3" t="s">
        <v>1595</v>
      </c>
      <c r="B355">
        <v>6354</v>
      </c>
      <c r="C355">
        <v>6354</v>
      </c>
      <c r="D355">
        <v>6354</v>
      </c>
      <c r="E355">
        <v>6354</v>
      </c>
      <c r="F355">
        <v>-3.79</v>
      </c>
      <c r="G355">
        <f>(United_States_10_Year_Bond_Yield_Historical_Data[[#This Row],[Price]]-B356)/B356</f>
        <v>-3.7855844942459117E-2</v>
      </c>
    </row>
    <row r="356" spans="1:7" x14ac:dyDescent="0.3">
      <c r="A356" s="3" t="s">
        <v>1599</v>
      </c>
      <c r="B356">
        <v>6604</v>
      </c>
      <c r="C356">
        <v>6604</v>
      </c>
      <c r="D356">
        <v>6604</v>
      </c>
      <c r="E356">
        <v>6604</v>
      </c>
      <c r="F356">
        <v>-1.37</v>
      </c>
      <c r="G356">
        <f>(United_States_10_Year_Bond_Yield_Historical_Data[[#This Row],[Price]]-B357)/B357</f>
        <v>-1.3739545997610514E-2</v>
      </c>
    </row>
    <row r="357" spans="1:7" x14ac:dyDescent="0.3">
      <c r="A357" s="3" t="s">
        <v>1603</v>
      </c>
      <c r="B357">
        <v>6696</v>
      </c>
      <c r="C357">
        <v>6696</v>
      </c>
      <c r="D357">
        <v>6696</v>
      </c>
      <c r="E357">
        <v>6696</v>
      </c>
      <c r="F357">
        <v>-5.99</v>
      </c>
      <c r="G357">
        <f>(United_States_10_Year_Bond_Yield_Historical_Data[[#This Row],[Price]]-B358)/B358</f>
        <v>-5.9946651691702935E-2</v>
      </c>
    </row>
    <row r="358" spans="1:7" x14ac:dyDescent="0.3">
      <c r="A358" s="3" t="s">
        <v>1608</v>
      </c>
      <c r="B358">
        <v>7123</v>
      </c>
      <c r="C358">
        <v>7123</v>
      </c>
      <c r="D358">
        <v>7123</v>
      </c>
      <c r="E358">
        <v>7123</v>
      </c>
      <c r="F358">
        <v>-2.72</v>
      </c>
      <c r="G358">
        <f>(United_States_10_Year_Bond_Yield_Historical_Data[[#This Row],[Price]]-B359)/B359</f>
        <v>-2.7178366566511881E-2</v>
      </c>
    </row>
    <row r="359" spans="1:7" x14ac:dyDescent="0.3">
      <c r="A359" s="3" t="s">
        <v>1613</v>
      </c>
      <c r="B359">
        <v>7322</v>
      </c>
      <c r="C359">
        <v>7322</v>
      </c>
      <c r="D359">
        <v>7322</v>
      </c>
      <c r="E359">
        <v>7322</v>
      </c>
      <c r="F359">
        <v>-3.44</v>
      </c>
      <c r="G359">
        <f>(United_States_10_Year_Bond_Yield_Historical_Data[[#This Row],[Price]]-B360)/B360</f>
        <v>-3.4419095344850326E-2</v>
      </c>
    </row>
    <row r="360" spans="1:7" x14ac:dyDescent="0.3">
      <c r="A360" s="3" t="s">
        <v>1617</v>
      </c>
      <c r="B360">
        <v>7583</v>
      </c>
      <c r="C360">
        <v>7583</v>
      </c>
      <c r="D360">
        <v>7583</v>
      </c>
      <c r="E360">
        <v>7583</v>
      </c>
      <c r="F360">
        <v>0.7</v>
      </c>
      <c r="G360">
        <f>(United_States_10_Year_Bond_Yield_Historical_Data[[#This Row],[Price]]-B361)/B361</f>
        <v>7.0385126162018589E-3</v>
      </c>
    </row>
    <row r="361" spans="1:7" x14ac:dyDescent="0.3">
      <c r="A361" s="3" t="s">
        <v>1621</v>
      </c>
      <c r="B361">
        <v>7530</v>
      </c>
      <c r="C361">
        <v>7530</v>
      </c>
      <c r="D361">
        <v>7530</v>
      </c>
      <c r="E361">
        <v>7530</v>
      </c>
      <c r="F361">
        <v>3.83</v>
      </c>
      <c r="G361">
        <f>(United_States_10_Year_Bond_Yield_Historical_Data[[#This Row],[Price]]-B362)/B362</f>
        <v>3.8334252619966903E-2</v>
      </c>
    </row>
    <row r="362" spans="1:7" x14ac:dyDescent="0.3">
      <c r="A362" s="3" t="s">
        <v>1626</v>
      </c>
      <c r="B362">
        <v>7252</v>
      </c>
      <c r="C362">
        <v>7252</v>
      </c>
      <c r="D362">
        <v>7252</v>
      </c>
      <c r="E362">
        <v>7252</v>
      </c>
      <c r="F362">
        <v>-0.33</v>
      </c>
      <c r="G362">
        <f>(United_States_10_Year_Bond_Yield_Historical_Data[[#This Row],[Price]]-B363)/B363</f>
        <v>-3.2985156679494229E-3</v>
      </c>
    </row>
    <row r="363" spans="1:7" x14ac:dyDescent="0.3">
      <c r="A363" s="3" t="s">
        <v>1631</v>
      </c>
      <c r="B363">
        <v>7276</v>
      </c>
      <c r="C363">
        <v>7276</v>
      </c>
      <c r="D363">
        <v>7276</v>
      </c>
      <c r="E363">
        <v>7276</v>
      </c>
      <c r="F363">
        <v>8.61</v>
      </c>
      <c r="G363">
        <f>(United_States_10_Year_Bond_Yield_Historical_Data[[#This Row],[Price]]-B364)/B364</f>
        <v>8.6132258546051652E-2</v>
      </c>
    </row>
    <row r="364" spans="1:7" x14ac:dyDescent="0.3">
      <c r="A364" s="3" t="s">
        <v>1636</v>
      </c>
      <c r="B364">
        <v>6699</v>
      </c>
      <c r="C364">
        <v>6699</v>
      </c>
      <c r="D364">
        <v>6699</v>
      </c>
      <c r="E364">
        <v>6699</v>
      </c>
      <c r="F364">
        <v>-9.15</v>
      </c>
      <c r="G364">
        <f>(United_States_10_Year_Bond_Yield_Historical_Data[[#This Row],[Price]]-B365)/B365</f>
        <v>-9.1537835638730677E-2</v>
      </c>
    </row>
    <row r="365" spans="1:7" x14ac:dyDescent="0.3">
      <c r="A365" s="3" t="s">
        <v>1641</v>
      </c>
      <c r="B365">
        <v>7374</v>
      </c>
      <c r="C365">
        <v>7374</v>
      </c>
      <c r="D365">
        <v>7374</v>
      </c>
      <c r="E365">
        <v>7374</v>
      </c>
      <c r="F365">
        <v>-0.65</v>
      </c>
      <c r="G365">
        <f>(United_States_10_Year_Bond_Yield_Historical_Data[[#This Row],[Price]]-B366)/B366</f>
        <v>-6.4672594987873885E-3</v>
      </c>
    </row>
    <row r="366" spans="1:7" x14ac:dyDescent="0.3">
      <c r="A366" s="3" t="s">
        <v>1646</v>
      </c>
      <c r="B366">
        <v>7422</v>
      </c>
      <c r="C366">
        <v>7422</v>
      </c>
      <c r="D366">
        <v>7422</v>
      </c>
      <c r="E366">
        <v>7422</v>
      </c>
      <c r="F366">
        <v>-0.4</v>
      </c>
      <c r="G366">
        <f>(United_States_10_Year_Bond_Yield_Historical_Data[[#This Row],[Price]]-B367)/B367</f>
        <v>-4.0257648953301124E-3</v>
      </c>
    </row>
    <row r="367" spans="1:7" x14ac:dyDescent="0.3">
      <c r="A367" s="3" t="s">
        <v>1651</v>
      </c>
      <c r="B367">
        <v>7452</v>
      </c>
      <c r="C367">
        <v>7452</v>
      </c>
      <c r="D367">
        <v>7452</v>
      </c>
      <c r="E367">
        <v>7452</v>
      </c>
      <c r="F367">
        <v>-4.63</v>
      </c>
      <c r="G367">
        <f>(United_States_10_Year_Bond_Yield_Historical_Data[[#This Row],[Price]]-B368)/B368</f>
        <v>-4.6327105195802409E-2</v>
      </c>
    </row>
    <row r="368" spans="1:7" x14ac:dyDescent="0.3">
      <c r="A368" s="3" t="s">
        <v>1655</v>
      </c>
      <c r="B368">
        <v>7814</v>
      </c>
      <c r="C368">
        <v>7814</v>
      </c>
      <c r="D368">
        <v>7814</v>
      </c>
      <c r="E368">
        <v>7814</v>
      </c>
      <c r="F368">
        <v>-4.2</v>
      </c>
      <c r="G368">
        <f>(United_States_10_Year_Bond_Yield_Historical_Data[[#This Row],[Price]]-B369)/B369</f>
        <v>-4.2049773200931714E-2</v>
      </c>
    </row>
    <row r="369" spans="1:7" x14ac:dyDescent="0.3">
      <c r="A369" s="3" t="s">
        <v>1659</v>
      </c>
      <c r="B369">
        <v>8157</v>
      </c>
      <c r="C369">
        <v>8157</v>
      </c>
      <c r="D369">
        <v>8157</v>
      </c>
      <c r="E369">
        <v>8157</v>
      </c>
      <c r="F369">
        <v>-0.91</v>
      </c>
      <c r="G369">
        <f>(United_States_10_Year_Bond_Yield_Historical_Data[[#This Row],[Price]]-B370)/B370</f>
        <v>-9.1107871720116623E-3</v>
      </c>
    </row>
    <row r="370" spans="1:7" x14ac:dyDescent="0.3">
      <c r="A370" s="3" t="s">
        <v>1662</v>
      </c>
      <c r="B370">
        <v>8232</v>
      </c>
      <c r="C370">
        <v>8232</v>
      </c>
      <c r="D370">
        <v>8232</v>
      </c>
      <c r="E370">
        <v>8232</v>
      </c>
      <c r="F370">
        <v>2.12</v>
      </c>
      <c r="G370">
        <f>(United_States_10_Year_Bond_Yield_Historical_Data[[#This Row],[Price]]-B371)/B371</f>
        <v>2.1213248976553776E-2</v>
      </c>
    </row>
    <row r="371" spans="1:7" x14ac:dyDescent="0.3">
      <c r="A371" s="3" t="s">
        <v>1666</v>
      </c>
      <c r="B371">
        <v>8061</v>
      </c>
      <c r="C371">
        <v>8061</v>
      </c>
      <c r="D371">
        <v>8061</v>
      </c>
      <c r="E371">
        <v>8061</v>
      </c>
      <c r="F371">
        <v>0.54</v>
      </c>
      <c r="G371">
        <f>(United_States_10_Year_Bond_Yield_Historical_Data[[#This Row],[Price]]-B372)/B372</f>
        <v>5.3629333998503372E-3</v>
      </c>
    </row>
    <row r="372" spans="1:7" x14ac:dyDescent="0.3">
      <c r="A372" s="3" t="s">
        <v>1671</v>
      </c>
      <c r="B372">
        <v>8018</v>
      </c>
      <c r="C372">
        <v>8018</v>
      </c>
      <c r="D372">
        <v>8018</v>
      </c>
      <c r="E372">
        <v>8018</v>
      </c>
      <c r="F372">
        <v>-0.56999999999999995</v>
      </c>
      <c r="G372">
        <f>(United_States_10_Year_Bond_Yield_Historical_Data[[#This Row],[Price]]-B373)/B373</f>
        <v>-5.704365079365079E-3</v>
      </c>
    </row>
    <row r="373" spans="1:7" x14ac:dyDescent="0.3">
      <c r="A373" s="3" t="s">
        <v>1675</v>
      </c>
      <c r="B373">
        <v>8064</v>
      </c>
      <c r="C373">
        <v>8064</v>
      </c>
      <c r="D373">
        <v>8064</v>
      </c>
      <c r="E373">
        <v>8064</v>
      </c>
      <c r="F373">
        <v>0.24</v>
      </c>
      <c r="G373">
        <f>(United_States_10_Year_Bond_Yield_Historical_Data[[#This Row],[Price]]-B374)/B374</f>
        <v>2.3617153511497823E-3</v>
      </c>
    </row>
    <row r="374" spans="1:7" x14ac:dyDescent="0.3">
      <c r="A374" s="3" t="s">
        <v>1679</v>
      </c>
      <c r="B374">
        <v>8045</v>
      </c>
      <c r="C374">
        <v>8045</v>
      </c>
      <c r="D374">
        <v>8045</v>
      </c>
      <c r="E374">
        <v>8045</v>
      </c>
      <c r="F374">
        <v>0.3</v>
      </c>
      <c r="G374">
        <f>(United_States_10_Year_Bond_Yield_Historical_Data[[#This Row],[Price]]-B375)/B375</f>
        <v>2.9921456177533974E-3</v>
      </c>
    </row>
    <row r="375" spans="1:7" x14ac:dyDescent="0.3">
      <c r="A375" s="3" t="s">
        <v>1683</v>
      </c>
      <c r="B375">
        <v>8021</v>
      </c>
      <c r="C375">
        <v>8021</v>
      </c>
      <c r="D375">
        <v>8021</v>
      </c>
      <c r="E375">
        <v>8021</v>
      </c>
      <c r="F375">
        <v>-0.72</v>
      </c>
      <c r="G375" t="e">
        <f>(United_States_10_Year_Bond_Yield_Historical_Data[[#This Row],[Price]]-B376)/B376</f>
        <v>#DIV/0!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"/>
  <sheetViews>
    <sheetView workbookViewId="0">
      <selection activeCell="D3" sqref="D3"/>
    </sheetView>
  </sheetViews>
  <sheetFormatPr defaultRowHeight="14.4" x14ac:dyDescent="0.3"/>
  <cols>
    <col min="1" max="1" width="10.44140625" bestFit="1" customWidth="1"/>
    <col min="3" max="3" width="10.44140625" bestFit="1" customWidth="1"/>
    <col min="8" max="8" width="10.44140625" bestFit="1" customWidth="1"/>
  </cols>
  <sheetData>
    <row r="1" spans="1:16" x14ac:dyDescent="0.3">
      <c r="A1" t="s">
        <v>1691</v>
      </c>
      <c r="B1" t="s">
        <v>1690</v>
      </c>
      <c r="C1" t="s">
        <v>1692</v>
      </c>
      <c r="D1" t="s">
        <v>1694</v>
      </c>
      <c r="E1" t="s">
        <v>1693</v>
      </c>
      <c r="F1" t="s">
        <v>1696</v>
      </c>
      <c r="H1" t="s">
        <v>1692</v>
      </c>
      <c r="I1" t="s">
        <v>1695</v>
      </c>
      <c r="J1" t="s">
        <v>1694</v>
      </c>
    </row>
    <row r="2" spans="1:16" x14ac:dyDescent="0.3">
      <c r="A2" s="6" cm="1">
        <f t="array" ref="A2">INDEX($C$2:$C$375,COUNT(C2:$C$375))</f>
        <v>44501</v>
      </c>
      <c r="B2" s="5">
        <v>4500.54</v>
      </c>
      <c r="C2" s="6">
        <v>33239</v>
      </c>
      <c r="D2">
        <f>INDEX($B$2:$B$375,COUNT(B2:$B$375))</f>
        <v>375.34</v>
      </c>
      <c r="E2">
        <v>8.0210000000000008</v>
      </c>
      <c r="H2" s="6">
        <v>33239</v>
      </c>
      <c r="I2" s="7">
        <v>100</v>
      </c>
      <c r="J2">
        <f t="shared" ref="J2:J65" si="0">(D2/$D$2)*100</f>
        <v>100</v>
      </c>
      <c r="M2" s="10">
        <v>5.5E-2</v>
      </c>
      <c r="N2">
        <f>0.05*1.1</f>
        <v>5.5000000000000007E-2</v>
      </c>
    </row>
    <row r="3" spans="1:16" x14ac:dyDescent="0.3">
      <c r="A3" s="6" cm="1">
        <f t="array" ref="A3">INDEX($C$2:$C$375,COUNT(C3:$C$375))</f>
        <v>44470</v>
      </c>
      <c r="B3" s="5">
        <v>4515.55</v>
      </c>
      <c r="C3" s="6">
        <v>33270</v>
      </c>
      <c r="D3">
        <f>INDEX($B$2:$B$375,COUNT(B3:$B$375))</f>
        <v>389.83</v>
      </c>
      <c r="E3">
        <v>8.0449999999999999</v>
      </c>
      <c r="H3" s="6">
        <v>33270</v>
      </c>
      <c r="I3" s="7">
        <v>100.47</v>
      </c>
      <c r="J3">
        <f t="shared" si="0"/>
        <v>103.86049981350243</v>
      </c>
      <c r="M3">
        <v>1</v>
      </c>
      <c r="N3">
        <v>2</v>
      </c>
      <c r="O3">
        <v>3</v>
      </c>
      <c r="P3">
        <v>4</v>
      </c>
    </row>
    <row r="4" spans="1:16" x14ac:dyDescent="0.3">
      <c r="A4" s="6" cm="1">
        <f t="array" ref="A4">INDEX($C$2:$C$375,COUNT(C4:$C$375))</f>
        <v>44440</v>
      </c>
      <c r="B4" s="5">
        <v>4766.18</v>
      </c>
      <c r="C4" s="6">
        <v>33298</v>
      </c>
      <c r="D4" cm="1">
        <f t="array" ref="D4">INDEX($B$2:$B$375,COUNT(B4:$B$375))</f>
        <v>371.16</v>
      </c>
      <c r="E4">
        <v>8.0640000000000001</v>
      </c>
      <c r="H4" s="6">
        <v>33298</v>
      </c>
      <c r="I4" s="7">
        <v>100.47</v>
      </c>
      <c r="J4">
        <f t="shared" si="0"/>
        <v>98.886343048968953</v>
      </c>
      <c r="M4">
        <v>5</v>
      </c>
      <c r="N4">
        <v>5</v>
      </c>
      <c r="O4">
        <v>5</v>
      </c>
      <c r="P4">
        <v>105</v>
      </c>
    </row>
    <row r="5" spans="1:16" x14ac:dyDescent="0.3">
      <c r="A5" s="6" cm="1">
        <f t="array" ref="A5">INDEX($C$2:$C$375,COUNT(C5:$C$375))</f>
        <v>44409</v>
      </c>
      <c r="B5" s="5">
        <v>4567</v>
      </c>
      <c r="C5" s="6">
        <v>33329</v>
      </c>
      <c r="D5" cm="1">
        <f t="array" ref="D5">INDEX($B$2:$B$375,COUNT(B5:$B$375))</f>
        <v>387.81</v>
      </c>
      <c r="E5">
        <v>8.0180000000000007</v>
      </c>
      <c r="H5" s="6">
        <v>33329</v>
      </c>
      <c r="I5" s="7">
        <v>100.32</v>
      </c>
      <c r="J5">
        <f t="shared" si="0"/>
        <v>103.32232109554005</v>
      </c>
      <c r="M5">
        <f>1/(1+$M$2)^M3</f>
        <v>0.94786729857819907</v>
      </c>
      <c r="N5">
        <f t="shared" ref="N5:P5" si="1">1/(1+$M$2)^N3</f>
        <v>0.89845241571393286</v>
      </c>
      <c r="O5">
        <f t="shared" si="1"/>
        <v>0.85161366418382267</v>
      </c>
      <c r="P5">
        <f t="shared" si="1"/>
        <v>0.80721674330220161</v>
      </c>
    </row>
    <row r="6" spans="1:16" x14ac:dyDescent="0.3">
      <c r="A6" s="6" cm="1">
        <f t="array" ref="A6">INDEX($C$2:$C$375,COUNT(C6:$C$375))</f>
        <v>44378</v>
      </c>
      <c r="B6" s="5">
        <v>4605.38</v>
      </c>
      <c r="C6" s="6">
        <v>33359</v>
      </c>
      <c r="D6" cm="1">
        <f t="array" ref="D6">INDEX($B$2:$B$375,COUNT(B6:$B$375))</f>
        <v>395.43</v>
      </c>
      <c r="E6">
        <v>8.0609999999999999</v>
      </c>
      <c r="H6" s="6">
        <v>33359</v>
      </c>
      <c r="I6" s="7">
        <v>100.38</v>
      </c>
      <c r="J6">
        <f t="shared" si="0"/>
        <v>105.35248041775458</v>
      </c>
      <c r="M6">
        <f>M4*M5</f>
        <v>4.7393364928909953</v>
      </c>
      <c r="N6">
        <f t="shared" ref="N6:P6" si="2">N4*N5</f>
        <v>4.4922620785696648</v>
      </c>
      <c r="O6">
        <f t="shared" si="2"/>
        <v>4.2580683209191132</v>
      </c>
      <c r="P6">
        <f t="shared" si="2"/>
        <v>84.757758046731169</v>
      </c>
    </row>
    <row r="7" spans="1:16" x14ac:dyDescent="0.3">
      <c r="A7" s="6" cm="1">
        <f t="array" ref="A7">INDEX($C$2:$C$375,COUNT(C7:$C$375))</f>
        <v>44348</v>
      </c>
      <c r="B7" s="5">
        <v>4307.54</v>
      </c>
      <c r="C7" s="6">
        <v>33390</v>
      </c>
      <c r="D7" cm="1">
        <f t="array" ref="D7">INDEX($B$2:$B$375,COUNT(B7:$B$375))</f>
        <v>387.86</v>
      </c>
      <c r="E7">
        <v>8.2319999999999993</v>
      </c>
      <c r="H7" s="6">
        <v>33390</v>
      </c>
      <c r="I7" s="7">
        <v>100.52</v>
      </c>
      <c r="J7">
        <f t="shared" si="0"/>
        <v>103.33564235093516</v>
      </c>
      <c r="M7">
        <f>SUM(M6:P6)</f>
        <v>98.247424939110942</v>
      </c>
    </row>
    <row r="8" spans="1:16" x14ac:dyDescent="0.3">
      <c r="A8" s="6" cm="1">
        <f t="array" ref="A8">INDEX($C$2:$C$375,COUNT(C8:$C$375))</f>
        <v>44317</v>
      </c>
      <c r="B8" s="5">
        <v>4522.68</v>
      </c>
      <c r="C8" s="6">
        <v>33420</v>
      </c>
      <c r="D8" cm="1">
        <f t="array" ref="D8">INDEX($B$2:$B$375,COUNT(B8:$B$375))</f>
        <v>392.45</v>
      </c>
      <c r="E8">
        <v>8.157</v>
      </c>
      <c r="H8" s="6">
        <v>33420</v>
      </c>
      <c r="I8" s="7">
        <v>100.55</v>
      </c>
      <c r="J8">
        <f t="shared" si="0"/>
        <v>104.5585335962061</v>
      </c>
    </row>
    <row r="9" spans="1:16" x14ac:dyDescent="0.3">
      <c r="A9" s="6" cm="1">
        <f t="array" ref="A9">INDEX($C$2:$C$375,COUNT(C9:$C$375))</f>
        <v>44287</v>
      </c>
      <c r="B9" s="5">
        <v>4395.26</v>
      </c>
      <c r="C9" s="6">
        <v>33451</v>
      </c>
      <c r="D9" cm="1">
        <f t="array" ref="D9">INDEX($B$2:$B$375,COUNT(B9:$B$375))</f>
        <v>375.22</v>
      </c>
      <c r="E9">
        <v>7.8140000000000001</v>
      </c>
      <c r="H9" s="6">
        <v>33451</v>
      </c>
      <c r="I9" s="7">
        <v>100.39</v>
      </c>
      <c r="J9">
        <f t="shared" si="0"/>
        <v>99.968028987051753</v>
      </c>
    </row>
    <row r="10" spans="1:16" x14ac:dyDescent="0.3">
      <c r="A10" s="6" cm="1">
        <f t="array" ref="A10">INDEX($C$2:$C$375,COUNT(C10:$C$375))</f>
        <v>44256</v>
      </c>
      <c r="B10" s="5">
        <v>4297.5</v>
      </c>
      <c r="C10" s="6">
        <v>33482</v>
      </c>
      <c r="D10" cm="1">
        <f t="array" ref="D10">INDEX($B$2:$B$375,COUNT(B10:$B$375))</f>
        <v>417.09</v>
      </c>
      <c r="E10">
        <v>7.452</v>
      </c>
      <c r="H10" s="6">
        <v>33482</v>
      </c>
      <c r="I10" s="7">
        <v>100.61</v>
      </c>
      <c r="J10">
        <f t="shared" si="0"/>
        <v>111.12324825491555</v>
      </c>
    </row>
    <row r="11" spans="1:16" x14ac:dyDescent="0.3">
      <c r="A11" s="6" cm="1">
        <f t="array" ref="A11">INDEX($C$2:$C$375,COUNT(C11:$C$375))</f>
        <v>44228</v>
      </c>
      <c r="B11" s="5">
        <v>4204.1099999999997</v>
      </c>
      <c r="C11" s="6">
        <v>33512</v>
      </c>
      <c r="D11" cm="1">
        <f t="array" ref="D11">INDEX($B$2:$B$375,COUNT(B11:$B$375))</f>
        <v>408.78</v>
      </c>
      <c r="E11">
        <v>7.4219999999999997</v>
      </c>
      <c r="H11" s="6">
        <v>33512</v>
      </c>
      <c r="I11" s="7">
        <v>100.92</v>
      </c>
      <c r="J11">
        <f t="shared" si="0"/>
        <v>108.90925560824851</v>
      </c>
    </row>
    <row r="12" spans="1:16" x14ac:dyDescent="0.3">
      <c r="A12" s="6" cm="1">
        <f t="array" ref="A12">INDEX($C$2:$C$375,COUNT(C12:$C$375))</f>
        <v>44197</v>
      </c>
      <c r="B12" s="5">
        <v>4181.17</v>
      </c>
      <c r="C12" s="6">
        <v>33543</v>
      </c>
      <c r="D12" cm="1">
        <f t="array" ref="D12">INDEX($B$2:$B$375,COUNT(B12:$B$375))</f>
        <v>412.7</v>
      </c>
      <c r="E12">
        <v>7.3739999999999997</v>
      </c>
      <c r="H12" s="6">
        <v>33543</v>
      </c>
      <c r="I12" s="7">
        <v>101.43</v>
      </c>
      <c r="J12">
        <f t="shared" si="0"/>
        <v>109.95364203122502</v>
      </c>
    </row>
    <row r="13" spans="1:16" x14ac:dyDescent="0.3">
      <c r="A13" s="6" cm="1">
        <f t="array" ref="A13">INDEX($C$2:$C$375,COUNT(C13:$C$375))</f>
        <v>44166</v>
      </c>
      <c r="B13" s="5">
        <v>3972.89</v>
      </c>
      <c r="C13" s="6">
        <v>33573</v>
      </c>
      <c r="D13" cm="1">
        <f t="array" ref="D13">INDEX($B$2:$B$375,COUNT(B13:$B$375))</f>
        <v>403.69</v>
      </c>
      <c r="E13">
        <v>6.6989999999999998</v>
      </c>
      <c r="H13" s="6">
        <v>33573</v>
      </c>
      <c r="I13" s="7">
        <v>101.89</v>
      </c>
      <c r="J13">
        <f t="shared" si="0"/>
        <v>107.55315180902649</v>
      </c>
    </row>
    <row r="14" spans="1:16" x14ac:dyDescent="0.3">
      <c r="A14" s="6" cm="1">
        <f t="array" ref="A14">INDEX($C$2:$C$375,COUNT(C14:$C$375))</f>
        <v>44136</v>
      </c>
      <c r="B14" s="5">
        <v>3811.15</v>
      </c>
      <c r="C14" s="6">
        <v>33604</v>
      </c>
      <c r="D14" cm="1">
        <f t="array" ref="D14">INDEX($B$2:$B$375,COUNT(B14:$B$375))</f>
        <v>414.95</v>
      </c>
      <c r="E14">
        <v>7.2759999999999998</v>
      </c>
      <c r="H14" s="6">
        <v>33604</v>
      </c>
      <c r="I14" s="7">
        <v>102.23</v>
      </c>
      <c r="J14">
        <f t="shared" si="0"/>
        <v>110.55309852400489</v>
      </c>
    </row>
    <row r="15" spans="1:16" x14ac:dyDescent="0.3">
      <c r="A15" s="6" cm="1">
        <f t="array" ref="A15">INDEX($C$2:$C$375,COUNT(C15:$C$375))</f>
        <v>44105</v>
      </c>
      <c r="B15" s="5">
        <v>3714.24</v>
      </c>
      <c r="C15" s="6">
        <v>33635</v>
      </c>
      <c r="D15" cm="1">
        <f t="array" ref="D15">INDEX($B$2:$B$375,COUNT(B15:$B$375))</f>
        <v>415.35</v>
      </c>
      <c r="E15">
        <v>7.2519999999999998</v>
      </c>
      <c r="H15" s="6">
        <v>33635</v>
      </c>
      <c r="I15" s="7">
        <v>102.98</v>
      </c>
      <c r="J15">
        <f t="shared" si="0"/>
        <v>110.65966856716578</v>
      </c>
    </row>
    <row r="16" spans="1:16" x14ac:dyDescent="0.3">
      <c r="A16" s="6" cm="1">
        <f t="array" ref="A16">INDEX($C$2:$C$375,COUNT(C16:$C$375))</f>
        <v>44075</v>
      </c>
      <c r="B16" s="5">
        <v>3756.07</v>
      </c>
      <c r="C16" s="6">
        <v>33664</v>
      </c>
      <c r="D16" cm="1">
        <f t="array" ref="D16">INDEX($B$2:$B$375,COUNT(B16:$B$375))</f>
        <v>408.14</v>
      </c>
      <c r="E16">
        <v>7.53</v>
      </c>
      <c r="H16" s="6">
        <v>33664</v>
      </c>
      <c r="I16" s="7">
        <v>102.81</v>
      </c>
      <c r="J16">
        <f t="shared" si="0"/>
        <v>108.73874353919113</v>
      </c>
    </row>
    <row r="17" spans="1:10" x14ac:dyDescent="0.3">
      <c r="A17" s="6" cm="1">
        <f t="array" ref="A17">INDEX($C$2:$C$375,COUNT(C17:$C$375))</f>
        <v>44044</v>
      </c>
      <c r="B17" s="5">
        <v>3621.63</v>
      </c>
      <c r="C17" s="6">
        <v>33695</v>
      </c>
      <c r="D17" cm="1">
        <f t="array" ref="D17">INDEX($B$2:$B$375,COUNT(B17:$B$375))</f>
        <v>424.21</v>
      </c>
      <c r="E17">
        <v>7.5830000000000002</v>
      </c>
      <c r="H17" s="6">
        <v>33695</v>
      </c>
      <c r="I17" s="7">
        <v>102.56</v>
      </c>
      <c r="J17">
        <f t="shared" si="0"/>
        <v>113.020195023179</v>
      </c>
    </row>
    <row r="18" spans="1:10" x14ac:dyDescent="0.3">
      <c r="A18" s="6" cm="1">
        <f t="array" ref="A18">INDEX($C$2:$C$375,COUNT(C18:$C$375))</f>
        <v>44013</v>
      </c>
      <c r="B18" s="5">
        <v>3269.96</v>
      </c>
      <c r="C18" s="6">
        <v>33725</v>
      </c>
      <c r="D18" cm="1">
        <f t="array" ref="D18">INDEX($B$2:$B$375,COUNT(B18:$B$375))</f>
        <v>414.03</v>
      </c>
      <c r="E18">
        <v>7.3220000000000001</v>
      </c>
      <c r="H18" s="6">
        <v>33725</v>
      </c>
      <c r="I18" s="7">
        <v>102.58</v>
      </c>
      <c r="J18">
        <f t="shared" si="0"/>
        <v>110.3079874247349</v>
      </c>
    </row>
    <row r="19" spans="1:10" x14ac:dyDescent="0.3">
      <c r="A19" s="6" cm="1">
        <f t="array" ref="A19">INDEX($C$2:$C$375,COUNT(C19:$C$375))</f>
        <v>43983</v>
      </c>
      <c r="B19" s="5">
        <v>3363</v>
      </c>
      <c r="C19" s="6">
        <v>33756</v>
      </c>
      <c r="D19" cm="1">
        <f t="array" ref="D19">INDEX($B$2:$B$375,COUNT(B19:$B$375))</f>
        <v>417.8</v>
      </c>
      <c r="E19">
        <v>7.1230000000000002</v>
      </c>
      <c r="H19" s="6">
        <v>33756</v>
      </c>
      <c r="I19" s="7">
        <v>102.53</v>
      </c>
      <c r="J19">
        <f t="shared" si="0"/>
        <v>111.31241008152611</v>
      </c>
    </row>
    <row r="20" spans="1:10" x14ac:dyDescent="0.3">
      <c r="A20" s="6" cm="1">
        <f t="array" ref="A20">INDEX($C$2:$C$375,COUNT(C20:$C$375))</f>
        <v>43952</v>
      </c>
      <c r="B20" s="5">
        <v>3500.31</v>
      </c>
      <c r="C20" s="6">
        <v>33786</v>
      </c>
      <c r="D20" cm="1">
        <f t="array" ref="D20">INDEX($B$2:$B$375,COUNT(B20:$B$375))</f>
        <v>418.68</v>
      </c>
      <c r="E20">
        <v>6.6959999999999997</v>
      </c>
      <c r="H20" s="6">
        <v>33786</v>
      </c>
      <c r="I20" s="7">
        <v>102.87</v>
      </c>
      <c r="J20">
        <f t="shared" si="0"/>
        <v>111.54686417648001</v>
      </c>
    </row>
    <row r="21" spans="1:10" x14ac:dyDescent="0.3">
      <c r="A21" s="6" cm="1">
        <f t="array" ref="A21">INDEX($C$2:$C$375,COUNT(C21:$C$375))</f>
        <v>43922</v>
      </c>
      <c r="B21" s="5">
        <v>3271.12</v>
      </c>
      <c r="C21" s="6">
        <v>33817</v>
      </c>
      <c r="D21" cm="1">
        <f t="array" ref="D21">INDEX($B$2:$B$375,COUNT(B21:$B$375))</f>
        <v>431.35</v>
      </c>
      <c r="E21">
        <v>6.6040000000000001</v>
      </c>
      <c r="H21" s="6">
        <v>33817</v>
      </c>
      <c r="I21" s="7">
        <v>103.33</v>
      </c>
      <c r="J21">
        <f t="shared" si="0"/>
        <v>114.92247029360047</v>
      </c>
    </row>
    <row r="22" spans="1:10" x14ac:dyDescent="0.3">
      <c r="A22" s="6" cm="1">
        <f t="array" ref="A22">INDEX($C$2:$C$375,COUNT(C22:$C$375))</f>
        <v>43891</v>
      </c>
      <c r="B22" s="5">
        <v>3100.29</v>
      </c>
      <c r="C22" s="6">
        <v>33848</v>
      </c>
      <c r="D22" cm="1">
        <f t="array" ref="D22">INDEX($B$2:$B$375,COUNT(B22:$B$375))</f>
        <v>435.71</v>
      </c>
      <c r="E22">
        <v>6.3540000000000001</v>
      </c>
      <c r="H22" s="6">
        <v>33848</v>
      </c>
      <c r="I22" s="7">
        <v>103.73</v>
      </c>
      <c r="J22">
        <f t="shared" si="0"/>
        <v>116.08408376405393</v>
      </c>
    </row>
    <row r="23" spans="1:10" x14ac:dyDescent="0.3">
      <c r="A23" s="6" cm="1">
        <f t="array" ref="A23">INDEX($C$2:$C$375,COUNT(C23:$C$375))</f>
        <v>43862</v>
      </c>
      <c r="B23" s="5">
        <v>3044.31</v>
      </c>
      <c r="C23" s="6">
        <v>33878</v>
      </c>
      <c r="D23" cm="1">
        <f t="array" ref="D23">INDEX($B$2:$B$375,COUNT(B23:$B$375))</f>
        <v>438.78</v>
      </c>
      <c r="E23">
        <v>6.7889999999999997</v>
      </c>
      <c r="H23" s="6">
        <v>33878</v>
      </c>
      <c r="I23" s="7">
        <v>104.03</v>
      </c>
      <c r="J23">
        <f t="shared" si="0"/>
        <v>116.90200884531359</v>
      </c>
    </row>
    <row r="24" spans="1:10" x14ac:dyDescent="0.3">
      <c r="A24" s="6" cm="1">
        <f t="array" ref="A24">INDEX($C$2:$C$375,COUNT(C24:$C$375))</f>
        <v>43831</v>
      </c>
      <c r="B24" s="5">
        <v>2912.43</v>
      </c>
      <c r="C24" s="6">
        <v>33909</v>
      </c>
      <c r="D24" cm="1">
        <f t="array" ref="D24">INDEX($B$2:$B$375,COUNT(B24:$B$375))</f>
        <v>443.38</v>
      </c>
      <c r="E24">
        <v>6.9279999999999999</v>
      </c>
      <c r="H24" s="6">
        <v>33909</v>
      </c>
      <c r="I24" s="7">
        <v>104.32</v>
      </c>
      <c r="J24">
        <f t="shared" si="0"/>
        <v>118.12756434166356</v>
      </c>
    </row>
    <row r="25" spans="1:10" x14ac:dyDescent="0.3">
      <c r="A25" s="6" cm="1">
        <f t="array" ref="A25">INDEX($C$2:$C$375,COUNT(C25:$C$375))</f>
        <v>43800</v>
      </c>
      <c r="B25" s="5">
        <v>2584.59</v>
      </c>
      <c r="C25" s="6">
        <v>33939</v>
      </c>
      <c r="D25">
        <f>INDEX($B$2:$B$375,COUNT(B25:$B$375))</f>
        <v>451.67</v>
      </c>
      <c r="E25">
        <v>6.69</v>
      </c>
      <c r="H25" s="6">
        <v>33939</v>
      </c>
      <c r="I25" s="7">
        <v>104.23</v>
      </c>
      <c r="J25">
        <f t="shared" si="0"/>
        <v>120.33622848617256</v>
      </c>
    </row>
    <row r="26" spans="1:10" x14ac:dyDescent="0.3">
      <c r="A26" s="6" cm="1">
        <f t="array" ref="A26">INDEX($C$2:$C$375,COUNT(C26:$C$375))</f>
        <v>43770</v>
      </c>
      <c r="B26" s="5">
        <v>2954.22</v>
      </c>
      <c r="C26" s="6">
        <v>33970</v>
      </c>
      <c r="D26" cm="1">
        <f t="array" ref="D26">INDEX($B$2:$B$375,COUNT(B26:$B$375))</f>
        <v>440.19</v>
      </c>
      <c r="E26">
        <v>6.3609999999999998</v>
      </c>
      <c r="H26" s="6">
        <v>33970</v>
      </c>
      <c r="I26" s="7">
        <v>104.28</v>
      </c>
      <c r="J26">
        <f t="shared" si="0"/>
        <v>117.27766824745565</v>
      </c>
    </row>
    <row r="27" spans="1:10" x14ac:dyDescent="0.3">
      <c r="A27" s="6" cm="1">
        <f t="array" ref="A27">INDEX($C$2:$C$375,COUNT(C27:$C$375))</f>
        <v>43739</v>
      </c>
      <c r="B27" s="5">
        <v>3225.52</v>
      </c>
      <c r="C27" s="6">
        <v>34001</v>
      </c>
      <c r="D27" cm="1">
        <f t="array" ref="D27">INDEX($B$2:$B$375,COUNT(B27:$B$375))</f>
        <v>450.19</v>
      </c>
      <c r="E27">
        <v>6.0129999999999999</v>
      </c>
      <c r="H27" s="6">
        <v>34001</v>
      </c>
      <c r="I27" s="7">
        <v>104.08</v>
      </c>
      <c r="J27">
        <f t="shared" si="0"/>
        <v>119.94191932647733</v>
      </c>
    </row>
    <row r="28" spans="1:10" x14ac:dyDescent="0.3">
      <c r="A28" s="6" cm="1">
        <f t="array" ref="A28">INDEX($C$2:$C$375,COUNT(C28:$C$375))</f>
        <v>43709</v>
      </c>
      <c r="B28" s="5">
        <v>3230.78</v>
      </c>
      <c r="C28" s="6">
        <v>34029</v>
      </c>
      <c r="D28" cm="1">
        <f t="array" ref="D28">INDEX($B$2:$B$375,COUNT(B28:$B$375))</f>
        <v>450.53</v>
      </c>
      <c r="E28">
        <v>6.024</v>
      </c>
      <c r="H28" s="6">
        <v>34029</v>
      </c>
      <c r="I28" s="7">
        <v>104.38</v>
      </c>
      <c r="J28">
        <f t="shared" si="0"/>
        <v>120.03250386316407</v>
      </c>
    </row>
    <row r="29" spans="1:10" x14ac:dyDescent="0.3">
      <c r="A29" s="6" cm="1">
        <f t="array" ref="A29">INDEX($C$2:$C$375,COUNT(C29:$C$375))</f>
        <v>43678</v>
      </c>
      <c r="B29" s="5">
        <v>3140.98</v>
      </c>
      <c r="C29" s="6">
        <v>34060</v>
      </c>
      <c r="D29" cm="1">
        <f t="array" ref="D29">INDEX($B$2:$B$375,COUNT(B29:$B$375))</f>
        <v>448.13</v>
      </c>
      <c r="E29">
        <v>6.0090000000000003</v>
      </c>
      <c r="H29" s="6">
        <v>34060</v>
      </c>
      <c r="I29" s="7">
        <v>105.04</v>
      </c>
      <c r="J29">
        <f t="shared" si="0"/>
        <v>119.39308360419886</v>
      </c>
    </row>
    <row r="30" spans="1:10" x14ac:dyDescent="0.3">
      <c r="A30" s="6" cm="1">
        <f t="array" ref="A30">INDEX($C$2:$C$375,COUNT(C30:$C$375))</f>
        <v>43647</v>
      </c>
      <c r="B30" s="5">
        <v>3037.56</v>
      </c>
      <c r="C30" s="6">
        <v>34090</v>
      </c>
      <c r="D30" cm="1">
        <f t="array" ref="D30">INDEX($B$2:$B$375,COUNT(B30:$B$375))</f>
        <v>463.56</v>
      </c>
      <c r="E30">
        <v>6.11</v>
      </c>
      <c r="H30" s="6">
        <v>34090</v>
      </c>
      <c r="I30" s="7">
        <v>105.26</v>
      </c>
      <c r="J30">
        <f t="shared" si="0"/>
        <v>123.50402301912933</v>
      </c>
    </row>
    <row r="31" spans="1:10" x14ac:dyDescent="0.3">
      <c r="A31" s="6" cm="1">
        <f t="array" ref="A31">INDEX($C$2:$C$375,COUNT(C31:$C$375))</f>
        <v>43617</v>
      </c>
      <c r="B31" s="5">
        <v>2976.74</v>
      </c>
      <c r="C31" s="6">
        <v>34121</v>
      </c>
      <c r="D31" cm="1">
        <f t="array" ref="D31">INDEX($B$2:$B$375,COUNT(B31:$B$375))</f>
        <v>458.93</v>
      </c>
      <c r="E31">
        <v>5.7779999999999996</v>
      </c>
      <c r="H31" s="6">
        <v>34121</v>
      </c>
      <c r="I31" s="7">
        <v>105.65</v>
      </c>
      <c r="J31">
        <f t="shared" si="0"/>
        <v>122.27047476954229</v>
      </c>
    </row>
    <row r="32" spans="1:10" x14ac:dyDescent="0.3">
      <c r="A32" s="6" cm="1">
        <f t="array" ref="A32">INDEX($C$2:$C$375,COUNT(C32:$C$375))</f>
        <v>43586</v>
      </c>
      <c r="B32" s="5">
        <v>2926.46</v>
      </c>
      <c r="C32" s="6">
        <v>34151</v>
      </c>
      <c r="D32" cm="1">
        <f t="array" ref="D32">INDEX($B$2:$B$375,COUNT(B32:$B$375))</f>
        <v>467.83</v>
      </c>
      <c r="E32">
        <v>5.8090000000000002</v>
      </c>
      <c r="H32" s="6">
        <v>34151</v>
      </c>
      <c r="I32" s="7">
        <v>105.68</v>
      </c>
      <c r="J32">
        <f t="shared" si="0"/>
        <v>124.64165822987158</v>
      </c>
    </row>
    <row r="33" spans="1:10" x14ac:dyDescent="0.3">
      <c r="A33" s="6" cm="1">
        <f t="array" ref="A33">INDEX($C$2:$C$375,COUNT(C33:$C$375))</f>
        <v>43556</v>
      </c>
      <c r="B33" s="5">
        <v>2980.38</v>
      </c>
      <c r="C33" s="6">
        <v>34182</v>
      </c>
      <c r="D33" cm="1">
        <f t="array" ref="D33">INDEX($B$2:$B$375,COUNT(B33:$B$375))</f>
        <v>461.79</v>
      </c>
      <c r="E33">
        <v>5.4459999999999997</v>
      </c>
      <c r="H33" s="6">
        <v>34182</v>
      </c>
      <c r="I33" s="7">
        <v>106.09</v>
      </c>
      <c r="J33">
        <f t="shared" si="0"/>
        <v>123.03245057814249</v>
      </c>
    </row>
    <row r="34" spans="1:10" x14ac:dyDescent="0.3">
      <c r="A34" s="6" cm="1">
        <f t="array" ref="A34">INDEX($C$2:$C$375,COUNT(C34:$C$375))</f>
        <v>43525</v>
      </c>
      <c r="B34" s="5">
        <v>2941.76</v>
      </c>
      <c r="C34" s="6">
        <v>34213</v>
      </c>
      <c r="D34" cm="1">
        <f t="array" ref="D34">INDEX($B$2:$B$375,COUNT(B34:$B$375))</f>
        <v>466.45</v>
      </c>
      <c r="E34">
        <v>5.3739999999999997</v>
      </c>
      <c r="H34" s="6">
        <v>34213</v>
      </c>
      <c r="I34" s="7">
        <v>106.45</v>
      </c>
      <c r="J34">
        <f t="shared" si="0"/>
        <v>124.27399158096659</v>
      </c>
    </row>
    <row r="35" spans="1:10" x14ac:dyDescent="0.3">
      <c r="A35" s="6" cm="1">
        <f t="array" ref="A35">INDEX($C$2:$C$375,COUNT(C35:$C$375))</f>
        <v>43497</v>
      </c>
      <c r="B35" s="5">
        <v>2752.06</v>
      </c>
      <c r="C35" s="6">
        <v>34243</v>
      </c>
      <c r="D35" cm="1">
        <f t="array" ref="D35">INDEX($B$2:$B$375,COUNT(B35:$B$375))</f>
        <v>481.61</v>
      </c>
      <c r="E35">
        <v>5.42</v>
      </c>
      <c r="H35" s="6">
        <v>34243</v>
      </c>
      <c r="I35" s="7">
        <v>106.7</v>
      </c>
      <c r="J35">
        <f t="shared" si="0"/>
        <v>128.31299621676348</v>
      </c>
    </row>
    <row r="36" spans="1:10" x14ac:dyDescent="0.3">
      <c r="A36" s="6" cm="1">
        <f t="array" ref="A36">INDEX($C$2:$C$375,COUNT(C36:$C$375))</f>
        <v>43466</v>
      </c>
      <c r="B36" s="5">
        <v>2945.83</v>
      </c>
      <c r="C36" s="6">
        <v>34274</v>
      </c>
      <c r="D36" cm="1">
        <f t="array" ref="D36">INDEX($B$2:$B$375,COUNT(B36:$B$375))</f>
        <v>467.14</v>
      </c>
      <c r="E36">
        <v>5.8170000000000002</v>
      </c>
      <c r="H36" s="6">
        <v>34274</v>
      </c>
      <c r="I36" s="7">
        <v>107.02</v>
      </c>
      <c r="J36">
        <f t="shared" si="0"/>
        <v>124.4578249054191</v>
      </c>
    </row>
    <row r="37" spans="1:10" x14ac:dyDescent="0.3">
      <c r="A37" s="6" cm="1">
        <f t="array" ref="A37">INDEX($C$2:$C$375,COUNT(C37:$C$375))</f>
        <v>43435</v>
      </c>
      <c r="B37" s="5">
        <v>2834.4</v>
      </c>
      <c r="C37" s="6">
        <v>34304</v>
      </c>
      <c r="D37" cm="1">
        <f t="array" ref="D37">INDEX($B$2:$B$375,COUNT(B37:$B$375))</f>
        <v>445.77</v>
      </c>
      <c r="E37">
        <v>5.7869999999999999</v>
      </c>
      <c r="H37" s="6">
        <v>34304</v>
      </c>
      <c r="I37" s="7">
        <v>107.53</v>
      </c>
      <c r="J37">
        <f t="shared" si="0"/>
        <v>118.76432034954973</v>
      </c>
    </row>
    <row r="38" spans="1:10" x14ac:dyDescent="0.3">
      <c r="A38" s="6" cm="1">
        <f t="array" ref="A38">INDEX($C$2:$C$375,COUNT(C38:$C$375))</f>
        <v>43405</v>
      </c>
      <c r="B38" s="5">
        <v>2784.49</v>
      </c>
      <c r="C38" s="6">
        <v>34335</v>
      </c>
      <c r="D38" cm="1">
        <f t="array" ref="D38">INDEX($B$2:$B$375,COUNT(B38:$B$375))</f>
        <v>450.91</v>
      </c>
      <c r="E38">
        <v>5.6449999999999996</v>
      </c>
      <c r="H38" s="6">
        <v>34335</v>
      </c>
      <c r="I38" s="7">
        <v>107.8</v>
      </c>
      <c r="J38">
        <f t="shared" si="0"/>
        <v>120.1337454041669</v>
      </c>
    </row>
    <row r="39" spans="1:10" x14ac:dyDescent="0.3">
      <c r="A39" s="6" cm="1">
        <f t="array" ref="A39">INDEX($C$2:$C$375,COUNT(C39:$C$375))</f>
        <v>43374</v>
      </c>
      <c r="B39" s="5">
        <v>2704.1</v>
      </c>
      <c r="C39" s="6">
        <v>34366</v>
      </c>
      <c r="D39" cm="1">
        <f t="array" ref="D39">INDEX($B$2:$B$375,COUNT(B39:$B$375))</f>
        <v>456.5</v>
      </c>
      <c r="E39">
        <v>6.133</v>
      </c>
      <c r="H39" s="6">
        <v>34366</v>
      </c>
      <c r="I39" s="7">
        <v>108.03</v>
      </c>
      <c r="J39">
        <f t="shared" si="0"/>
        <v>121.62306175734001</v>
      </c>
    </row>
    <row r="40" spans="1:10" x14ac:dyDescent="0.3">
      <c r="A40" s="6" cm="1">
        <f t="array" ref="A40">INDEX($C$2:$C$375,COUNT(C40:$C$375))</f>
        <v>43344</v>
      </c>
      <c r="B40" s="5">
        <v>2506.85</v>
      </c>
      <c r="C40" s="6">
        <v>34394</v>
      </c>
      <c r="D40" cm="1">
        <f t="array" ref="D40">INDEX($B$2:$B$375,COUNT(B40:$B$375))</f>
        <v>444.27</v>
      </c>
      <c r="E40">
        <v>6.7380000000000004</v>
      </c>
      <c r="H40" s="6">
        <v>34394</v>
      </c>
      <c r="I40" s="7">
        <v>108.38</v>
      </c>
      <c r="J40">
        <f t="shared" si="0"/>
        <v>118.36468268769649</v>
      </c>
    </row>
    <row r="41" spans="1:10" x14ac:dyDescent="0.3">
      <c r="A41" s="6" cm="1">
        <f t="array" ref="A41">INDEX($C$2:$C$375,COUNT(C41:$C$375))</f>
        <v>43313</v>
      </c>
      <c r="B41" s="5">
        <v>2760.17</v>
      </c>
      <c r="C41" s="6">
        <v>34425</v>
      </c>
      <c r="D41" cm="1">
        <f t="array" ref="D41">INDEX($B$2:$B$375,COUNT(B41:$B$375))</f>
        <v>458.26</v>
      </c>
      <c r="E41">
        <v>7.0410000000000004</v>
      </c>
      <c r="H41" s="6">
        <v>34425</v>
      </c>
      <c r="I41" s="7">
        <v>108.71</v>
      </c>
      <c r="J41">
        <f t="shared" si="0"/>
        <v>122.09196994724782</v>
      </c>
    </row>
    <row r="42" spans="1:10" x14ac:dyDescent="0.3">
      <c r="A42" s="6" cm="1">
        <f t="array" ref="A42">INDEX($C$2:$C$375,COUNT(C42:$C$375))</f>
        <v>43282</v>
      </c>
      <c r="B42" s="5">
        <v>2711.74</v>
      </c>
      <c r="C42" s="6">
        <v>34455</v>
      </c>
      <c r="D42" cm="1">
        <f t="array" ref="D42">INDEX($B$2:$B$375,COUNT(B42:$B$375))</f>
        <v>475.49</v>
      </c>
      <c r="E42">
        <v>7.1520000000000001</v>
      </c>
      <c r="H42" s="6">
        <v>34455</v>
      </c>
      <c r="I42" s="7">
        <v>109.08</v>
      </c>
      <c r="J42">
        <f t="shared" si="0"/>
        <v>126.6824745564022</v>
      </c>
    </row>
    <row r="43" spans="1:10" x14ac:dyDescent="0.3">
      <c r="A43" s="6" cm="1">
        <f t="array" ref="A43">INDEX($C$2:$C$375,COUNT(C43:$C$375))</f>
        <v>43252</v>
      </c>
      <c r="B43" s="5">
        <v>2913.98</v>
      </c>
      <c r="C43" s="6">
        <v>34486</v>
      </c>
      <c r="D43" cm="1">
        <f t="array" ref="D43">INDEX($B$2:$B$375,COUNT(B43:$B$375))</f>
        <v>462.71</v>
      </c>
      <c r="E43">
        <v>7.3250000000000002</v>
      </c>
      <c r="H43" s="6">
        <v>34486</v>
      </c>
      <c r="I43" s="7">
        <v>109.27</v>
      </c>
      <c r="J43">
        <f t="shared" si="0"/>
        <v>123.27756167741248</v>
      </c>
    </row>
    <row r="44" spans="1:10" x14ac:dyDescent="0.3">
      <c r="A44" s="6" cm="1">
        <f t="array" ref="A44">INDEX($C$2:$C$375,COUNT(C44:$C$375))</f>
        <v>43221</v>
      </c>
      <c r="B44" s="5">
        <v>2901.52</v>
      </c>
      <c r="C44" s="6">
        <v>34516</v>
      </c>
      <c r="D44" cm="1">
        <f t="array" ref="D44">INDEX($B$2:$B$375,COUNT(B44:$B$375))</f>
        <v>472.35</v>
      </c>
      <c r="E44">
        <v>7.1130000000000004</v>
      </c>
      <c r="H44" s="6">
        <v>34516</v>
      </c>
      <c r="I44" s="7">
        <v>109.38</v>
      </c>
      <c r="J44">
        <f t="shared" si="0"/>
        <v>125.84589971758939</v>
      </c>
    </row>
    <row r="45" spans="1:10" x14ac:dyDescent="0.3">
      <c r="A45" s="6" cm="1">
        <f t="array" ref="A45">INDEX($C$2:$C$375,COUNT(C45:$C$375))</f>
        <v>43191</v>
      </c>
      <c r="B45" s="5">
        <v>2816.29</v>
      </c>
      <c r="C45" s="6">
        <v>34547</v>
      </c>
      <c r="D45" cm="1">
        <f t="array" ref="D45">INDEX($B$2:$B$375,COUNT(B45:$B$375))</f>
        <v>453.69</v>
      </c>
      <c r="E45">
        <v>7.1779999999999999</v>
      </c>
      <c r="H45" s="6">
        <v>34547</v>
      </c>
      <c r="I45" s="7">
        <v>109.62</v>
      </c>
      <c r="J45">
        <f t="shared" si="0"/>
        <v>120.87440720413491</v>
      </c>
    </row>
    <row r="46" spans="1:10" x14ac:dyDescent="0.3">
      <c r="A46" s="6" cm="1">
        <f t="array" ref="A46">INDEX($C$2:$C$375,COUNT(C46:$C$375))</f>
        <v>43160</v>
      </c>
      <c r="B46" s="5">
        <v>2718.37</v>
      </c>
      <c r="C46" s="6">
        <v>34578</v>
      </c>
      <c r="D46" cm="1">
        <f t="array" ref="D46">INDEX($B$2:$B$375,COUNT(B46:$B$375))</f>
        <v>459.27</v>
      </c>
      <c r="E46">
        <v>7.6079999999999997</v>
      </c>
      <c r="H46" s="6">
        <v>34578</v>
      </c>
      <c r="I46" s="7">
        <v>109.73</v>
      </c>
      <c r="J46">
        <f t="shared" si="0"/>
        <v>122.36105930622902</v>
      </c>
    </row>
    <row r="47" spans="1:10" x14ac:dyDescent="0.3">
      <c r="A47" s="6" cm="1">
        <f t="array" ref="A47">INDEX($C$2:$C$375,COUNT(C47:$C$375))</f>
        <v>43132</v>
      </c>
      <c r="B47" s="5">
        <v>2705.27</v>
      </c>
      <c r="C47" s="6">
        <v>34608</v>
      </c>
      <c r="D47" cm="1">
        <f t="array" ref="D47">INDEX($B$2:$B$375,COUNT(B47:$B$375))</f>
        <v>470.42</v>
      </c>
      <c r="E47">
        <v>7.8120000000000003</v>
      </c>
      <c r="H47" s="6">
        <v>34608</v>
      </c>
      <c r="I47" s="7">
        <v>110</v>
      </c>
      <c r="J47">
        <f t="shared" si="0"/>
        <v>125.33169925933821</v>
      </c>
    </row>
    <row r="48" spans="1:10" x14ac:dyDescent="0.3">
      <c r="A48" s="6" cm="1">
        <f t="array" ref="A48">INDEX($C$2:$C$375,COUNT(C48:$C$375))</f>
        <v>43101</v>
      </c>
      <c r="B48" s="5">
        <v>2648.05</v>
      </c>
      <c r="C48" s="6">
        <v>34639</v>
      </c>
      <c r="D48" cm="1">
        <f t="array" ref="D48">INDEX($B$2:$B$375,COUNT(B48:$B$375))</f>
        <v>487.39</v>
      </c>
      <c r="E48">
        <v>7.9059999999999997</v>
      </c>
      <c r="H48" s="6">
        <v>34639</v>
      </c>
      <c r="I48" s="7">
        <v>110.23</v>
      </c>
      <c r="J48">
        <f t="shared" si="0"/>
        <v>129.85293334043803</v>
      </c>
    </row>
    <row r="49" spans="1:10" x14ac:dyDescent="0.3">
      <c r="A49" s="6" cm="1">
        <f t="array" ref="A49">INDEX($C$2:$C$375,COUNT(C49:$C$375))</f>
        <v>43070</v>
      </c>
      <c r="B49" s="5">
        <v>2640.87</v>
      </c>
      <c r="C49" s="6">
        <v>34669</v>
      </c>
      <c r="D49" cm="1">
        <f t="array" ref="D49">INDEX($B$2:$B$375,COUNT(B49:$B$375))</f>
        <v>500.71</v>
      </c>
      <c r="E49">
        <v>7.8310000000000004</v>
      </c>
      <c r="H49" s="6">
        <v>34669</v>
      </c>
      <c r="I49" s="7">
        <v>110.24</v>
      </c>
      <c r="J49">
        <f t="shared" si="0"/>
        <v>133.40171577769487</v>
      </c>
    </row>
    <row r="50" spans="1:10" x14ac:dyDescent="0.3">
      <c r="A50" s="6" cm="1">
        <f t="array" ref="A50">INDEX($C$2:$C$375,COUNT(C50:$C$375))</f>
        <v>43040</v>
      </c>
      <c r="B50" s="5">
        <v>2713.83</v>
      </c>
      <c r="C50" s="6">
        <v>34700</v>
      </c>
      <c r="D50" cm="1">
        <f t="array" ref="D50">INDEX($B$2:$B$375,COUNT(B50:$B$375))</f>
        <v>514.71</v>
      </c>
      <c r="E50">
        <v>7.5789999999999997</v>
      </c>
      <c r="H50" s="6">
        <v>34700</v>
      </c>
      <c r="I50" s="7">
        <v>110.57</v>
      </c>
      <c r="J50">
        <f t="shared" si="0"/>
        <v>137.13166728832527</v>
      </c>
    </row>
    <row r="51" spans="1:10" x14ac:dyDescent="0.3">
      <c r="A51" s="6" cm="1">
        <f t="array" ref="A51">INDEX($C$2:$C$375,COUNT(C51:$C$375))</f>
        <v>43009</v>
      </c>
      <c r="B51" s="5">
        <v>2823.81</v>
      </c>
      <c r="C51" s="6">
        <v>34731</v>
      </c>
      <c r="D51" cm="1">
        <f t="array" ref="D51">INDEX($B$2:$B$375,COUNT(B51:$B$375))</f>
        <v>533.4</v>
      </c>
      <c r="E51">
        <v>7.2050000000000001</v>
      </c>
      <c r="H51" s="6">
        <v>34731</v>
      </c>
      <c r="I51" s="7">
        <v>111.13</v>
      </c>
      <c r="J51">
        <f t="shared" si="0"/>
        <v>142.11115255501679</v>
      </c>
    </row>
    <row r="52" spans="1:10" x14ac:dyDescent="0.3">
      <c r="A52" s="6" cm="1">
        <f t="array" ref="A52">INDEX($C$2:$C$375,COUNT(C52:$C$375))</f>
        <v>42979</v>
      </c>
      <c r="B52" s="5">
        <v>2673.61</v>
      </c>
      <c r="C52" s="6">
        <v>34759</v>
      </c>
      <c r="D52" cm="1">
        <f t="array" ref="D52">INDEX($B$2:$B$375,COUNT(B52:$B$375))</f>
        <v>544.75</v>
      </c>
      <c r="E52">
        <v>7.1980000000000004</v>
      </c>
      <c r="H52" s="6">
        <v>34759</v>
      </c>
      <c r="I52" s="7">
        <v>111</v>
      </c>
      <c r="J52">
        <f t="shared" si="0"/>
        <v>145.13507752970639</v>
      </c>
    </row>
    <row r="53" spans="1:10" x14ac:dyDescent="0.3">
      <c r="A53" s="6" cm="1">
        <f t="array" ref="A53">INDEX($C$2:$C$375,COUNT(C53:$C$375))</f>
        <v>42948</v>
      </c>
      <c r="B53" s="5">
        <v>2647.58</v>
      </c>
      <c r="C53" s="6">
        <v>34790</v>
      </c>
      <c r="D53" cm="1">
        <f t="array" ref="D53">INDEX($B$2:$B$375,COUNT(B53:$B$375))</f>
        <v>562.05999999999995</v>
      </c>
      <c r="E53">
        <v>7.0549999999999997</v>
      </c>
      <c r="H53" s="6">
        <v>34790</v>
      </c>
      <c r="I53" s="7">
        <v>111.24</v>
      </c>
      <c r="J53">
        <f t="shared" si="0"/>
        <v>149.74689614749292</v>
      </c>
    </row>
    <row r="54" spans="1:10" x14ac:dyDescent="0.3">
      <c r="A54" s="6" cm="1">
        <f t="array" ref="A54">INDEX($C$2:$C$375,COUNT(C54:$C$375))</f>
        <v>42917</v>
      </c>
      <c r="B54" s="5">
        <v>2575.2600000000002</v>
      </c>
      <c r="C54" s="6">
        <v>34820</v>
      </c>
      <c r="D54" cm="1">
        <f t="array" ref="D54">INDEX($B$2:$B$375,COUNT(B54:$B$375))</f>
        <v>561.88</v>
      </c>
      <c r="E54">
        <v>6.2859999999999996</v>
      </c>
      <c r="H54" s="6">
        <v>34820</v>
      </c>
      <c r="I54" s="7">
        <v>111.39</v>
      </c>
      <c r="J54">
        <f t="shared" si="0"/>
        <v>149.69893962807055</v>
      </c>
    </row>
    <row r="55" spans="1:10" x14ac:dyDescent="0.3">
      <c r="A55" s="6" cm="1">
        <f t="array" ref="A55">INDEX($C$2:$C$375,COUNT(C55:$C$375))</f>
        <v>42887</v>
      </c>
      <c r="B55" s="5">
        <v>2519.36</v>
      </c>
      <c r="C55" s="6">
        <v>34851</v>
      </c>
      <c r="D55" cm="1">
        <f t="array" ref="D55">INDEX($B$2:$B$375,COUNT(B55:$B$375))</f>
        <v>584.41</v>
      </c>
      <c r="E55">
        <v>6.2069999999999999</v>
      </c>
      <c r="H55" s="6">
        <v>34851</v>
      </c>
      <c r="I55" s="7">
        <v>111.77</v>
      </c>
      <c r="J55">
        <f t="shared" si="0"/>
        <v>155.7014973091064</v>
      </c>
    </row>
    <row r="56" spans="1:10" x14ac:dyDescent="0.3">
      <c r="A56" s="6" cm="1">
        <f t="array" ref="A56">INDEX($C$2:$C$375,COUNT(C56:$C$375))</f>
        <v>42856</v>
      </c>
      <c r="B56" s="5">
        <v>2471.65</v>
      </c>
      <c r="C56" s="6">
        <v>34881</v>
      </c>
      <c r="D56" cm="1">
        <f t="array" ref="D56">INDEX($B$2:$B$375,COUNT(B56:$B$375))</f>
        <v>581.5</v>
      </c>
      <c r="E56">
        <v>6.4240000000000004</v>
      </c>
      <c r="H56" s="6">
        <v>34881</v>
      </c>
      <c r="I56" s="7">
        <v>112.29</v>
      </c>
      <c r="J56">
        <f t="shared" si="0"/>
        <v>154.92620024511109</v>
      </c>
    </row>
    <row r="57" spans="1:10" x14ac:dyDescent="0.3">
      <c r="A57" s="6" cm="1">
        <f t="array" ref="A57">INDEX($C$2:$C$375,COUNT(C57:$C$375))</f>
        <v>42826</v>
      </c>
      <c r="B57" s="5">
        <v>2470.3000000000002</v>
      </c>
      <c r="C57" s="6">
        <v>34912</v>
      </c>
      <c r="D57" cm="1">
        <f t="array" ref="D57">INDEX($B$2:$B$375,COUNT(B57:$B$375))</f>
        <v>605.37</v>
      </c>
      <c r="E57">
        <v>6.2859999999999996</v>
      </c>
      <c r="H57" s="6">
        <v>34912</v>
      </c>
      <c r="I57" s="7">
        <v>112.59</v>
      </c>
      <c r="J57">
        <f t="shared" si="0"/>
        <v>161.28576757073589</v>
      </c>
    </row>
    <row r="58" spans="1:10" x14ac:dyDescent="0.3">
      <c r="A58" s="6" cm="1">
        <f t="array" ref="A58">INDEX($C$2:$C$375,COUNT(C58:$C$375))</f>
        <v>42795</v>
      </c>
      <c r="B58" s="5">
        <v>2423.41</v>
      </c>
      <c r="C58" s="6">
        <v>34943</v>
      </c>
      <c r="D58" cm="1">
        <f t="array" ref="D58">INDEX($B$2:$B$375,COUNT(B58:$B$375))</f>
        <v>615.92999999999995</v>
      </c>
      <c r="E58">
        <v>6.1820000000000004</v>
      </c>
      <c r="H58" s="6">
        <v>34943</v>
      </c>
      <c r="I58" s="7">
        <v>112.83</v>
      </c>
      <c r="J58">
        <f t="shared" si="0"/>
        <v>164.09921671018276</v>
      </c>
    </row>
    <row r="59" spans="1:10" x14ac:dyDescent="0.3">
      <c r="A59" s="6" cm="1">
        <f t="array" ref="A59">INDEX($C$2:$C$375,COUNT(C59:$C$375))</f>
        <v>42767</v>
      </c>
      <c r="B59" s="5">
        <v>2411.8000000000002</v>
      </c>
      <c r="C59" s="6">
        <v>34973</v>
      </c>
      <c r="D59" cm="1">
        <f t="array" ref="D59">INDEX($B$2:$B$375,COUNT(B59:$B$375))</f>
        <v>636.02</v>
      </c>
      <c r="E59">
        <v>6.024</v>
      </c>
      <c r="H59" s="6">
        <v>34973</v>
      </c>
      <c r="I59" s="7">
        <v>112.87</v>
      </c>
      <c r="J59">
        <f t="shared" si="0"/>
        <v>169.45169712793734</v>
      </c>
    </row>
    <row r="60" spans="1:10" x14ac:dyDescent="0.3">
      <c r="A60" s="6" cm="1">
        <f t="array" ref="A60">INDEX($C$2:$C$375,COUNT(C60:$C$375))</f>
        <v>42736</v>
      </c>
      <c r="B60" s="5">
        <v>2384.1999999999998</v>
      </c>
      <c r="C60" s="6">
        <v>35004</v>
      </c>
      <c r="D60" cm="1">
        <f t="array" ref="D60">INDEX($B$2:$B$375,COUNT(B60:$B$375))</f>
        <v>640.42999999999995</v>
      </c>
      <c r="E60">
        <v>5.7450000000000001</v>
      </c>
      <c r="H60" s="6">
        <v>35004</v>
      </c>
      <c r="I60" s="7">
        <v>113.11</v>
      </c>
      <c r="J60">
        <f t="shared" si="0"/>
        <v>170.62663185378591</v>
      </c>
    </row>
    <row r="61" spans="1:10" x14ac:dyDescent="0.3">
      <c r="A61" s="6" cm="1">
        <f t="array" ref="A61">INDEX($C$2:$C$375,COUNT(C61:$C$375))</f>
        <v>42705</v>
      </c>
      <c r="B61" s="5">
        <v>2362.7199999999998</v>
      </c>
      <c r="C61" s="6">
        <v>35034</v>
      </c>
      <c r="D61" cm="1">
        <f t="array" ref="D61">INDEX($B$2:$B$375,COUNT(B61:$B$375))</f>
        <v>645.5</v>
      </c>
      <c r="E61">
        <v>5.5750000000000002</v>
      </c>
      <c r="H61" s="6">
        <v>35034</v>
      </c>
      <c r="I61" s="7">
        <v>113.58</v>
      </c>
      <c r="J61">
        <f t="shared" si="0"/>
        <v>171.9774071508499</v>
      </c>
    </row>
    <row r="62" spans="1:10" x14ac:dyDescent="0.3">
      <c r="A62" s="6" cm="1">
        <f t="array" ref="A62">INDEX($C$2:$C$375,COUNT(C62:$C$375))</f>
        <v>42675</v>
      </c>
      <c r="B62" s="5">
        <v>2363.64</v>
      </c>
      <c r="C62" s="6">
        <v>35065</v>
      </c>
      <c r="D62" cm="1">
        <f t="array" ref="D62">INDEX($B$2:$B$375,COUNT(B62:$B$375))</f>
        <v>654.16999999999996</v>
      </c>
      <c r="E62">
        <v>5.5759999999999996</v>
      </c>
      <c r="H62" s="6">
        <v>35065</v>
      </c>
      <c r="I62" s="7">
        <v>114.01</v>
      </c>
      <c r="J62">
        <f t="shared" si="0"/>
        <v>174.28731283636171</v>
      </c>
    </row>
    <row r="63" spans="1:10" x14ac:dyDescent="0.3">
      <c r="A63" s="6" cm="1">
        <f t="array" ref="A63">INDEX($C$2:$C$375,COUNT(C63:$C$375))</f>
        <v>42644</v>
      </c>
      <c r="B63" s="5">
        <v>2278.87</v>
      </c>
      <c r="C63" s="6">
        <v>35096</v>
      </c>
      <c r="D63" cm="1">
        <f t="array" ref="D63">INDEX($B$2:$B$375,COUNT(B63:$B$375))</f>
        <v>669.12</v>
      </c>
      <c r="E63">
        <v>6.1029999999999998</v>
      </c>
      <c r="H63" s="6">
        <v>35096</v>
      </c>
      <c r="I63" s="7">
        <v>114.16</v>
      </c>
      <c r="J63">
        <f t="shared" si="0"/>
        <v>178.27036819949913</v>
      </c>
    </row>
    <row r="64" spans="1:10" x14ac:dyDescent="0.3">
      <c r="A64" s="6" cm="1">
        <f t="array" ref="A64">INDEX($C$2:$C$375,COUNT(C64:$C$375))</f>
        <v>42614</v>
      </c>
      <c r="B64" s="5">
        <v>2238.83</v>
      </c>
      <c r="C64" s="6">
        <v>35125</v>
      </c>
      <c r="D64" cm="1">
        <f t="array" ref="D64">INDEX($B$2:$B$375,COUNT(B64:$B$375))</f>
        <v>670.63</v>
      </c>
      <c r="E64">
        <v>6.3339999999999996</v>
      </c>
      <c r="H64" s="6">
        <v>35125</v>
      </c>
      <c r="I64" s="7">
        <v>114.56</v>
      </c>
      <c r="J64">
        <f t="shared" si="0"/>
        <v>178.6726701124314</v>
      </c>
    </row>
    <row r="65" spans="1:10" x14ac:dyDescent="0.3">
      <c r="A65" s="6" cm="1">
        <f t="array" ref="A65">INDEX($C$2:$C$375,COUNT(C65:$C$375))</f>
        <v>42583</v>
      </c>
      <c r="B65" s="5">
        <v>2198.81</v>
      </c>
      <c r="C65" s="6">
        <v>35156</v>
      </c>
      <c r="D65" cm="1">
        <f t="array" ref="D65">INDEX($B$2:$B$375,COUNT(B65:$B$375))</f>
        <v>639.95000000000005</v>
      </c>
      <c r="E65">
        <v>6.6790000000000003</v>
      </c>
      <c r="H65" s="6">
        <v>35156</v>
      </c>
      <c r="I65" s="7">
        <v>114.85</v>
      </c>
      <c r="J65">
        <f t="shared" si="0"/>
        <v>170.49874780199289</v>
      </c>
    </row>
    <row r="66" spans="1:10" x14ac:dyDescent="0.3">
      <c r="A66" s="6" cm="1">
        <f t="array" ref="A66">INDEX($C$2:$C$375,COUNT(C66:$C$375))</f>
        <v>42552</v>
      </c>
      <c r="B66" s="5">
        <v>2126.15</v>
      </c>
      <c r="C66" s="6">
        <v>35186</v>
      </c>
      <c r="D66" cm="1">
        <f t="array" ref="D66">INDEX($B$2:$B$375,COUNT(B66:$B$375))</f>
        <v>651.99</v>
      </c>
      <c r="E66">
        <v>6.8479999999999999</v>
      </c>
      <c r="H66" s="6">
        <v>35186</v>
      </c>
      <c r="I66" s="7">
        <v>115.11</v>
      </c>
      <c r="J66">
        <f t="shared" ref="J66:J129" si="3">(D66/$D$2)*100</f>
        <v>173.70650610113498</v>
      </c>
    </row>
    <row r="67" spans="1:10" x14ac:dyDescent="0.3">
      <c r="A67" s="6" cm="1">
        <f t="array" ref="A67">INDEX($C$2:$C$375,COUNT(C67:$C$375))</f>
        <v>42522</v>
      </c>
      <c r="B67" s="5">
        <v>2168.27</v>
      </c>
      <c r="C67" s="6">
        <v>35217</v>
      </c>
      <c r="D67" cm="1">
        <f t="array" ref="D67">INDEX($B$2:$B$375,COUNT(B67:$B$375))</f>
        <v>687.33</v>
      </c>
      <c r="E67">
        <v>6.7160000000000002</v>
      </c>
      <c r="H67" s="6">
        <v>35217</v>
      </c>
      <c r="I67" s="7">
        <v>115.22</v>
      </c>
      <c r="J67">
        <f t="shared" si="3"/>
        <v>183.12196941439765</v>
      </c>
    </row>
    <row r="68" spans="1:10" x14ac:dyDescent="0.3">
      <c r="A68" s="6" cm="1">
        <f t="array" ref="A68">INDEX($C$2:$C$375,COUNT(C68:$C$375))</f>
        <v>42491</v>
      </c>
      <c r="B68" s="5">
        <v>2170.9499999999998</v>
      </c>
      <c r="C68" s="6">
        <v>35247</v>
      </c>
      <c r="D68" cm="1">
        <f t="array" ref="D68">INDEX($B$2:$B$375,COUNT(B68:$B$375))</f>
        <v>705.27</v>
      </c>
      <c r="E68">
        <v>6.798</v>
      </c>
      <c r="H68" s="6">
        <v>35247</v>
      </c>
      <c r="I68" s="7">
        <v>115.6</v>
      </c>
      <c r="J68">
        <f t="shared" si="3"/>
        <v>187.90163585016253</v>
      </c>
    </row>
    <row r="69" spans="1:10" x14ac:dyDescent="0.3">
      <c r="A69" s="6" cm="1">
        <f t="array" ref="A69">INDEX($C$2:$C$375,COUNT(C69:$C$375))</f>
        <v>42461</v>
      </c>
      <c r="B69" s="5">
        <v>2173.6</v>
      </c>
      <c r="C69" s="6">
        <v>35278</v>
      </c>
      <c r="D69" cm="1">
        <f t="array" ref="D69">INDEX($B$2:$B$375,COUNT(B69:$B$375))</f>
        <v>757.02</v>
      </c>
      <c r="E69">
        <v>6.9450000000000003</v>
      </c>
      <c r="H69" s="6">
        <v>35278</v>
      </c>
      <c r="I69" s="7">
        <v>115.61</v>
      </c>
      <c r="J69">
        <f t="shared" si="3"/>
        <v>201.68913518409974</v>
      </c>
    </row>
    <row r="70" spans="1:10" x14ac:dyDescent="0.3">
      <c r="A70" s="6" cm="1">
        <f t="array" ref="A70">INDEX($C$2:$C$375,COUNT(C70:$C$375))</f>
        <v>42430</v>
      </c>
      <c r="B70" s="5">
        <v>2098.86</v>
      </c>
      <c r="C70" s="6">
        <v>35309</v>
      </c>
      <c r="D70" cm="1">
        <f t="array" ref="D70">INDEX($B$2:$B$375,COUNT(B70:$B$375))</f>
        <v>740.74</v>
      </c>
      <c r="E70">
        <v>6.7030000000000003</v>
      </c>
      <c r="H70" s="6">
        <v>35309</v>
      </c>
      <c r="I70" s="7">
        <v>115.9</v>
      </c>
      <c r="J70">
        <f t="shared" si="3"/>
        <v>197.35173442745247</v>
      </c>
    </row>
    <row r="71" spans="1:10" x14ac:dyDescent="0.3">
      <c r="A71" s="6" cm="1">
        <f t="array" ref="A71">INDEX($C$2:$C$375,COUNT(C71:$C$375))</f>
        <v>42401</v>
      </c>
      <c r="B71" s="5">
        <v>2096.96</v>
      </c>
      <c r="C71" s="6">
        <v>35339</v>
      </c>
      <c r="D71" cm="1">
        <f t="array" ref="D71">INDEX($B$2:$B$375,COUNT(B71:$B$375))</f>
        <v>786.16</v>
      </c>
      <c r="E71">
        <v>6.3410000000000002</v>
      </c>
      <c r="H71" s="6">
        <v>35339</v>
      </c>
      <c r="I71" s="7">
        <v>116.01</v>
      </c>
      <c r="J71">
        <f t="shared" si="3"/>
        <v>209.45276282836892</v>
      </c>
    </row>
    <row r="72" spans="1:10" x14ac:dyDescent="0.3">
      <c r="A72" s="6" cm="1">
        <f t="array" ref="A72">INDEX($C$2:$C$375,COUNT(C72:$C$375))</f>
        <v>42370</v>
      </c>
      <c r="B72" s="5">
        <v>2065.3000000000002</v>
      </c>
      <c r="C72" s="6">
        <v>35370</v>
      </c>
      <c r="D72" cm="1">
        <f t="array" ref="D72">INDEX($B$2:$B$375,COUNT(B72:$B$375))</f>
        <v>790.82</v>
      </c>
      <c r="E72">
        <v>6.048</v>
      </c>
      <c r="H72" s="6">
        <v>35370</v>
      </c>
      <c r="I72" s="7">
        <v>116.36</v>
      </c>
      <c r="J72">
        <f t="shared" si="3"/>
        <v>210.69430383119308</v>
      </c>
    </row>
    <row r="73" spans="1:10" x14ac:dyDescent="0.3">
      <c r="A73" s="6" cm="1">
        <f t="array" ref="A73">INDEX($C$2:$C$375,COUNT(C73:$C$375))</f>
        <v>42339</v>
      </c>
      <c r="B73" s="5">
        <v>2059.7399999999998</v>
      </c>
      <c r="C73" s="6">
        <v>35400</v>
      </c>
      <c r="D73" cm="1">
        <f t="array" ref="D73">INDEX($B$2:$B$375,COUNT(B73:$B$375))</f>
        <v>757.12</v>
      </c>
      <c r="E73">
        <v>6.4290000000000003</v>
      </c>
      <c r="H73" s="6">
        <v>35400</v>
      </c>
      <c r="I73" s="7">
        <v>116.69</v>
      </c>
      <c r="J73">
        <f t="shared" si="3"/>
        <v>201.71577769488999</v>
      </c>
    </row>
    <row r="74" spans="1:10" x14ac:dyDescent="0.3">
      <c r="A74" s="6" cm="1">
        <f t="array" ref="A74">INDEX($C$2:$C$375,COUNT(C74:$C$375))</f>
        <v>42309</v>
      </c>
      <c r="B74" s="5">
        <v>1932.23</v>
      </c>
      <c r="C74" s="6">
        <v>35431</v>
      </c>
      <c r="D74" cm="1">
        <f t="array" ref="D74">INDEX($B$2:$B$375,COUNT(B74:$B$375))</f>
        <v>801.34</v>
      </c>
      <c r="E74">
        <v>6.5030000000000001</v>
      </c>
      <c r="H74" s="6">
        <v>35431</v>
      </c>
      <c r="I74" s="7">
        <v>116.84</v>
      </c>
      <c r="J74">
        <f t="shared" si="3"/>
        <v>213.49709596632385</v>
      </c>
    </row>
    <row r="75" spans="1:10" x14ac:dyDescent="0.3">
      <c r="A75" s="6" cm="1">
        <f t="array" ref="A75">INDEX($C$2:$C$375,COUNT(C75:$C$375))</f>
        <v>42278</v>
      </c>
      <c r="B75" s="5">
        <v>1940.24</v>
      </c>
      <c r="C75" s="6">
        <v>35462</v>
      </c>
      <c r="D75" cm="1">
        <f t="array" ref="D75">INDEX($B$2:$B$375,COUNT(B75:$B$375))</f>
        <v>848.28</v>
      </c>
      <c r="E75">
        <v>6.556</v>
      </c>
      <c r="H75" s="6">
        <v>35462</v>
      </c>
      <c r="I75" s="7">
        <v>117.13</v>
      </c>
      <c r="J75">
        <f t="shared" si="3"/>
        <v>226.0030905312517</v>
      </c>
    </row>
    <row r="76" spans="1:10" x14ac:dyDescent="0.3">
      <c r="A76" s="6" cm="1">
        <f t="array" ref="A76">INDEX($C$2:$C$375,COUNT(C76:$C$375))</f>
        <v>42248</v>
      </c>
      <c r="B76" s="5">
        <v>2043.94</v>
      </c>
      <c r="C76" s="6">
        <v>35490</v>
      </c>
      <c r="D76" cm="1">
        <f t="array" ref="D76">INDEX($B$2:$B$375,COUNT(B76:$B$375))</f>
        <v>885.14</v>
      </c>
      <c r="E76">
        <v>6.907</v>
      </c>
      <c r="H76" s="6">
        <v>35490</v>
      </c>
      <c r="I76" s="7">
        <v>117.6</v>
      </c>
      <c r="J76">
        <f t="shared" si="3"/>
        <v>235.82352000852561</v>
      </c>
    </row>
    <row r="77" spans="1:10" x14ac:dyDescent="0.3">
      <c r="A77" s="6" cm="1">
        <f t="array" ref="A77">INDEX($C$2:$C$375,COUNT(C77:$C$375))</f>
        <v>42217</v>
      </c>
      <c r="B77" s="5">
        <v>2080.41</v>
      </c>
      <c r="C77" s="6">
        <v>35521</v>
      </c>
      <c r="D77" cm="1">
        <f t="array" ref="D77">INDEX($B$2:$B$375,COUNT(B77:$B$375))</f>
        <v>954.31</v>
      </c>
      <c r="E77">
        <v>6.7149999999999999</v>
      </c>
      <c r="H77" s="6">
        <v>35521</v>
      </c>
      <c r="I77" s="7">
        <v>117.82</v>
      </c>
      <c r="J77">
        <f t="shared" si="3"/>
        <v>254.2521447221186</v>
      </c>
    </row>
    <row r="78" spans="1:10" x14ac:dyDescent="0.3">
      <c r="A78" s="6" cm="1">
        <f t="array" ref="A78">INDEX($C$2:$C$375,COUNT(C78:$C$375))</f>
        <v>42186</v>
      </c>
      <c r="B78" s="5">
        <v>2079.36</v>
      </c>
      <c r="C78" s="6">
        <v>35551</v>
      </c>
      <c r="D78" cm="1">
        <f t="array" ref="D78">INDEX($B$2:$B$375,COUNT(B78:$B$375))</f>
        <v>899.47</v>
      </c>
      <c r="E78">
        <v>6.6630000000000003</v>
      </c>
      <c r="H78" s="6">
        <v>35551</v>
      </c>
      <c r="I78" s="7">
        <v>118.26</v>
      </c>
      <c r="J78">
        <f t="shared" si="3"/>
        <v>239.64139180476369</v>
      </c>
    </row>
    <row r="79" spans="1:10" x14ac:dyDescent="0.3">
      <c r="A79" s="6" cm="1">
        <f t="array" ref="A79">INDEX($C$2:$C$375,COUNT(C79:$C$375))</f>
        <v>42156</v>
      </c>
      <c r="B79" s="5">
        <v>1920.03</v>
      </c>
      <c r="C79" s="6">
        <v>35582</v>
      </c>
      <c r="D79" cm="1">
        <f t="array" ref="D79">INDEX($B$2:$B$375,COUNT(B79:$B$375))</f>
        <v>947.28</v>
      </c>
      <c r="E79">
        <v>6.5019999999999998</v>
      </c>
      <c r="H79" s="6">
        <v>35582</v>
      </c>
      <c r="I79" s="7">
        <v>118.31</v>
      </c>
      <c r="J79">
        <f t="shared" si="3"/>
        <v>252.37917621356635</v>
      </c>
    </row>
    <row r="80" spans="1:10" x14ac:dyDescent="0.3">
      <c r="A80" s="6" cm="1">
        <f t="array" ref="A80">INDEX($C$2:$C$375,COUNT(C80:$C$375))</f>
        <v>42125</v>
      </c>
      <c r="B80" s="5">
        <v>1972.18</v>
      </c>
      <c r="C80" s="6">
        <v>35612</v>
      </c>
      <c r="D80" cm="1">
        <f t="array" ref="D80">INDEX($B$2:$B$375,COUNT(B80:$B$375))</f>
        <v>914.62</v>
      </c>
      <c r="E80">
        <v>6.0129999999999999</v>
      </c>
      <c r="H80" s="6">
        <v>35612</v>
      </c>
      <c r="I80" s="7">
        <v>118.61</v>
      </c>
      <c r="J80">
        <f t="shared" si="3"/>
        <v>243.67773218948153</v>
      </c>
    </row>
    <row r="81" spans="1:10" x14ac:dyDescent="0.3">
      <c r="A81" s="6" cm="1">
        <f t="array" ref="A81">INDEX($C$2:$C$375,COUNT(C81:$C$375))</f>
        <v>42095</v>
      </c>
      <c r="B81" s="5">
        <v>2103.84</v>
      </c>
      <c r="C81" s="6">
        <v>35643</v>
      </c>
      <c r="D81" cm="1">
        <f t="array" ref="D81">INDEX($B$2:$B$375,COUNT(B81:$B$375))</f>
        <v>955.4</v>
      </c>
      <c r="E81">
        <v>6.3390000000000004</v>
      </c>
      <c r="H81" s="6">
        <v>35643</v>
      </c>
      <c r="I81" s="7">
        <v>119.06</v>
      </c>
      <c r="J81">
        <f t="shared" si="3"/>
        <v>254.54254808973201</v>
      </c>
    </row>
    <row r="82" spans="1:10" x14ac:dyDescent="0.3">
      <c r="A82" s="6" cm="1">
        <f t="array" ref="A82">INDEX($C$2:$C$375,COUNT(C82:$C$375))</f>
        <v>42064</v>
      </c>
      <c r="B82" s="5">
        <v>2063.11</v>
      </c>
      <c r="C82" s="6">
        <v>35674</v>
      </c>
      <c r="D82" cm="1">
        <f t="array" ref="D82">INDEX($B$2:$B$375,COUNT(B82:$B$375))</f>
        <v>970.43</v>
      </c>
      <c r="E82">
        <v>6.1029999999999998</v>
      </c>
      <c r="H82" s="6">
        <v>35674</v>
      </c>
      <c r="I82" s="7">
        <v>119.21</v>
      </c>
      <c r="J82">
        <f t="shared" si="3"/>
        <v>258.54691746150155</v>
      </c>
    </row>
    <row r="83" spans="1:10" x14ac:dyDescent="0.3">
      <c r="A83" s="6" cm="1">
        <f t="array" ref="A83">INDEX($C$2:$C$375,COUNT(C83:$C$375))</f>
        <v>42036</v>
      </c>
      <c r="B83" s="5">
        <v>2107.39</v>
      </c>
      <c r="C83" s="6">
        <v>35704</v>
      </c>
      <c r="D83" cm="1">
        <f t="array" ref="D83">INDEX($B$2:$B$375,COUNT(B83:$B$375))</f>
        <v>980.28</v>
      </c>
      <c r="E83">
        <v>5.8310000000000004</v>
      </c>
      <c r="H83" s="6">
        <v>35704</v>
      </c>
      <c r="I83" s="7">
        <v>119.83</v>
      </c>
      <c r="J83">
        <f t="shared" si="3"/>
        <v>261.17120477433792</v>
      </c>
    </row>
    <row r="84" spans="1:10" x14ac:dyDescent="0.3">
      <c r="A84" s="6" cm="1">
        <f t="array" ref="A84">INDEX($C$2:$C$375,COUNT(C84:$C$375))</f>
        <v>42005</v>
      </c>
      <c r="B84" s="5">
        <v>2085.5100000000002</v>
      </c>
      <c r="C84" s="6">
        <v>35735</v>
      </c>
      <c r="D84" cm="1">
        <f t="array" ref="D84">INDEX($B$2:$B$375,COUNT(B84:$B$375))</f>
        <v>1049.3399999999999</v>
      </c>
      <c r="E84">
        <v>5.88</v>
      </c>
      <c r="H84" s="6">
        <v>35735</v>
      </c>
      <c r="I84" s="7">
        <v>120.23</v>
      </c>
      <c r="J84">
        <f t="shared" si="3"/>
        <v>279.57052272606171</v>
      </c>
    </row>
    <row r="85" spans="1:10" x14ac:dyDescent="0.3">
      <c r="A85" s="6" cm="1">
        <f t="array" ref="A85">INDEX($C$2:$C$375,COUNT(C85:$C$375))</f>
        <v>41974</v>
      </c>
      <c r="B85" s="5">
        <v>2067.89</v>
      </c>
      <c r="C85" s="6">
        <v>35765</v>
      </c>
      <c r="D85" cm="1">
        <f t="array" ref="D85">INDEX($B$2:$B$375,COUNT(B85:$B$375))</f>
        <v>1101.75</v>
      </c>
      <c r="E85">
        <v>5.7439999999999998</v>
      </c>
      <c r="H85" s="6">
        <v>35765</v>
      </c>
      <c r="I85" s="7">
        <v>120.61</v>
      </c>
      <c r="J85">
        <f t="shared" si="3"/>
        <v>293.53386263121439</v>
      </c>
    </row>
    <row r="86" spans="1:10" x14ac:dyDescent="0.3">
      <c r="A86" s="6" cm="1">
        <f t="array" ref="A86">INDEX($C$2:$C$375,COUNT(C86:$C$375))</f>
        <v>41944</v>
      </c>
      <c r="B86" s="5">
        <v>2104.5</v>
      </c>
      <c r="C86" s="6">
        <v>35796</v>
      </c>
      <c r="D86" cm="1">
        <f t="array" ref="D86">INDEX($B$2:$B$375,COUNT(B86:$B$375))</f>
        <v>1111.75</v>
      </c>
      <c r="E86">
        <v>5.516</v>
      </c>
      <c r="H86" s="6">
        <v>35796</v>
      </c>
      <c r="I86" s="7">
        <v>121.08</v>
      </c>
      <c r="J86">
        <f t="shared" si="3"/>
        <v>296.1981137102361</v>
      </c>
    </row>
    <row r="87" spans="1:10" x14ac:dyDescent="0.3">
      <c r="A87" s="6" cm="1">
        <f t="array" ref="A87">INDEX($C$2:$C$375,COUNT(C87:$C$375))</f>
        <v>41913</v>
      </c>
      <c r="B87" s="5">
        <v>1994.99</v>
      </c>
      <c r="C87" s="6">
        <v>35827</v>
      </c>
      <c r="D87" cm="1">
        <f t="array" ref="D87">INDEX($B$2:$B$375,COUNT(B87:$B$375))</f>
        <v>1090.82</v>
      </c>
      <c r="E87">
        <v>5.6239999999999997</v>
      </c>
      <c r="H87" s="6">
        <v>35827</v>
      </c>
      <c r="I87" s="7">
        <v>121.92</v>
      </c>
      <c r="J87">
        <f t="shared" si="3"/>
        <v>290.62183620184368</v>
      </c>
    </row>
    <row r="88" spans="1:10" x14ac:dyDescent="0.3">
      <c r="A88" s="6" cm="1">
        <f t="array" ref="A88">INDEX($C$2:$C$375,COUNT(C88:$C$375))</f>
        <v>41883</v>
      </c>
      <c r="B88" s="5">
        <v>2058.9</v>
      </c>
      <c r="C88" s="6">
        <v>35855</v>
      </c>
      <c r="D88" cm="1">
        <f t="array" ref="D88">INDEX($B$2:$B$375,COUNT(B88:$B$375))</f>
        <v>1133.8399999999999</v>
      </c>
      <c r="E88">
        <v>5.6580000000000004</v>
      </c>
      <c r="H88" s="6">
        <v>35855</v>
      </c>
      <c r="I88" s="7">
        <v>122.32</v>
      </c>
      <c r="J88">
        <f t="shared" si="3"/>
        <v>302.08344434379495</v>
      </c>
    </row>
    <row r="89" spans="1:10" x14ac:dyDescent="0.3">
      <c r="A89" s="6" cm="1">
        <f t="array" ref="A89">INDEX($C$2:$C$375,COUNT(C89:$C$375))</f>
        <v>41852</v>
      </c>
      <c r="B89" s="5">
        <v>2067.56</v>
      </c>
      <c r="C89" s="6">
        <v>35886</v>
      </c>
      <c r="D89" cm="1">
        <f t="array" ref="D89">INDEX($B$2:$B$375,COUNT(B89:$B$375))</f>
        <v>1120.67</v>
      </c>
      <c r="E89">
        <v>5.82</v>
      </c>
      <c r="H89" s="6">
        <v>35886</v>
      </c>
      <c r="I89" s="7">
        <v>122.9</v>
      </c>
      <c r="J89">
        <f t="shared" si="3"/>
        <v>298.57462567272341</v>
      </c>
    </row>
    <row r="90" spans="1:10" x14ac:dyDescent="0.3">
      <c r="A90" s="6" cm="1">
        <f t="array" ref="A90">INDEX($C$2:$C$375,COUNT(C90:$C$375))</f>
        <v>41821</v>
      </c>
      <c r="B90" s="5">
        <v>2018.05</v>
      </c>
      <c r="C90" s="6">
        <v>35916</v>
      </c>
      <c r="D90" cm="1">
        <f t="array" ref="D90">INDEX($B$2:$B$375,COUNT(B90:$B$375))</f>
        <v>957.28</v>
      </c>
      <c r="E90">
        <v>5.5579999999999998</v>
      </c>
      <c r="H90" s="6">
        <v>35916</v>
      </c>
      <c r="I90" s="7">
        <v>123.38</v>
      </c>
      <c r="J90">
        <f t="shared" si="3"/>
        <v>255.04342729258806</v>
      </c>
    </row>
    <row r="91" spans="1:10" x14ac:dyDescent="0.3">
      <c r="A91" s="6" cm="1">
        <f t="array" ref="A91">INDEX($C$2:$C$375,COUNT(C91:$C$375))</f>
        <v>41791</v>
      </c>
      <c r="B91" s="5">
        <v>1972.29</v>
      </c>
      <c r="C91" s="6">
        <v>35947</v>
      </c>
      <c r="D91" cm="1">
        <f t="array" ref="D91">INDEX($B$2:$B$375,COUNT(B91:$B$375))</f>
        <v>1017.01</v>
      </c>
      <c r="E91">
        <v>5.4459999999999997</v>
      </c>
      <c r="H91" s="6">
        <v>35947</v>
      </c>
      <c r="I91" s="7">
        <v>124.17</v>
      </c>
      <c r="J91">
        <f t="shared" si="3"/>
        <v>270.9569989875846</v>
      </c>
    </row>
    <row r="92" spans="1:10" x14ac:dyDescent="0.3">
      <c r="A92" s="6" cm="1">
        <f t="array" ref="A92">INDEX($C$2:$C$375,COUNT(C92:$C$375))</f>
        <v>41760</v>
      </c>
      <c r="B92" s="5">
        <v>2003.37</v>
      </c>
      <c r="C92" s="6">
        <v>35977</v>
      </c>
      <c r="D92" cm="1">
        <f t="array" ref="D92">INDEX($B$2:$B$375,COUNT(B92:$B$375))</f>
        <v>1098.67</v>
      </c>
      <c r="E92">
        <v>5.4939999999999998</v>
      </c>
      <c r="H92" s="6">
        <v>35977</v>
      </c>
      <c r="I92" s="7">
        <v>124.49</v>
      </c>
      <c r="J92">
        <f t="shared" si="3"/>
        <v>292.71327329887572</v>
      </c>
    </row>
    <row r="93" spans="1:10" x14ac:dyDescent="0.3">
      <c r="A93" s="6" cm="1">
        <f t="array" ref="A93">INDEX($C$2:$C$375,COUNT(C93:$C$375))</f>
        <v>41730</v>
      </c>
      <c r="B93" s="5">
        <v>1930.67</v>
      </c>
      <c r="C93" s="6">
        <v>36008</v>
      </c>
      <c r="D93" cm="1">
        <f t="array" ref="D93">INDEX($B$2:$B$375,COUNT(B93:$B$375))</f>
        <v>1163.6300000000001</v>
      </c>
      <c r="E93">
        <v>5.048</v>
      </c>
      <c r="H93" s="6">
        <v>36008</v>
      </c>
      <c r="I93" s="7">
        <v>125.01</v>
      </c>
      <c r="J93">
        <f t="shared" si="3"/>
        <v>310.02024830820062</v>
      </c>
    </row>
    <row r="94" spans="1:10" x14ac:dyDescent="0.3">
      <c r="A94" s="6" cm="1">
        <f t="array" ref="A94">INDEX($C$2:$C$375,COUNT(C94:$C$375))</f>
        <v>41699</v>
      </c>
      <c r="B94" s="5">
        <v>1960.23</v>
      </c>
      <c r="C94" s="6">
        <v>36039</v>
      </c>
      <c r="D94" cm="1">
        <f t="array" ref="D94">INDEX($B$2:$B$375,COUNT(B94:$B$375))</f>
        <v>1229.23</v>
      </c>
      <c r="E94">
        <v>4.4219999999999997</v>
      </c>
      <c r="H94" s="6">
        <v>36039</v>
      </c>
      <c r="I94" s="7">
        <v>125.81</v>
      </c>
      <c r="J94">
        <f t="shared" si="3"/>
        <v>327.49773538658286</v>
      </c>
    </row>
    <row r="95" spans="1:10" x14ac:dyDescent="0.3">
      <c r="A95" s="6" cm="1">
        <f t="array" ref="A95">INDEX($C$2:$C$375,COUNT(C95:$C$375))</f>
        <v>41671</v>
      </c>
      <c r="B95" s="5">
        <v>1923.57</v>
      </c>
      <c r="C95" s="6">
        <v>36069</v>
      </c>
      <c r="D95" cm="1">
        <f t="array" ref="D95">INDEX($B$2:$B$375,COUNT(B95:$B$375))</f>
        <v>1279.6400000000001</v>
      </c>
      <c r="E95">
        <v>4.6029999999999998</v>
      </c>
      <c r="H95" s="6">
        <v>36069</v>
      </c>
      <c r="I95" s="7">
        <v>126.33</v>
      </c>
      <c r="J95">
        <f t="shared" si="3"/>
        <v>340.92822507593121</v>
      </c>
    </row>
    <row r="96" spans="1:10" x14ac:dyDescent="0.3">
      <c r="A96" s="6" cm="1">
        <f t="array" ref="A96">INDEX($C$2:$C$375,COUNT(C96:$C$375))</f>
        <v>41640</v>
      </c>
      <c r="B96" s="5">
        <v>1883.95</v>
      </c>
      <c r="C96" s="6">
        <v>36100</v>
      </c>
      <c r="D96" cm="1">
        <f t="array" ref="D96">INDEX($B$2:$B$375,COUNT(B96:$B$375))</f>
        <v>1238.33</v>
      </c>
      <c r="E96">
        <v>4.7220000000000004</v>
      </c>
      <c r="H96" s="6">
        <v>36100</v>
      </c>
      <c r="I96" s="7">
        <v>127.17</v>
      </c>
      <c r="J96">
        <f t="shared" si="3"/>
        <v>329.9222038684926</v>
      </c>
    </row>
    <row r="97" spans="1:10" x14ac:dyDescent="0.3">
      <c r="A97" s="6" cm="1">
        <f t="array" ref="A97">INDEX($C$2:$C$375,COUNT(C97:$C$375))</f>
        <v>41609</v>
      </c>
      <c r="B97" s="5">
        <v>1872.34</v>
      </c>
      <c r="C97" s="6">
        <v>36130</v>
      </c>
      <c r="D97" cm="1">
        <f t="array" ref="D97">INDEX($B$2:$B$375,COUNT(B97:$B$375))</f>
        <v>1286.3699999999999</v>
      </c>
      <c r="E97">
        <v>4.6580000000000004</v>
      </c>
      <c r="H97" s="6">
        <v>36130</v>
      </c>
      <c r="I97" s="7">
        <v>127.75</v>
      </c>
      <c r="J97">
        <f t="shared" si="3"/>
        <v>342.72126605211275</v>
      </c>
    </row>
    <row r="98" spans="1:10" x14ac:dyDescent="0.3">
      <c r="A98" s="6" cm="1">
        <f t="array" ref="A98">INDEX($C$2:$C$375,COUNT(C98:$C$375))</f>
        <v>41579</v>
      </c>
      <c r="B98" s="5">
        <v>1859.45</v>
      </c>
      <c r="C98" s="6">
        <v>36161</v>
      </c>
      <c r="D98" cm="1">
        <f t="array" ref="D98">INDEX($B$2:$B$375,COUNT(B98:$B$375))</f>
        <v>1335.18</v>
      </c>
      <c r="E98">
        <v>4.6529999999999996</v>
      </c>
      <c r="H98" s="6">
        <v>36161</v>
      </c>
      <c r="I98" s="7">
        <v>128.49</v>
      </c>
      <c r="J98">
        <f t="shared" si="3"/>
        <v>355.72547556881761</v>
      </c>
    </row>
    <row r="99" spans="1:10" x14ac:dyDescent="0.3">
      <c r="A99" s="6" cm="1">
        <f t="array" ref="A99">INDEX($C$2:$C$375,COUNT(C99:$C$375))</f>
        <v>41548</v>
      </c>
      <c r="B99" s="5">
        <v>1782.59</v>
      </c>
      <c r="C99" s="6">
        <v>36192</v>
      </c>
      <c r="D99" cm="1">
        <f t="array" ref="D99">INDEX($B$2:$B$375,COUNT(B99:$B$375))</f>
        <v>1301.8399999999999</v>
      </c>
      <c r="E99">
        <v>5.2939999999999996</v>
      </c>
      <c r="H99" s="6">
        <v>36192</v>
      </c>
      <c r="I99" s="7">
        <v>128.99</v>
      </c>
      <c r="J99">
        <f t="shared" si="3"/>
        <v>346.8428624713593</v>
      </c>
    </row>
    <row r="100" spans="1:10" x14ac:dyDescent="0.3">
      <c r="A100" s="6" cm="1">
        <f t="array" ref="A100">INDEX($C$2:$C$375,COUNT(C100:$C$375))</f>
        <v>41518</v>
      </c>
      <c r="B100" s="5">
        <v>1848.36</v>
      </c>
      <c r="C100" s="6">
        <v>36220</v>
      </c>
      <c r="D100" cm="1">
        <f t="array" ref="D100">INDEX($B$2:$B$375,COUNT(B100:$B$375))</f>
        <v>1372.71</v>
      </c>
      <c r="E100">
        <v>5.242</v>
      </c>
      <c r="H100" s="6">
        <v>36220</v>
      </c>
      <c r="I100" s="7">
        <v>129.54</v>
      </c>
      <c r="J100">
        <f t="shared" si="3"/>
        <v>365.72440986838603</v>
      </c>
    </row>
    <row r="101" spans="1:10" x14ac:dyDescent="0.3">
      <c r="A101" s="6" cm="1">
        <f t="array" ref="A101">INDEX($C$2:$C$375,COUNT(C101:$C$375))</f>
        <v>41487</v>
      </c>
      <c r="B101" s="5">
        <v>1805.81</v>
      </c>
      <c r="C101" s="6">
        <v>36251</v>
      </c>
      <c r="D101" cm="1">
        <f t="array" ref="D101">INDEX($B$2:$B$375,COUNT(B101:$B$375))</f>
        <v>1328.72</v>
      </c>
      <c r="E101">
        <v>5.35</v>
      </c>
      <c r="H101" s="6">
        <v>36251</v>
      </c>
      <c r="I101" s="7">
        <v>130.19999999999999</v>
      </c>
      <c r="J101">
        <f t="shared" si="3"/>
        <v>354.00436937176966</v>
      </c>
    </row>
    <row r="102" spans="1:10" x14ac:dyDescent="0.3">
      <c r="A102" s="6" cm="1">
        <f t="array" ref="A102">INDEX($C$2:$C$375,COUNT(C102:$C$375))</f>
        <v>41456</v>
      </c>
      <c r="B102" s="5">
        <v>1756.54</v>
      </c>
      <c r="C102" s="6">
        <v>36281</v>
      </c>
      <c r="D102" cm="1">
        <f t="array" ref="D102">INDEX($B$2:$B$375,COUNT(B102:$B$375))</f>
        <v>1320.41</v>
      </c>
      <c r="E102">
        <v>5.6239999999999997</v>
      </c>
      <c r="H102" s="6">
        <v>36281</v>
      </c>
      <c r="I102" s="7">
        <v>130.99</v>
      </c>
      <c r="J102">
        <f t="shared" si="3"/>
        <v>351.79037672510265</v>
      </c>
    </row>
    <row r="103" spans="1:10" x14ac:dyDescent="0.3">
      <c r="A103" s="6" cm="1">
        <f t="array" ref="A103">INDEX($C$2:$C$375,COUNT(C103:$C$375))</f>
        <v>41426</v>
      </c>
      <c r="B103" s="5">
        <v>1681.55</v>
      </c>
      <c r="C103" s="6">
        <v>36312</v>
      </c>
      <c r="D103" cm="1">
        <f t="array" ref="D103">INDEX($B$2:$B$375,COUNT(B103:$B$375))</f>
        <v>1282.71</v>
      </c>
      <c r="E103">
        <v>5.7850000000000001</v>
      </c>
      <c r="H103" s="6">
        <v>36312</v>
      </c>
      <c r="I103" s="7">
        <v>131.59</v>
      </c>
      <c r="J103">
        <f t="shared" si="3"/>
        <v>341.74615015719081</v>
      </c>
    </row>
    <row r="104" spans="1:10" x14ac:dyDescent="0.3">
      <c r="A104" s="6" cm="1">
        <f t="array" ref="A104">INDEX($C$2:$C$375,COUNT(C104:$C$375))</f>
        <v>41395</v>
      </c>
      <c r="B104" s="5">
        <v>1632.97</v>
      </c>
      <c r="C104" s="6">
        <v>36342</v>
      </c>
      <c r="D104" cm="1">
        <f t="array" ref="D104">INDEX($B$2:$B$375,COUNT(B104:$B$375))</f>
        <v>1362.93</v>
      </c>
      <c r="E104">
        <v>5.9020000000000001</v>
      </c>
      <c r="H104" s="6">
        <v>36342</v>
      </c>
      <c r="I104" s="7">
        <v>132.31</v>
      </c>
      <c r="J104">
        <f t="shared" si="3"/>
        <v>363.1187723131028</v>
      </c>
    </row>
    <row r="105" spans="1:10" x14ac:dyDescent="0.3">
      <c r="A105" s="6" cm="1">
        <f t="array" ref="A105">INDEX($C$2:$C$375,COUNT(C105:$C$375))</f>
        <v>41365</v>
      </c>
      <c r="B105" s="5">
        <v>1685.73</v>
      </c>
      <c r="C105" s="6">
        <v>36373</v>
      </c>
      <c r="D105" cm="1">
        <f t="array" ref="D105">INDEX($B$2:$B$375,COUNT(B105:$B$375))</f>
        <v>1388.91</v>
      </c>
      <c r="E105">
        <v>5.9740000000000002</v>
      </c>
      <c r="H105" s="6">
        <v>36373</v>
      </c>
      <c r="I105" s="7">
        <v>133.13</v>
      </c>
      <c r="J105">
        <f t="shared" si="3"/>
        <v>370.04049661640119</v>
      </c>
    </row>
    <row r="106" spans="1:10" x14ac:dyDescent="0.3">
      <c r="A106" s="6" cm="1">
        <f t="array" ref="A106">INDEX($C$2:$C$375,COUNT(C106:$C$375))</f>
        <v>41334</v>
      </c>
      <c r="B106" s="5">
        <v>1606.28</v>
      </c>
      <c r="C106" s="6">
        <v>36404</v>
      </c>
      <c r="D106" cm="1">
        <f t="array" ref="D106">INDEX($B$2:$B$375,COUNT(B106:$B$375))</f>
        <v>1469.25</v>
      </c>
      <c r="E106">
        <v>5.8810000000000002</v>
      </c>
      <c r="H106" s="6">
        <v>36404</v>
      </c>
      <c r="I106" s="7">
        <v>133.5</v>
      </c>
      <c r="J106">
        <f t="shared" si="3"/>
        <v>391.44508978526142</v>
      </c>
    </row>
    <row r="107" spans="1:10" x14ac:dyDescent="0.3">
      <c r="A107" s="6" cm="1">
        <f t="array" ref="A107">INDEX($C$2:$C$375,COUNT(C107:$C$375))</f>
        <v>41306</v>
      </c>
      <c r="B107" s="5">
        <v>1630.74</v>
      </c>
      <c r="C107" s="6">
        <v>36434</v>
      </c>
      <c r="D107" cm="1">
        <f t="array" ref="D107">INDEX($B$2:$B$375,COUNT(B107:$B$375))</f>
        <v>1394.46</v>
      </c>
      <c r="E107">
        <v>6.0279999999999996</v>
      </c>
      <c r="H107" s="6">
        <v>36434</v>
      </c>
      <c r="I107" s="7">
        <v>134.30000000000001</v>
      </c>
      <c r="J107">
        <f t="shared" si="3"/>
        <v>371.51915596525822</v>
      </c>
    </row>
    <row r="108" spans="1:10" x14ac:dyDescent="0.3">
      <c r="A108" s="6" cm="1">
        <f t="array" ref="A108">INDEX($C$2:$C$375,COUNT(C108:$C$375))</f>
        <v>41275</v>
      </c>
      <c r="B108" s="5">
        <v>1597.57</v>
      </c>
      <c r="C108" s="6">
        <v>36465</v>
      </c>
      <c r="D108" cm="1">
        <f t="array" ref="D108">INDEX($B$2:$B$375,COUNT(B108:$B$375))</f>
        <v>1366.42</v>
      </c>
      <c r="E108">
        <v>6.1929999999999996</v>
      </c>
      <c r="H108" s="6">
        <v>36465</v>
      </c>
      <c r="I108" s="7">
        <v>134.86000000000001</v>
      </c>
      <c r="J108">
        <f t="shared" si="3"/>
        <v>364.04859593968138</v>
      </c>
    </row>
    <row r="109" spans="1:10" x14ac:dyDescent="0.3">
      <c r="A109" s="6" cm="1">
        <f t="array" ref="A109">INDEX($C$2:$C$375,COUNT(C109:$C$375))</f>
        <v>41244</v>
      </c>
      <c r="B109" s="5">
        <v>1569.19</v>
      </c>
      <c r="C109" s="6">
        <v>36495</v>
      </c>
      <c r="D109" cm="1">
        <f t="array" ref="D109">INDEX($B$2:$B$375,COUNT(B109:$B$375))</f>
        <v>1498.58</v>
      </c>
      <c r="E109">
        <v>6.4349999999999996</v>
      </c>
      <c r="H109" s="6">
        <v>36495</v>
      </c>
      <c r="I109" s="7">
        <v>135.54</v>
      </c>
      <c r="J109">
        <f t="shared" si="3"/>
        <v>399.25933820003195</v>
      </c>
    </row>
    <row r="110" spans="1:10" x14ac:dyDescent="0.3">
      <c r="A110" s="6" cm="1">
        <f t="array" ref="A110">INDEX($C$2:$C$375,COUNT(C110:$C$375))</f>
        <v>41214</v>
      </c>
      <c r="B110" s="5">
        <v>1514.68</v>
      </c>
      <c r="C110" s="6">
        <v>36526</v>
      </c>
      <c r="D110" cm="1">
        <f t="array" ref="D110">INDEX($B$2:$B$375,COUNT(B110:$B$375))</f>
        <v>1452.43</v>
      </c>
      <c r="E110">
        <v>6.6619999999999999</v>
      </c>
      <c r="H110" s="6">
        <v>36526</v>
      </c>
      <c r="I110" s="7">
        <v>137.13999999999999</v>
      </c>
      <c r="J110">
        <f t="shared" si="3"/>
        <v>386.96381947034695</v>
      </c>
    </row>
    <row r="111" spans="1:10" x14ac:dyDescent="0.3">
      <c r="A111" s="6" cm="1">
        <f t="array" ref="A111">INDEX($C$2:$C$375,COUNT(C111:$C$375))</f>
        <v>41183</v>
      </c>
      <c r="B111" s="5">
        <v>1498.11</v>
      </c>
      <c r="C111" s="6">
        <v>36557</v>
      </c>
      <c r="D111" cm="1">
        <f t="array" ref="D111">INDEX($B$2:$B$375,COUNT(B111:$B$375))</f>
        <v>1420.6</v>
      </c>
      <c r="E111">
        <v>6.4089999999999998</v>
      </c>
      <c r="H111" s="6">
        <v>36557</v>
      </c>
      <c r="I111" s="7">
        <v>136.93</v>
      </c>
      <c r="J111">
        <f t="shared" si="3"/>
        <v>378.48350828582085</v>
      </c>
    </row>
    <row r="112" spans="1:10" x14ac:dyDescent="0.3">
      <c r="A112" s="6" cm="1">
        <f t="array" ref="A112">INDEX($C$2:$C$375,COUNT(C112:$C$375))</f>
        <v>41153</v>
      </c>
      <c r="B112" s="5">
        <v>1426.19</v>
      </c>
      <c r="C112" s="6">
        <v>36586</v>
      </c>
      <c r="D112" cm="1">
        <f t="array" ref="D112">INDEX($B$2:$B$375,COUNT(B112:$B$375))</f>
        <v>1454.6</v>
      </c>
      <c r="E112">
        <v>6.0019999999999998</v>
      </c>
      <c r="H112" s="6">
        <v>36586</v>
      </c>
      <c r="I112" s="7">
        <v>138</v>
      </c>
      <c r="J112">
        <f t="shared" si="3"/>
        <v>387.54196195449458</v>
      </c>
    </row>
    <row r="113" spans="1:10" x14ac:dyDescent="0.3">
      <c r="A113" s="6" cm="1">
        <f t="array" ref="A113">INDEX($C$2:$C$375,COUNT(C113:$C$375))</f>
        <v>41122</v>
      </c>
      <c r="B113" s="5">
        <v>1416.18</v>
      </c>
      <c r="C113" s="6">
        <v>36617</v>
      </c>
      <c r="D113" cm="1">
        <f t="array" ref="D113">INDEX($B$2:$B$375,COUNT(B113:$B$375))</f>
        <v>1430.83</v>
      </c>
      <c r="E113">
        <v>6.218</v>
      </c>
      <c r="H113" s="6">
        <v>36617</v>
      </c>
      <c r="I113" s="7">
        <v>138.94</v>
      </c>
      <c r="J113">
        <f t="shared" si="3"/>
        <v>381.20903713966004</v>
      </c>
    </row>
    <row r="114" spans="1:10" x14ac:dyDescent="0.3">
      <c r="A114" s="6" cm="1">
        <f t="array" ref="A114">INDEX($C$2:$C$375,COUNT(C114:$C$375))</f>
        <v>41091</v>
      </c>
      <c r="B114" s="5">
        <v>1412.16</v>
      </c>
      <c r="C114" s="6">
        <v>36647</v>
      </c>
      <c r="D114" cm="1">
        <f t="array" ref="D114">INDEX($B$2:$B$375,COUNT(B114:$B$375))</f>
        <v>1517.68</v>
      </c>
      <c r="E114">
        <v>6.2850000000000001</v>
      </c>
      <c r="H114" s="6">
        <v>36647</v>
      </c>
      <c r="I114" s="7">
        <v>139.55000000000001</v>
      </c>
      <c r="J114">
        <f t="shared" si="3"/>
        <v>404.34805776096346</v>
      </c>
    </row>
    <row r="115" spans="1:10" x14ac:dyDescent="0.3">
      <c r="A115" s="6" cm="1">
        <f t="array" ref="A115">INDEX($C$2:$C$375,COUNT(C115:$C$375))</f>
        <v>41061</v>
      </c>
      <c r="B115" s="5">
        <v>1440.67</v>
      </c>
      <c r="C115" s="6">
        <v>36678</v>
      </c>
      <c r="D115" cm="1">
        <f t="array" ref="D115">INDEX($B$2:$B$375,COUNT(B115:$B$375))</f>
        <v>1436.51</v>
      </c>
      <c r="E115">
        <v>6.0270000000000001</v>
      </c>
      <c r="H115" s="6">
        <v>36678</v>
      </c>
      <c r="I115" s="7">
        <v>140.47999999999999</v>
      </c>
      <c r="J115">
        <f t="shared" si="3"/>
        <v>382.72233175254439</v>
      </c>
    </row>
    <row r="116" spans="1:10" x14ac:dyDescent="0.3">
      <c r="A116" s="6" cm="1">
        <f t="array" ref="A116">INDEX($C$2:$C$375,COUNT(C116:$C$375))</f>
        <v>41030</v>
      </c>
      <c r="B116" s="5">
        <v>1406.58</v>
      </c>
      <c r="C116" s="6">
        <v>36708</v>
      </c>
      <c r="D116" cm="1">
        <f t="array" ref="D116">INDEX($B$2:$B$375,COUNT(B116:$B$375))</f>
        <v>1429.4</v>
      </c>
      <c r="E116">
        <v>6.04</v>
      </c>
      <c r="H116" s="6">
        <v>36708</v>
      </c>
      <c r="I116" s="7">
        <v>141.22</v>
      </c>
      <c r="J116">
        <f t="shared" si="3"/>
        <v>380.82804923536003</v>
      </c>
    </row>
    <row r="117" spans="1:10" x14ac:dyDescent="0.3">
      <c r="A117" s="6" cm="1">
        <f t="array" ref="A117">INDEX($C$2:$C$375,COUNT(C117:$C$375))</f>
        <v>41000</v>
      </c>
      <c r="B117" s="5">
        <v>1379.32</v>
      </c>
      <c r="C117" s="6">
        <v>36739</v>
      </c>
      <c r="D117" cm="1">
        <f t="array" ref="D117">INDEX($B$2:$B$375,COUNT(B117:$B$375))</f>
        <v>1314.95</v>
      </c>
      <c r="E117">
        <v>5.7290000000000001</v>
      </c>
      <c r="H117" s="6">
        <v>36739</v>
      </c>
      <c r="I117" s="7">
        <v>141.77000000000001</v>
      </c>
      <c r="J117">
        <f t="shared" si="3"/>
        <v>350.33569563595677</v>
      </c>
    </row>
    <row r="118" spans="1:10" x14ac:dyDescent="0.3">
      <c r="A118" s="6" cm="1">
        <f t="array" ref="A118">INDEX($C$2:$C$375,COUNT(C118:$C$375))</f>
        <v>40969</v>
      </c>
      <c r="B118" s="5">
        <v>1362.16</v>
      </c>
      <c r="C118" s="6">
        <v>36770</v>
      </c>
      <c r="D118" cm="1">
        <f t="array" ref="D118">INDEX($B$2:$B$375,COUNT(B118:$B$375))</f>
        <v>1320.28</v>
      </c>
      <c r="E118">
        <v>5.8079999999999998</v>
      </c>
      <c r="H118" s="6">
        <v>36770</v>
      </c>
      <c r="I118" s="7">
        <v>142.65</v>
      </c>
      <c r="J118">
        <f t="shared" si="3"/>
        <v>351.75574146107527</v>
      </c>
    </row>
    <row r="119" spans="1:10" x14ac:dyDescent="0.3">
      <c r="A119" s="6" cm="1">
        <f t="array" ref="A119">INDEX($C$2:$C$375,COUNT(C119:$C$375))</f>
        <v>40940</v>
      </c>
      <c r="B119" s="5">
        <v>1310.33</v>
      </c>
      <c r="C119" s="6">
        <v>36800</v>
      </c>
      <c r="D119" cm="1">
        <f t="array" ref="D119">INDEX($B$2:$B$375,COUNT(B119:$B$375))</f>
        <v>1366.01</v>
      </c>
      <c r="E119">
        <v>5.7610000000000001</v>
      </c>
      <c r="H119" s="6">
        <v>36800</v>
      </c>
      <c r="I119" s="7">
        <v>143.41999999999999</v>
      </c>
      <c r="J119">
        <f t="shared" si="3"/>
        <v>363.93936164544147</v>
      </c>
    </row>
    <row r="120" spans="1:10" x14ac:dyDescent="0.3">
      <c r="A120" s="6" cm="1">
        <f t="array" ref="A120">INDEX($C$2:$C$375,COUNT(C120:$C$375))</f>
        <v>40909</v>
      </c>
      <c r="B120" s="5">
        <v>1397.91</v>
      </c>
      <c r="C120" s="6">
        <v>36831</v>
      </c>
      <c r="D120" cm="1">
        <f t="array" ref="D120">INDEX($B$2:$B$375,COUNT(B120:$B$375))</f>
        <v>1239.94</v>
      </c>
      <c r="E120">
        <v>5.4779999999999998</v>
      </c>
      <c r="H120" s="6">
        <v>36831</v>
      </c>
      <c r="I120" s="7">
        <v>144.30000000000001</v>
      </c>
      <c r="J120">
        <f t="shared" si="3"/>
        <v>330.3511482922151</v>
      </c>
    </row>
    <row r="121" spans="1:10" x14ac:dyDescent="0.3">
      <c r="A121" s="6" cm="1">
        <f t="array" ref="A121">INDEX($C$2:$C$375,COUNT(C121:$C$375))</f>
        <v>40878</v>
      </c>
      <c r="B121" s="5">
        <v>1408.47</v>
      </c>
      <c r="C121" s="6">
        <v>36861</v>
      </c>
      <c r="D121" cm="1">
        <f t="array" ref="D121">INDEX($B$2:$B$375,COUNT(B121:$B$375))</f>
        <v>1160.33</v>
      </c>
      <c r="E121">
        <v>5.1120000000000001</v>
      </c>
      <c r="H121" s="6">
        <v>36861</v>
      </c>
      <c r="I121" s="7">
        <v>145.18</v>
      </c>
      <c r="J121">
        <f t="shared" si="3"/>
        <v>309.14104545212342</v>
      </c>
    </row>
    <row r="122" spans="1:10" x14ac:dyDescent="0.3">
      <c r="A122" s="6" cm="1">
        <f t="array" ref="A122">INDEX($C$2:$C$375,COUNT(C122:$C$375))</f>
        <v>40848</v>
      </c>
      <c r="B122" s="5">
        <v>1365.68</v>
      </c>
      <c r="C122" s="6">
        <v>36892</v>
      </c>
      <c r="D122" cm="1">
        <f t="array" ref="D122">INDEX($B$2:$B$375,COUNT(B122:$B$375))</f>
        <v>1249.46</v>
      </c>
      <c r="E122">
        <v>5.1120000000000001</v>
      </c>
      <c r="H122" s="6">
        <v>36892</v>
      </c>
      <c r="I122" s="7">
        <v>146.08000000000001</v>
      </c>
      <c r="J122">
        <f t="shared" si="3"/>
        <v>332.88751531944371</v>
      </c>
    </row>
    <row r="123" spans="1:10" x14ac:dyDescent="0.3">
      <c r="A123" s="6" cm="1">
        <f t="array" ref="A123">INDEX($C$2:$C$375,COUNT(C123:$C$375))</f>
        <v>40817</v>
      </c>
      <c r="B123" s="5">
        <v>1312.41</v>
      </c>
      <c r="C123" s="6">
        <v>36923</v>
      </c>
      <c r="D123" cm="1">
        <f t="array" ref="D123">INDEX($B$2:$B$375,COUNT(B123:$B$375))</f>
        <v>1255.82</v>
      </c>
      <c r="E123">
        <v>4.9039999999999999</v>
      </c>
      <c r="H123" s="6">
        <v>36923</v>
      </c>
      <c r="I123" s="7">
        <v>147.08000000000001</v>
      </c>
      <c r="J123">
        <f t="shared" si="3"/>
        <v>334.5819790057015</v>
      </c>
    </row>
    <row r="124" spans="1:10" x14ac:dyDescent="0.3">
      <c r="A124" s="6" cm="1">
        <f t="array" ref="A124">INDEX($C$2:$C$375,COUNT(C124:$C$375))</f>
        <v>40787</v>
      </c>
      <c r="B124" s="5">
        <v>1257.5999999999999</v>
      </c>
      <c r="C124" s="6">
        <v>36951</v>
      </c>
      <c r="D124" cm="1">
        <f t="array" ref="D124">INDEX($B$2:$B$375,COUNT(B124:$B$375))</f>
        <v>1224.3800000000001</v>
      </c>
      <c r="E124">
        <v>4.915</v>
      </c>
      <c r="H124" s="6">
        <v>36951</v>
      </c>
      <c r="I124" s="7">
        <v>147.88</v>
      </c>
      <c r="J124">
        <f t="shared" si="3"/>
        <v>326.20557361325734</v>
      </c>
    </row>
    <row r="125" spans="1:10" x14ac:dyDescent="0.3">
      <c r="A125" s="6" cm="1">
        <f t="array" ref="A125">INDEX($C$2:$C$375,COUNT(C125:$C$375))</f>
        <v>40756</v>
      </c>
      <c r="B125" s="5">
        <v>1246.96</v>
      </c>
      <c r="C125" s="6">
        <v>36982</v>
      </c>
      <c r="D125" cm="1">
        <f t="array" ref="D125">INDEX($B$2:$B$375,COUNT(B125:$B$375))</f>
        <v>1211.23</v>
      </c>
      <c r="E125">
        <v>5.3360000000000003</v>
      </c>
      <c r="H125" s="6">
        <v>36982</v>
      </c>
      <c r="I125" s="7">
        <v>148.74</v>
      </c>
      <c r="J125">
        <f t="shared" si="3"/>
        <v>322.70208344434383</v>
      </c>
    </row>
    <row r="126" spans="1:10" x14ac:dyDescent="0.3">
      <c r="A126" s="6" cm="1">
        <f t="array" ref="A126">INDEX($C$2:$C$375,COUNT(C126:$C$375))</f>
        <v>40725</v>
      </c>
      <c r="B126" s="5">
        <v>1253.3</v>
      </c>
      <c r="C126" s="6">
        <v>37012</v>
      </c>
      <c r="D126" cm="1">
        <f t="array" ref="D126">INDEX($B$2:$B$375,COUNT(B126:$B$375))</f>
        <v>1133.58</v>
      </c>
      <c r="E126">
        <v>5.3849999999999998</v>
      </c>
      <c r="H126" s="6">
        <v>37012</v>
      </c>
      <c r="I126" s="7">
        <v>149.41</v>
      </c>
      <c r="J126">
        <f t="shared" si="3"/>
        <v>302.01417381574038</v>
      </c>
    </row>
    <row r="127" spans="1:10" x14ac:dyDescent="0.3">
      <c r="A127" s="6" cm="1">
        <f t="array" ref="A127">INDEX($C$2:$C$375,COUNT(C127:$C$375))</f>
        <v>40695</v>
      </c>
      <c r="B127" s="5">
        <v>1131.42</v>
      </c>
      <c r="C127" s="6">
        <v>37043</v>
      </c>
      <c r="D127" cm="1">
        <f t="array" ref="D127">INDEX($B$2:$B$375,COUNT(B127:$B$375))</f>
        <v>1040.94</v>
      </c>
      <c r="E127">
        <v>5.4039999999999999</v>
      </c>
      <c r="H127" s="6">
        <v>37043</v>
      </c>
      <c r="I127" s="7">
        <v>150.12</v>
      </c>
      <c r="J127">
        <f t="shared" si="3"/>
        <v>277.33255181968349</v>
      </c>
    </row>
    <row r="128" spans="1:10" x14ac:dyDescent="0.3">
      <c r="A128" s="6" cm="1">
        <f t="array" ref="A128">INDEX($C$2:$C$375,COUNT(C128:$C$375))</f>
        <v>40664</v>
      </c>
      <c r="B128" s="5">
        <v>1218.8900000000001</v>
      </c>
      <c r="C128" s="6">
        <v>37073</v>
      </c>
      <c r="D128" cm="1">
        <f t="array" ref="D128">INDEX($B$2:$B$375,COUNT(B128:$B$375))</f>
        <v>1059.78</v>
      </c>
      <c r="E128">
        <v>5.0549999999999997</v>
      </c>
      <c r="H128" s="6">
        <v>37073</v>
      </c>
      <c r="I128" s="7">
        <v>150.96</v>
      </c>
      <c r="J128">
        <f t="shared" si="3"/>
        <v>282.35200085256037</v>
      </c>
    </row>
    <row r="129" spans="1:10" x14ac:dyDescent="0.3">
      <c r="A129" s="6" cm="1">
        <f t="array" ref="A129">INDEX($C$2:$C$375,COUNT(C129:$C$375))</f>
        <v>40634</v>
      </c>
      <c r="B129" s="5">
        <v>1292.28</v>
      </c>
      <c r="C129" s="6">
        <v>37104</v>
      </c>
      <c r="D129" cm="1">
        <f t="array" ref="D129">INDEX($B$2:$B$375,COUNT(B129:$B$375))</f>
        <v>1139.45</v>
      </c>
      <c r="E129">
        <v>4.84</v>
      </c>
      <c r="H129" s="6">
        <v>37104</v>
      </c>
      <c r="I129" s="7">
        <v>151.68</v>
      </c>
      <c r="J129">
        <f t="shared" si="3"/>
        <v>303.57808919912617</v>
      </c>
    </row>
    <row r="130" spans="1:10" x14ac:dyDescent="0.3">
      <c r="A130" s="6" cm="1">
        <f t="array" ref="A130">INDEX($C$2:$C$375,COUNT(C130:$C$375))</f>
        <v>40603</v>
      </c>
      <c r="B130" s="5">
        <v>1320.64</v>
      </c>
      <c r="C130" s="6">
        <v>37135</v>
      </c>
      <c r="D130" cm="1">
        <f t="array" ref="D130">INDEX($B$2:$B$375,COUNT(B130:$B$375))</f>
        <v>1148.08</v>
      </c>
      <c r="E130">
        <v>4.59</v>
      </c>
      <c r="H130" s="6">
        <v>37135</v>
      </c>
      <c r="I130" s="7">
        <v>152.47</v>
      </c>
      <c r="J130">
        <f t="shared" ref="J130:J193" si="4">(D130/$D$2)*100</f>
        <v>305.87733788032187</v>
      </c>
    </row>
    <row r="131" spans="1:10" x14ac:dyDescent="0.3">
      <c r="A131" s="6" cm="1">
        <f t="array" ref="A131">INDEX($C$2:$C$375,COUNT(C131:$C$375))</f>
        <v>40575</v>
      </c>
      <c r="B131" s="5">
        <v>1345.2</v>
      </c>
      <c r="C131" s="6">
        <v>37165</v>
      </c>
      <c r="D131" cm="1">
        <f t="array" ref="D131">INDEX($B$2:$B$375,COUNT(B131:$B$375))</f>
        <v>1130.2</v>
      </c>
      <c r="E131">
        <v>4.2439999999999998</v>
      </c>
      <c r="H131" s="6">
        <v>37165</v>
      </c>
      <c r="I131" s="7">
        <v>153.41</v>
      </c>
      <c r="J131">
        <f t="shared" si="4"/>
        <v>301.11365695103109</v>
      </c>
    </row>
    <row r="132" spans="1:10" x14ac:dyDescent="0.3">
      <c r="A132" s="6" cm="1">
        <f t="array" ref="A132">INDEX($C$2:$C$375,COUNT(C132:$C$375))</f>
        <v>40544</v>
      </c>
      <c r="B132" s="5">
        <v>1363.61</v>
      </c>
      <c r="C132" s="6">
        <v>37196</v>
      </c>
      <c r="D132" cm="1">
        <f t="array" ref="D132">INDEX($B$2:$B$375,COUNT(B132:$B$375))</f>
        <v>1106.73</v>
      </c>
      <c r="E132">
        <v>4.7539999999999996</v>
      </c>
      <c r="H132" s="6">
        <v>37196</v>
      </c>
      <c r="I132" s="7">
        <v>153.86000000000001</v>
      </c>
      <c r="J132">
        <f t="shared" si="4"/>
        <v>294.86065966856717</v>
      </c>
    </row>
    <row r="133" spans="1:10" x14ac:dyDescent="0.3">
      <c r="A133" s="6" cm="1">
        <f t="array" ref="A133">INDEX($C$2:$C$375,COUNT(C133:$C$375))</f>
        <v>40513</v>
      </c>
      <c r="B133" s="5">
        <v>1325.83</v>
      </c>
      <c r="C133" s="6">
        <v>37226</v>
      </c>
      <c r="D133" cm="1">
        <f t="array" ref="D133">INDEX($B$2:$B$375,COUNT(B133:$B$375))</f>
        <v>1147.3900000000001</v>
      </c>
      <c r="E133">
        <v>5.0289999999999999</v>
      </c>
      <c r="H133" s="6">
        <v>37226</v>
      </c>
      <c r="I133" s="7">
        <v>154.87</v>
      </c>
      <c r="J133">
        <f t="shared" si="4"/>
        <v>305.69350455586937</v>
      </c>
    </row>
    <row r="134" spans="1:10" x14ac:dyDescent="0.3">
      <c r="A134" s="6" cm="1">
        <f t="array" ref="A134">INDEX($C$2:$C$375,COUNT(C134:$C$375))</f>
        <v>40483</v>
      </c>
      <c r="B134" s="5">
        <v>1327.22</v>
      </c>
      <c r="C134" s="6">
        <v>37257</v>
      </c>
      <c r="D134" cm="1">
        <f t="array" ref="D134">INDEX($B$2:$B$375,COUNT(B134:$B$375))</f>
        <v>1076.92</v>
      </c>
      <c r="E134">
        <v>5.0460000000000003</v>
      </c>
      <c r="H134" s="6">
        <v>37257</v>
      </c>
      <c r="I134" s="7">
        <v>155.78</v>
      </c>
      <c r="J134">
        <f t="shared" si="4"/>
        <v>286.91852720200359</v>
      </c>
    </row>
    <row r="135" spans="1:10" x14ac:dyDescent="0.3">
      <c r="A135" s="6" cm="1">
        <f t="array" ref="A135">INDEX($C$2:$C$375,COUNT(C135:$C$375))</f>
        <v>40452</v>
      </c>
      <c r="B135" s="5">
        <v>1286.1199999999999</v>
      </c>
      <c r="C135" s="6">
        <v>37288</v>
      </c>
      <c r="D135" cm="1">
        <f t="array" ref="D135">INDEX($B$2:$B$375,COUNT(B135:$B$375))</f>
        <v>1067.1400000000001</v>
      </c>
      <c r="E135">
        <v>4.8739999999999997</v>
      </c>
      <c r="H135" s="6">
        <v>37288</v>
      </c>
      <c r="I135" s="7">
        <v>156.68</v>
      </c>
      <c r="J135">
        <f t="shared" si="4"/>
        <v>284.31288964672035</v>
      </c>
    </row>
    <row r="136" spans="1:10" x14ac:dyDescent="0.3">
      <c r="A136" s="6" cm="1">
        <f t="array" ref="A136">INDEX($C$2:$C$375,COUNT(C136:$C$375))</f>
        <v>40422</v>
      </c>
      <c r="B136" s="5">
        <v>1257.6400000000001</v>
      </c>
      <c r="C136" s="6">
        <v>37316</v>
      </c>
      <c r="D136" cm="1">
        <f t="array" ref="D136">INDEX($B$2:$B$375,COUNT(B136:$B$375))</f>
        <v>989.82</v>
      </c>
      <c r="E136">
        <v>5.4059999999999997</v>
      </c>
      <c r="H136" s="6">
        <v>37316</v>
      </c>
      <c r="I136" s="7">
        <v>157.66999999999999</v>
      </c>
      <c r="J136">
        <f t="shared" si="4"/>
        <v>263.71290030372467</v>
      </c>
    </row>
    <row r="137" spans="1:10" x14ac:dyDescent="0.3">
      <c r="A137" s="6" cm="1">
        <f t="array" ref="A137">INDEX($C$2:$C$375,COUNT(C137:$C$375))</f>
        <v>40391</v>
      </c>
      <c r="B137" s="5">
        <v>1180.55</v>
      </c>
      <c r="C137" s="6">
        <v>37347</v>
      </c>
      <c r="D137" cm="1">
        <f t="array" ref="D137">INDEX($B$2:$B$375,COUNT(B137:$B$375))</f>
        <v>911.62</v>
      </c>
      <c r="E137">
        <v>5.0890000000000004</v>
      </c>
      <c r="H137" s="6">
        <v>37347</v>
      </c>
      <c r="I137" s="7">
        <v>158.5</v>
      </c>
      <c r="J137">
        <f t="shared" si="4"/>
        <v>242.87845686577504</v>
      </c>
    </row>
    <row r="138" spans="1:10" x14ac:dyDescent="0.3">
      <c r="A138" s="6" cm="1">
        <f t="array" ref="A138">INDEX($C$2:$C$375,COUNT(C138:$C$375))</f>
        <v>40360</v>
      </c>
      <c r="B138" s="5">
        <v>1183.26</v>
      </c>
      <c r="C138" s="6">
        <v>37377</v>
      </c>
      <c r="D138" cm="1">
        <f t="array" ref="D138">INDEX($B$2:$B$375,COUNT(B138:$B$375))</f>
        <v>916.07</v>
      </c>
      <c r="E138">
        <v>5.0449999999999999</v>
      </c>
      <c r="H138" s="6">
        <v>37377</v>
      </c>
      <c r="I138" s="7">
        <v>159.59</v>
      </c>
      <c r="J138">
        <f t="shared" si="4"/>
        <v>244.06404859593974</v>
      </c>
    </row>
    <row r="139" spans="1:10" x14ac:dyDescent="0.3">
      <c r="A139" s="6" cm="1">
        <f t="array" ref="A139">INDEX($C$2:$C$375,COUNT(C139:$C$375))</f>
        <v>40330</v>
      </c>
      <c r="B139" s="5">
        <v>1141.2</v>
      </c>
      <c r="C139" s="6">
        <v>37408</v>
      </c>
      <c r="D139" cm="1">
        <f t="array" ref="D139">INDEX($B$2:$B$375,COUNT(B139:$B$375))</f>
        <v>815.28</v>
      </c>
      <c r="E139">
        <v>4.8090000000000002</v>
      </c>
      <c r="H139" s="6">
        <v>37408</v>
      </c>
      <c r="I139" s="7">
        <v>160.6</v>
      </c>
      <c r="J139">
        <f t="shared" si="4"/>
        <v>217.21106197048013</v>
      </c>
    </row>
    <row r="140" spans="1:10" x14ac:dyDescent="0.3">
      <c r="A140" s="6" cm="1">
        <f t="array" ref="A140">INDEX($C$2:$C$375,COUNT(C140:$C$375))</f>
        <v>40299</v>
      </c>
      <c r="B140" s="5">
        <v>1049.33</v>
      </c>
      <c r="C140" s="6">
        <v>37438</v>
      </c>
      <c r="D140" cm="1">
        <f t="array" ref="D140">INDEX($B$2:$B$375,COUNT(B140:$B$375))</f>
        <v>885.76</v>
      </c>
      <c r="E140">
        <v>4.4589999999999996</v>
      </c>
      <c r="H140" s="6">
        <v>37438</v>
      </c>
      <c r="I140" s="7">
        <v>161.61000000000001</v>
      </c>
      <c r="J140">
        <f t="shared" si="4"/>
        <v>235.98870357542495</v>
      </c>
    </row>
    <row r="141" spans="1:10" x14ac:dyDescent="0.3">
      <c r="A141" s="6" cm="1">
        <f t="array" ref="A141">INDEX($C$2:$C$375,COUNT(C141:$C$375))</f>
        <v>40269</v>
      </c>
      <c r="B141" s="5">
        <v>1101.5999999999999</v>
      </c>
      <c r="C141" s="6">
        <v>37469</v>
      </c>
      <c r="D141" cm="1">
        <f t="array" ref="D141">INDEX($B$2:$B$375,COUNT(B141:$B$375))</f>
        <v>936.31</v>
      </c>
      <c r="E141">
        <v>4.13</v>
      </c>
      <c r="H141" s="6">
        <v>37469</v>
      </c>
      <c r="I141" s="7">
        <v>162.63999999999999</v>
      </c>
      <c r="J141">
        <f t="shared" si="4"/>
        <v>249.45649277987957</v>
      </c>
    </row>
    <row r="142" spans="1:10" x14ac:dyDescent="0.3">
      <c r="A142" s="6" cm="1">
        <f t="array" ref="A142">INDEX($C$2:$C$375,COUNT(C142:$C$375))</f>
        <v>40238</v>
      </c>
      <c r="B142" s="5">
        <v>1030.71</v>
      </c>
      <c r="C142" s="6">
        <v>37500</v>
      </c>
      <c r="D142" cm="1">
        <f t="array" ref="D142">INDEX($B$2:$B$375,COUNT(B142:$B$375))</f>
        <v>879.82</v>
      </c>
      <c r="E142">
        <v>3.6</v>
      </c>
      <c r="H142" s="6">
        <v>37500</v>
      </c>
      <c r="I142" s="7">
        <v>163.62</v>
      </c>
      <c r="J142">
        <f t="shared" si="4"/>
        <v>234.40613843448608</v>
      </c>
    </row>
    <row r="143" spans="1:10" x14ac:dyDescent="0.3">
      <c r="A143" s="6" cm="1">
        <f t="array" ref="A143">INDEX($C$2:$C$375,COUNT(C143:$C$375))</f>
        <v>40210</v>
      </c>
      <c r="B143" s="5">
        <v>1089.4100000000001</v>
      </c>
      <c r="C143" s="6">
        <v>37530</v>
      </c>
      <c r="D143" cm="1">
        <f t="array" ref="D143">INDEX($B$2:$B$375,COUNT(B143:$B$375))</f>
        <v>855.7</v>
      </c>
      <c r="E143">
        <v>3.895</v>
      </c>
      <c r="H143" s="6">
        <v>37530</v>
      </c>
      <c r="I143" s="7">
        <v>164.79</v>
      </c>
      <c r="J143">
        <f t="shared" si="4"/>
        <v>227.97996483188578</v>
      </c>
    </row>
    <row r="144" spans="1:10" x14ac:dyDescent="0.3">
      <c r="A144" s="6" cm="1">
        <f t="array" ref="A144">INDEX($C$2:$C$375,COUNT(C144:$C$375))</f>
        <v>40179</v>
      </c>
      <c r="B144" s="5">
        <v>1186.69</v>
      </c>
      <c r="C144" s="6">
        <v>37561</v>
      </c>
      <c r="D144" cm="1">
        <f t="array" ref="D144">INDEX($B$2:$B$375,COUNT(B144:$B$375))</f>
        <v>841.15</v>
      </c>
      <c r="E144">
        <v>4.2110000000000003</v>
      </c>
      <c r="H144" s="6">
        <v>37561</v>
      </c>
      <c r="I144" s="7">
        <v>165.71</v>
      </c>
      <c r="J144">
        <f t="shared" si="4"/>
        <v>224.10347951190923</v>
      </c>
    </row>
    <row r="145" spans="1:10" x14ac:dyDescent="0.3">
      <c r="A145" s="6" cm="1">
        <f t="array" ref="A145">INDEX($C$2:$C$375,COUNT(C145:$C$375))</f>
        <v>40148</v>
      </c>
      <c r="B145" s="5">
        <v>1169.43</v>
      </c>
      <c r="C145" s="6">
        <v>37591</v>
      </c>
      <c r="D145" cm="1">
        <f t="array" ref="D145">INDEX($B$2:$B$375,COUNT(B145:$B$375))</f>
        <v>848.18</v>
      </c>
      <c r="E145">
        <v>3.8180000000000001</v>
      </c>
      <c r="H145" s="6">
        <v>37591</v>
      </c>
      <c r="I145" s="7">
        <v>166.92</v>
      </c>
      <c r="J145">
        <f t="shared" si="4"/>
        <v>225.97644802046145</v>
      </c>
    </row>
    <row r="146" spans="1:10" x14ac:dyDescent="0.3">
      <c r="A146" s="6" cm="1">
        <f t="array" ref="A146">INDEX($C$2:$C$375,COUNT(C146:$C$375))</f>
        <v>40118</v>
      </c>
      <c r="B146" s="5">
        <v>1104.49</v>
      </c>
      <c r="C146" s="6">
        <v>37622</v>
      </c>
      <c r="D146" cm="1">
        <f t="array" ref="D146">INDEX($B$2:$B$375,COUNT(B146:$B$375))</f>
        <v>916.92</v>
      </c>
      <c r="E146">
        <v>3.9660000000000002</v>
      </c>
      <c r="H146" s="6">
        <v>37622</v>
      </c>
      <c r="I146" s="7">
        <v>167.97</v>
      </c>
      <c r="J146">
        <f t="shared" si="4"/>
        <v>244.29050993765654</v>
      </c>
    </row>
    <row r="147" spans="1:10" x14ac:dyDescent="0.3">
      <c r="A147" s="6" cm="1">
        <f t="array" ref="A147">INDEX($C$2:$C$375,COUNT(C147:$C$375))</f>
        <v>40087</v>
      </c>
      <c r="B147" s="5">
        <v>1073.8699999999999</v>
      </c>
      <c r="C147" s="6">
        <v>37653</v>
      </c>
      <c r="D147" cm="1">
        <f t="array" ref="D147">INDEX($B$2:$B$375,COUNT(B147:$B$375))</f>
        <v>963.59</v>
      </c>
      <c r="E147">
        <v>3.6920000000000002</v>
      </c>
      <c r="H147" s="6">
        <v>37653</v>
      </c>
      <c r="I147" s="7">
        <v>169.02</v>
      </c>
      <c r="J147">
        <f t="shared" si="4"/>
        <v>256.72456972345077</v>
      </c>
    </row>
    <row r="148" spans="1:10" x14ac:dyDescent="0.3">
      <c r="A148" s="6" cm="1">
        <f t="array" ref="A148">INDEX($C$2:$C$375,COUNT(C148:$C$375))</f>
        <v>40057</v>
      </c>
      <c r="B148" s="5">
        <v>1115.0999999999999</v>
      </c>
      <c r="C148" s="6">
        <v>37681</v>
      </c>
      <c r="D148" cm="1">
        <f t="array" ref="D148">INDEX($B$2:$B$375,COUNT(B148:$B$375))</f>
        <v>974.5</v>
      </c>
      <c r="E148">
        <v>3.802</v>
      </c>
      <c r="H148" s="6">
        <v>37681</v>
      </c>
      <c r="I148" s="7">
        <v>169.58</v>
      </c>
      <c r="J148">
        <f t="shared" si="4"/>
        <v>259.6312676506634</v>
      </c>
    </row>
    <row r="149" spans="1:10" x14ac:dyDescent="0.3">
      <c r="A149" s="6" cm="1">
        <f t="array" ref="A149">INDEX($C$2:$C$375,COUNT(C149:$C$375))</f>
        <v>40026</v>
      </c>
      <c r="B149" s="5">
        <v>1095.6300000000001</v>
      </c>
      <c r="C149" s="6">
        <v>37712</v>
      </c>
      <c r="D149" cm="1">
        <f t="array" ref="D149">INDEX($B$2:$B$375,COUNT(B149:$B$375))</f>
        <v>993.32</v>
      </c>
      <c r="E149">
        <v>3.84</v>
      </c>
      <c r="H149" s="6">
        <v>37712</v>
      </c>
      <c r="I149" s="7">
        <v>170.61</v>
      </c>
      <c r="J149">
        <f t="shared" si="4"/>
        <v>264.64538818138226</v>
      </c>
    </row>
    <row r="150" spans="1:10" x14ac:dyDescent="0.3">
      <c r="A150" s="6" cm="1">
        <f t="array" ref="A150">INDEX($C$2:$C$375,COUNT(C150:$C$375))</f>
        <v>39995</v>
      </c>
      <c r="B150" s="5">
        <v>1036.19</v>
      </c>
      <c r="C150" s="6">
        <v>37742</v>
      </c>
      <c r="D150" cm="1">
        <f t="array" ref="D150">INDEX($B$2:$B$375,COUNT(B150:$B$375))</f>
        <v>1008.01</v>
      </c>
      <c r="E150">
        <v>3.3730000000000002</v>
      </c>
      <c r="H150" s="6">
        <v>37742</v>
      </c>
      <c r="I150" s="7">
        <v>171.56</v>
      </c>
      <c r="J150">
        <f t="shared" si="4"/>
        <v>268.55917301646508</v>
      </c>
    </row>
    <row r="151" spans="1:10" x14ac:dyDescent="0.3">
      <c r="A151" s="6" cm="1">
        <f t="array" ref="A151">INDEX($C$2:$C$375,COUNT(C151:$C$375))</f>
        <v>39965</v>
      </c>
      <c r="B151" s="5">
        <v>1057.08</v>
      </c>
      <c r="C151" s="6">
        <v>37773</v>
      </c>
      <c r="D151" cm="1">
        <f t="array" ref="D151">INDEX($B$2:$B$375,COUNT(B151:$B$375))</f>
        <v>995.97</v>
      </c>
      <c r="E151">
        <v>3.516</v>
      </c>
      <c r="H151" s="6">
        <v>37773</v>
      </c>
      <c r="I151" s="7">
        <v>172.36</v>
      </c>
      <c r="J151">
        <f t="shared" si="4"/>
        <v>265.351414717323</v>
      </c>
    </row>
    <row r="152" spans="1:10" x14ac:dyDescent="0.3">
      <c r="A152" s="6" cm="1">
        <f t="array" ref="A152">INDEX($C$2:$C$375,COUNT(C152:$C$375))</f>
        <v>39934</v>
      </c>
      <c r="B152" s="5">
        <v>1020.62</v>
      </c>
      <c r="C152" s="6">
        <v>37803</v>
      </c>
      <c r="D152" cm="1">
        <f t="array" ref="D152">INDEX($B$2:$B$375,COUNT(B152:$B$375))</f>
        <v>1050.71</v>
      </c>
      <c r="E152">
        <v>4.41</v>
      </c>
      <c r="H152" s="6">
        <v>37803</v>
      </c>
      <c r="I152" s="7">
        <v>173.64</v>
      </c>
      <c r="J152">
        <f t="shared" si="4"/>
        <v>279.93552512388771</v>
      </c>
    </row>
    <row r="153" spans="1:10" x14ac:dyDescent="0.3">
      <c r="A153" s="6" cm="1">
        <f t="array" ref="A153">INDEX($C$2:$C$375,COUNT(C153:$C$375))</f>
        <v>39904</v>
      </c>
      <c r="B153" s="3">
        <v>987.48</v>
      </c>
      <c r="C153" s="6">
        <v>37834</v>
      </c>
      <c r="D153" cm="1">
        <f t="array" ref="D153">INDEX($B$2:$B$375,COUNT(B153:$B$375))</f>
        <v>1058.2</v>
      </c>
      <c r="E153">
        <v>4.47</v>
      </c>
      <c r="H153" s="6">
        <v>37834</v>
      </c>
      <c r="I153" s="7">
        <v>174.9</v>
      </c>
      <c r="J153">
        <f t="shared" si="4"/>
        <v>281.93104918207496</v>
      </c>
    </row>
    <row r="154" spans="1:10" x14ac:dyDescent="0.3">
      <c r="A154" s="6" cm="1">
        <f t="array" ref="A154">INDEX($C$2:$C$375,COUNT(C154:$C$375))</f>
        <v>39873</v>
      </c>
      <c r="B154" s="3">
        <v>919.32</v>
      </c>
      <c r="C154" s="6">
        <v>37865</v>
      </c>
      <c r="D154" cm="1">
        <f t="array" ref="D154">INDEX($B$2:$B$375,COUNT(B154:$B$375))</f>
        <v>1111.92</v>
      </c>
      <c r="E154">
        <v>3.94</v>
      </c>
      <c r="H154" s="6">
        <v>37865</v>
      </c>
      <c r="I154" s="7">
        <v>176.32</v>
      </c>
      <c r="J154">
        <f t="shared" si="4"/>
        <v>296.24340597857946</v>
      </c>
    </row>
    <row r="155" spans="1:10" x14ac:dyDescent="0.3">
      <c r="A155" s="6" cm="1">
        <f t="array" ref="A155">INDEX($C$2:$C$375,COUNT(C155:$C$375))</f>
        <v>39845</v>
      </c>
      <c r="B155" s="3">
        <v>919.14</v>
      </c>
      <c r="C155" s="6">
        <v>37895</v>
      </c>
      <c r="D155" cm="1">
        <f t="array" ref="D155">INDEX($B$2:$B$375,COUNT(B155:$B$375))</f>
        <v>1131.1300000000001</v>
      </c>
      <c r="E155">
        <v>4.2969999999999997</v>
      </c>
      <c r="H155" s="6">
        <v>37895</v>
      </c>
      <c r="I155" s="7">
        <v>177.38</v>
      </c>
      <c r="J155">
        <f t="shared" si="4"/>
        <v>301.36143230138015</v>
      </c>
    </row>
    <row r="156" spans="1:10" x14ac:dyDescent="0.3">
      <c r="A156" s="6" cm="1">
        <f t="array" ref="A156">INDEX($C$2:$C$375,COUNT(C156:$C$375))</f>
        <v>39814</v>
      </c>
      <c r="B156" s="3">
        <v>872.81</v>
      </c>
      <c r="C156" s="6">
        <v>37926</v>
      </c>
      <c r="D156" cm="1">
        <f t="array" ref="D156">INDEX($B$2:$B$375,COUNT(B156:$B$375))</f>
        <v>1144.94</v>
      </c>
      <c r="E156">
        <v>4.3339999999999996</v>
      </c>
      <c r="H156" s="6">
        <v>37926</v>
      </c>
      <c r="I156" s="7">
        <v>178.75</v>
      </c>
      <c r="J156">
        <f t="shared" si="4"/>
        <v>305.04076304150908</v>
      </c>
    </row>
    <row r="157" spans="1:10" x14ac:dyDescent="0.3">
      <c r="A157" s="6" cm="1">
        <f t="array" ref="A157">INDEX($C$2:$C$375,COUNT(C157:$C$375))</f>
        <v>39783</v>
      </c>
      <c r="B157" s="3">
        <v>797.87</v>
      </c>
      <c r="C157" s="6">
        <v>37956</v>
      </c>
      <c r="D157" cm="1">
        <f t="array" ref="D157">INDEX($B$2:$B$375,COUNT(B157:$B$375))</f>
        <v>1126.21</v>
      </c>
      <c r="E157">
        <v>4.2530000000000001</v>
      </c>
      <c r="H157" s="6">
        <v>37956</v>
      </c>
      <c r="I157" s="7">
        <v>180.26</v>
      </c>
      <c r="J157">
        <f t="shared" si="4"/>
        <v>300.05062077050144</v>
      </c>
    </row>
    <row r="158" spans="1:10" x14ac:dyDescent="0.3">
      <c r="A158" s="6" cm="1">
        <f t="array" ref="A158">INDEX($C$2:$C$375,COUNT(C158:$C$375))</f>
        <v>39753</v>
      </c>
      <c r="B158" s="3">
        <v>735.09</v>
      </c>
      <c r="C158" s="6">
        <v>37987</v>
      </c>
      <c r="D158" cm="1">
        <f t="array" ref="D158">INDEX($B$2:$B$375,COUNT(B158:$B$375))</f>
        <v>1107.3</v>
      </c>
      <c r="E158">
        <v>4.1340000000000003</v>
      </c>
      <c r="H158" s="6">
        <v>37987</v>
      </c>
      <c r="I158" s="7">
        <v>181.42</v>
      </c>
      <c r="J158">
        <f t="shared" si="4"/>
        <v>295.01252198007137</v>
      </c>
    </row>
    <row r="159" spans="1:10" x14ac:dyDescent="0.3">
      <c r="A159" s="6" cm="1">
        <f t="array" ref="A159">INDEX($C$2:$C$375,COUNT(C159:$C$375))</f>
        <v>39722</v>
      </c>
      <c r="B159" s="3">
        <v>825.88</v>
      </c>
      <c r="C159" s="6">
        <v>38018</v>
      </c>
      <c r="D159" cm="1">
        <f t="array" ref="D159">INDEX($B$2:$B$375,COUNT(B159:$B$375))</f>
        <v>1120.68</v>
      </c>
      <c r="E159">
        <v>3.972</v>
      </c>
      <c r="H159" s="6">
        <v>38018</v>
      </c>
      <c r="I159" s="7">
        <v>182.8</v>
      </c>
      <c r="J159">
        <f t="shared" si="4"/>
        <v>298.57728992380243</v>
      </c>
    </row>
    <row r="160" spans="1:10" x14ac:dyDescent="0.3">
      <c r="A160" s="6" cm="1">
        <f t="array" ref="A160">INDEX($C$2:$C$375,COUNT(C160:$C$375))</f>
        <v>39692</v>
      </c>
      <c r="B160" s="3">
        <v>903.25</v>
      </c>
      <c r="C160" s="6">
        <v>38047</v>
      </c>
      <c r="D160" cm="1">
        <f t="array" ref="D160">INDEX($B$2:$B$375,COUNT(B160:$B$375))</f>
        <v>1140.8399999999999</v>
      </c>
      <c r="E160">
        <v>3.8370000000000002</v>
      </c>
      <c r="H160" s="6">
        <v>38047</v>
      </c>
      <c r="I160" s="7">
        <v>184.13</v>
      </c>
      <c r="J160">
        <f t="shared" si="4"/>
        <v>303.94842009911014</v>
      </c>
    </row>
    <row r="161" spans="1:10" x14ac:dyDescent="0.3">
      <c r="A161" s="6" cm="1">
        <f t="array" ref="A161">INDEX($C$2:$C$375,COUNT(C161:$C$375))</f>
        <v>39661</v>
      </c>
      <c r="B161" s="3">
        <v>896.24</v>
      </c>
      <c r="C161" s="6">
        <v>38078</v>
      </c>
      <c r="D161" cm="1">
        <f t="array" ref="D161">INDEX($B$2:$B$375,COUNT(B161:$B$375))</f>
        <v>1101.72</v>
      </c>
      <c r="E161">
        <v>4.51</v>
      </c>
      <c r="H161" s="6">
        <v>38078</v>
      </c>
      <c r="I161" s="7">
        <v>185.65</v>
      </c>
      <c r="J161">
        <f t="shared" si="4"/>
        <v>293.52586987797736</v>
      </c>
    </row>
    <row r="162" spans="1:10" x14ac:dyDescent="0.3">
      <c r="A162" s="6" cm="1">
        <f t="array" ref="A162">INDEX($C$2:$C$375,COUNT(C162:$C$375))</f>
        <v>39630</v>
      </c>
      <c r="B162" s="3">
        <v>968.75</v>
      </c>
      <c r="C162" s="6">
        <v>38108</v>
      </c>
      <c r="D162" cm="1">
        <f t="array" ref="D162">INDEX($B$2:$B$375,COUNT(B162:$B$375))</f>
        <v>1104.24</v>
      </c>
      <c r="E162">
        <v>4.665</v>
      </c>
      <c r="H162" s="6">
        <v>38108</v>
      </c>
      <c r="I162" s="7">
        <v>187.4</v>
      </c>
      <c r="J162">
        <f t="shared" si="4"/>
        <v>294.19726114989078</v>
      </c>
    </row>
    <row r="163" spans="1:10" x14ac:dyDescent="0.3">
      <c r="A163" s="6" cm="1">
        <f t="array" ref="A163">INDEX($C$2:$C$375,COUNT(C163:$C$375))</f>
        <v>39600</v>
      </c>
      <c r="B163" s="5">
        <v>1166.3599999999999</v>
      </c>
      <c r="C163" s="6">
        <v>38139</v>
      </c>
      <c r="D163" cm="1">
        <f t="array" ref="D163">INDEX($B$2:$B$375,COUNT(B163:$B$375))</f>
        <v>1114.58</v>
      </c>
      <c r="E163">
        <v>4.5830000000000002</v>
      </c>
      <c r="H163" s="6">
        <v>38139</v>
      </c>
      <c r="I163" s="7">
        <v>189.33</v>
      </c>
      <c r="J163">
        <f t="shared" si="4"/>
        <v>296.95209676559921</v>
      </c>
    </row>
    <row r="164" spans="1:10" x14ac:dyDescent="0.3">
      <c r="A164" s="6" cm="1">
        <f t="array" ref="A164">INDEX($C$2:$C$375,COUNT(C164:$C$375))</f>
        <v>39569</v>
      </c>
      <c r="B164" s="5">
        <v>1282.83</v>
      </c>
      <c r="C164" s="6">
        <v>38169</v>
      </c>
      <c r="D164" cm="1">
        <f t="array" ref="D164">INDEX($B$2:$B$375,COUNT(B164:$B$375))</f>
        <v>1130.2</v>
      </c>
      <c r="E164">
        <v>4.4909999999999997</v>
      </c>
      <c r="H164" s="6">
        <v>38169</v>
      </c>
      <c r="I164" s="7">
        <v>190.9</v>
      </c>
      <c r="J164">
        <f t="shared" si="4"/>
        <v>301.11365695103109</v>
      </c>
    </row>
    <row r="165" spans="1:10" x14ac:dyDescent="0.3">
      <c r="A165" s="6" cm="1">
        <f t="array" ref="A165">INDEX($C$2:$C$375,COUNT(C165:$C$375))</f>
        <v>39539</v>
      </c>
      <c r="B165" s="5">
        <v>1267.3800000000001</v>
      </c>
      <c r="C165" s="6">
        <v>38200</v>
      </c>
      <c r="D165" cm="1">
        <f t="array" ref="D165">INDEX($B$2:$B$375,COUNT(B165:$B$375))</f>
        <v>1173.82</v>
      </c>
      <c r="E165">
        <v>4.24</v>
      </c>
      <c r="H165" s="6">
        <v>38200</v>
      </c>
      <c r="I165" s="7">
        <v>192.27</v>
      </c>
      <c r="J165">
        <f t="shared" si="4"/>
        <v>312.73512015772366</v>
      </c>
    </row>
    <row r="166" spans="1:10" x14ac:dyDescent="0.3">
      <c r="A166" s="6" cm="1">
        <f t="array" ref="A166">INDEX($C$2:$C$375,COUNT(C166:$C$375))</f>
        <v>39508</v>
      </c>
      <c r="B166" s="5">
        <v>1280</v>
      </c>
      <c r="C166" s="6">
        <v>38231</v>
      </c>
      <c r="D166" cm="1">
        <f t="array" ref="D166">INDEX($B$2:$B$375,COUNT(B166:$B$375))</f>
        <v>1211.92</v>
      </c>
      <c r="E166">
        <v>4.1230000000000002</v>
      </c>
      <c r="H166" s="6">
        <v>38231</v>
      </c>
      <c r="I166" s="7">
        <v>193.78</v>
      </c>
      <c r="J166">
        <f t="shared" si="4"/>
        <v>322.88591676879633</v>
      </c>
    </row>
    <row r="167" spans="1:10" x14ac:dyDescent="0.3">
      <c r="A167" s="6" cm="1">
        <f t="array" ref="A167">INDEX($C$2:$C$375,COUNT(C167:$C$375))</f>
        <v>39479</v>
      </c>
      <c r="B167" s="5">
        <v>1400.38</v>
      </c>
      <c r="C167" s="6">
        <v>38261</v>
      </c>
      <c r="D167" cm="1">
        <f t="array" ref="D167">INDEX($B$2:$B$375,COUNT(B167:$B$375))</f>
        <v>1181.27</v>
      </c>
      <c r="E167">
        <v>4.0289999999999999</v>
      </c>
      <c r="H167" s="6">
        <v>38261</v>
      </c>
      <c r="I167" s="7">
        <v>195.25</v>
      </c>
      <c r="J167">
        <f t="shared" si="4"/>
        <v>314.71998721159486</v>
      </c>
    </row>
    <row r="168" spans="1:10" x14ac:dyDescent="0.3">
      <c r="A168" s="6" cm="1">
        <f t="array" ref="A168">INDEX($C$2:$C$375,COUNT(C168:$C$375))</f>
        <v>39448</v>
      </c>
      <c r="B168" s="5">
        <v>1385.59</v>
      </c>
      <c r="C168" s="6">
        <v>38292</v>
      </c>
      <c r="D168" cm="1">
        <f t="array" ref="D168">INDEX($B$2:$B$375,COUNT(B168:$B$375))</f>
        <v>1203.5999999999999</v>
      </c>
      <c r="E168">
        <v>4.3550000000000004</v>
      </c>
      <c r="H168" s="6">
        <v>38292</v>
      </c>
      <c r="I168" s="7">
        <v>196.98</v>
      </c>
      <c r="J168">
        <f t="shared" si="4"/>
        <v>320.66925987105026</v>
      </c>
    </row>
    <row r="169" spans="1:10" x14ac:dyDescent="0.3">
      <c r="A169" s="6" cm="1">
        <f t="array" ref="A169">INDEX($C$2:$C$375,COUNT(C169:$C$375))</f>
        <v>39417</v>
      </c>
      <c r="B169" s="5">
        <v>1322.7</v>
      </c>
      <c r="C169" s="6">
        <v>38322</v>
      </c>
      <c r="D169" cm="1">
        <f t="array" ref="D169">INDEX($B$2:$B$375,COUNT(B169:$B$375))</f>
        <v>1180.5899999999999</v>
      </c>
      <c r="E169">
        <v>4.2220000000000004</v>
      </c>
      <c r="H169" s="6">
        <v>38322</v>
      </c>
      <c r="I169" s="7">
        <v>198.74</v>
      </c>
      <c r="J169">
        <f t="shared" si="4"/>
        <v>314.53881813822136</v>
      </c>
    </row>
    <row r="170" spans="1:10" x14ac:dyDescent="0.3">
      <c r="A170" s="6" cm="1">
        <f t="array" ref="A170">INDEX($C$2:$C$375,COUNT(C170:$C$375))</f>
        <v>39387</v>
      </c>
      <c r="B170" s="5">
        <v>1330.63</v>
      </c>
      <c r="C170" s="6">
        <v>38353</v>
      </c>
      <c r="D170" cm="1">
        <f t="array" ref="D170">INDEX($B$2:$B$375,COUNT(B170:$B$375))</f>
        <v>1156.8499999999999</v>
      </c>
      <c r="E170">
        <v>4.1319999999999997</v>
      </c>
      <c r="H170" s="6">
        <v>38353</v>
      </c>
      <c r="I170" s="7">
        <v>200.16</v>
      </c>
      <c r="J170">
        <f t="shared" si="4"/>
        <v>308.21388607662385</v>
      </c>
    </row>
    <row r="171" spans="1:10" x14ac:dyDescent="0.3">
      <c r="A171" s="6" cm="1">
        <f t="array" ref="A171">INDEX($C$2:$C$375,COUNT(C171:$C$375))</f>
        <v>39356</v>
      </c>
      <c r="B171" s="5">
        <v>1378.55</v>
      </c>
      <c r="C171" s="6">
        <v>38384</v>
      </c>
      <c r="D171" cm="1">
        <f t="array" ref="D171">INDEX($B$2:$B$375,COUNT(B171:$B$375))</f>
        <v>1191.5</v>
      </c>
      <c r="E171">
        <v>4.3810000000000002</v>
      </c>
      <c r="H171" s="6">
        <v>38384</v>
      </c>
      <c r="I171" s="7">
        <v>201.58</v>
      </c>
      <c r="J171">
        <f t="shared" si="4"/>
        <v>317.44551606543399</v>
      </c>
    </row>
    <row r="172" spans="1:10" x14ac:dyDescent="0.3">
      <c r="A172" s="6" cm="1">
        <f t="array" ref="A172">INDEX($C$2:$C$375,COUNT(C172:$C$375))</f>
        <v>39326</v>
      </c>
      <c r="B172" s="5">
        <v>1468.36</v>
      </c>
      <c r="C172" s="6">
        <v>38412</v>
      </c>
      <c r="D172" cm="1">
        <f t="array" ref="D172">INDEX($B$2:$B$375,COUNT(B172:$B$375))</f>
        <v>1191.33</v>
      </c>
      <c r="E172">
        <v>4.4880000000000004</v>
      </c>
      <c r="H172" s="6">
        <v>38412</v>
      </c>
      <c r="I172" s="7">
        <v>203.67</v>
      </c>
      <c r="J172">
        <f t="shared" si="4"/>
        <v>317.40022379709063</v>
      </c>
    </row>
    <row r="173" spans="1:10" x14ac:dyDescent="0.3">
      <c r="A173" s="6" cm="1">
        <f t="array" ref="A173">INDEX($C$2:$C$375,COUNT(C173:$C$375))</f>
        <v>39295</v>
      </c>
      <c r="B173" s="5">
        <v>1481.14</v>
      </c>
      <c r="C173" s="6">
        <v>38443</v>
      </c>
      <c r="D173" cm="1">
        <f t="array" ref="D173">INDEX($B$2:$B$375,COUNT(B173:$B$375))</f>
        <v>1234.18</v>
      </c>
      <c r="E173">
        <v>4.2</v>
      </c>
      <c r="H173" s="6">
        <v>38443</v>
      </c>
      <c r="I173" s="7">
        <v>205.46</v>
      </c>
      <c r="J173">
        <f t="shared" si="4"/>
        <v>328.8165396706986</v>
      </c>
    </row>
    <row r="174" spans="1:10" x14ac:dyDescent="0.3">
      <c r="A174" s="6" cm="1">
        <f t="array" ref="A174">INDEX($C$2:$C$375,COUNT(C174:$C$375))</f>
        <v>39264</v>
      </c>
      <c r="B174" s="5">
        <v>1549.38</v>
      </c>
      <c r="C174" s="6">
        <v>38473</v>
      </c>
      <c r="D174" cm="1">
        <f t="array" ref="D174">INDEX($B$2:$B$375,COUNT(B174:$B$375))</f>
        <v>1220.33</v>
      </c>
      <c r="E174">
        <v>3.9870000000000001</v>
      </c>
      <c r="H174" s="6">
        <v>38473</v>
      </c>
      <c r="I174" s="7">
        <v>207.13</v>
      </c>
      <c r="J174">
        <f t="shared" si="4"/>
        <v>325.12655192625351</v>
      </c>
    </row>
    <row r="175" spans="1:10" x14ac:dyDescent="0.3">
      <c r="A175" s="6" cm="1">
        <f t="array" ref="A175">INDEX($C$2:$C$375,COUNT(C175:$C$375))</f>
        <v>39234</v>
      </c>
      <c r="B175" s="5">
        <v>1526.75</v>
      </c>
      <c r="C175" s="6">
        <v>38504</v>
      </c>
      <c r="D175" cm="1">
        <f t="array" ref="D175">INDEX($B$2:$B$375,COUNT(B175:$B$375))</f>
        <v>1228.81</v>
      </c>
      <c r="E175">
        <v>3.9209999999999998</v>
      </c>
      <c r="H175" s="6">
        <v>38504</v>
      </c>
      <c r="I175" s="7">
        <v>208.95</v>
      </c>
      <c r="J175">
        <f t="shared" si="4"/>
        <v>327.38583684126394</v>
      </c>
    </row>
    <row r="176" spans="1:10" x14ac:dyDescent="0.3">
      <c r="A176" s="6" cm="1">
        <f t="array" ref="A176">INDEX($C$2:$C$375,COUNT(C176:$C$375))</f>
        <v>39203</v>
      </c>
      <c r="B176" s="5">
        <v>1473.99</v>
      </c>
      <c r="C176" s="6">
        <v>38534</v>
      </c>
      <c r="D176" cm="1">
        <f t="array" ref="D176">INDEX($B$2:$B$375,COUNT(B176:$B$375))</f>
        <v>1207.01</v>
      </c>
      <c r="E176">
        <v>4.282</v>
      </c>
      <c r="H176" s="6">
        <v>38534</v>
      </c>
      <c r="I176" s="7">
        <v>211.02</v>
      </c>
      <c r="J176">
        <f t="shared" si="4"/>
        <v>321.57776948899664</v>
      </c>
    </row>
    <row r="177" spans="1:10" x14ac:dyDescent="0.3">
      <c r="A177" s="6" cm="1">
        <f t="array" ref="A177">INDEX($C$2:$C$375,COUNT(C177:$C$375))</f>
        <v>39173</v>
      </c>
      <c r="B177" s="5">
        <v>1455.27</v>
      </c>
      <c r="C177" s="6">
        <v>38565</v>
      </c>
      <c r="D177" cm="1">
        <f t="array" ref="D177">INDEX($B$2:$B$375,COUNT(B177:$B$375))</f>
        <v>1249.48</v>
      </c>
      <c r="E177">
        <v>4.0140000000000002</v>
      </c>
      <c r="H177" s="6">
        <v>38565</v>
      </c>
      <c r="I177" s="7">
        <v>212.53</v>
      </c>
      <c r="J177">
        <f t="shared" si="4"/>
        <v>332.89284382160179</v>
      </c>
    </row>
    <row r="178" spans="1:10" x14ac:dyDescent="0.3">
      <c r="A178" s="6" cm="1">
        <f t="array" ref="A178">INDEX($C$2:$C$375,COUNT(C178:$C$375))</f>
        <v>39142</v>
      </c>
      <c r="B178" s="5">
        <v>1503.35</v>
      </c>
      <c r="C178" s="6">
        <v>38596</v>
      </c>
      <c r="D178" cm="1">
        <f t="array" ref="D178">INDEX($B$2:$B$375,COUNT(B178:$B$375))</f>
        <v>1248.29</v>
      </c>
      <c r="E178">
        <v>4.3319999999999999</v>
      </c>
      <c r="H178" s="6">
        <v>38596</v>
      </c>
      <c r="I178" s="7">
        <v>214.49</v>
      </c>
      <c r="J178">
        <f t="shared" si="4"/>
        <v>332.57579794319815</v>
      </c>
    </row>
    <row r="179" spans="1:10" x14ac:dyDescent="0.3">
      <c r="A179" s="6" cm="1">
        <f t="array" ref="A179">INDEX($C$2:$C$375,COUNT(C179:$C$375))</f>
        <v>39114</v>
      </c>
      <c r="B179" s="5">
        <v>1530.62</v>
      </c>
      <c r="C179" s="6">
        <v>38626</v>
      </c>
      <c r="D179" cm="1">
        <f t="array" ref="D179">INDEX($B$2:$B$375,COUNT(B179:$B$375))</f>
        <v>1280.08</v>
      </c>
      <c r="E179">
        <v>4.5570000000000004</v>
      </c>
      <c r="H179" s="6">
        <v>38626</v>
      </c>
      <c r="I179" s="7">
        <v>215.65</v>
      </c>
      <c r="J179">
        <f t="shared" si="4"/>
        <v>341.04545212340815</v>
      </c>
    </row>
    <row r="180" spans="1:10" x14ac:dyDescent="0.3">
      <c r="A180" s="6" cm="1">
        <f t="array" ref="A180">INDEX($C$2:$C$375,COUNT(C180:$C$375))</f>
        <v>39083</v>
      </c>
      <c r="B180" s="5">
        <v>1482.37</v>
      </c>
      <c r="C180" s="6">
        <v>38657</v>
      </c>
      <c r="D180" cm="1">
        <f t="array" ref="D180">INDEX($B$2:$B$375,COUNT(B180:$B$375))</f>
        <v>1280.6600000000001</v>
      </c>
      <c r="E180">
        <v>4.49</v>
      </c>
      <c r="H180" s="6">
        <v>38657</v>
      </c>
      <c r="I180" s="7">
        <v>217.08</v>
      </c>
      <c r="J180">
        <f t="shared" si="4"/>
        <v>341.19997868599143</v>
      </c>
    </row>
    <row r="181" spans="1:10" x14ac:dyDescent="0.3">
      <c r="A181" s="6" cm="1">
        <f t="array" ref="A181">INDEX($C$2:$C$375,COUNT(C181:$C$375))</f>
        <v>39052</v>
      </c>
      <c r="B181" s="5">
        <v>1420.86</v>
      </c>
      <c r="C181" s="6">
        <v>38687</v>
      </c>
      <c r="D181" cm="1">
        <f t="array" ref="D181">INDEX($B$2:$B$375,COUNT(B181:$B$375))</f>
        <v>1294.83</v>
      </c>
      <c r="E181">
        <v>4.3949999999999996</v>
      </c>
      <c r="H181" s="6">
        <v>38687</v>
      </c>
      <c r="I181" s="7">
        <v>218.39</v>
      </c>
      <c r="J181">
        <f t="shared" si="4"/>
        <v>344.9752224649651</v>
      </c>
    </row>
    <row r="182" spans="1:10" x14ac:dyDescent="0.3">
      <c r="A182" s="6" cm="1">
        <f t="array" ref="A182">INDEX($C$2:$C$375,COUNT(C182:$C$375))</f>
        <v>39022</v>
      </c>
      <c r="B182" s="5">
        <v>1406.82</v>
      </c>
      <c r="C182" s="6">
        <v>38718</v>
      </c>
      <c r="D182" cm="1">
        <f t="array" ref="D182">INDEX($B$2:$B$375,COUNT(B182:$B$375))</f>
        <v>1310.6099999999999</v>
      </c>
      <c r="E182">
        <v>4.5190000000000001</v>
      </c>
      <c r="H182" s="6">
        <v>38718</v>
      </c>
      <c r="I182" s="7">
        <v>219.79</v>
      </c>
      <c r="J182">
        <f t="shared" si="4"/>
        <v>349.17941066766133</v>
      </c>
    </row>
    <row r="183" spans="1:10" x14ac:dyDescent="0.3">
      <c r="A183" s="6" cm="1">
        <f t="array" ref="A183">INDEX($C$2:$C$375,COUNT(C183:$C$375))</f>
        <v>38991</v>
      </c>
      <c r="B183" s="5">
        <v>1438.24</v>
      </c>
      <c r="C183" s="6">
        <v>38749</v>
      </c>
      <c r="D183" cm="1">
        <f t="array" ref="D183">INDEX($B$2:$B$375,COUNT(B183:$B$375))</f>
        <v>1270.0899999999999</v>
      </c>
      <c r="E183">
        <v>4.5570000000000004</v>
      </c>
      <c r="H183" s="6">
        <v>38749</v>
      </c>
      <c r="I183" s="7">
        <v>220.21</v>
      </c>
      <c r="J183">
        <f t="shared" si="4"/>
        <v>338.3838652954654</v>
      </c>
    </row>
    <row r="184" spans="1:10" x14ac:dyDescent="0.3">
      <c r="A184" s="6" cm="1">
        <f t="array" ref="A184">INDEX($C$2:$C$375,COUNT(C184:$C$375))</f>
        <v>38961</v>
      </c>
      <c r="B184" s="5">
        <v>1418.3</v>
      </c>
      <c r="C184" s="6">
        <v>38777</v>
      </c>
      <c r="D184" cm="1">
        <f t="array" ref="D184">INDEX($B$2:$B$375,COUNT(B184:$B$375))</f>
        <v>1270.2</v>
      </c>
      <c r="E184">
        <v>4.8529999999999998</v>
      </c>
      <c r="H184" s="6">
        <v>38777</v>
      </c>
      <c r="I184" s="7">
        <v>221.02</v>
      </c>
      <c r="J184">
        <f t="shared" si="4"/>
        <v>338.41317205733475</v>
      </c>
    </row>
    <row r="185" spans="1:10" x14ac:dyDescent="0.3">
      <c r="A185" s="6" cm="1">
        <f t="array" ref="A185">INDEX($C$2:$C$375,COUNT(C185:$C$375))</f>
        <v>38930</v>
      </c>
      <c r="B185" s="5">
        <v>1400.63</v>
      </c>
      <c r="C185" s="6">
        <v>38808</v>
      </c>
      <c r="D185" cm="1">
        <f t="array" ref="D185">INDEX($B$2:$B$375,COUNT(B185:$B$375))</f>
        <v>1276.6600000000001</v>
      </c>
      <c r="E185">
        <v>5.0570000000000004</v>
      </c>
      <c r="H185" s="6">
        <v>38808</v>
      </c>
      <c r="I185" s="7">
        <v>221.46</v>
      </c>
      <c r="J185">
        <f t="shared" si="4"/>
        <v>340.13427825438271</v>
      </c>
    </row>
    <row r="186" spans="1:10" x14ac:dyDescent="0.3">
      <c r="A186" s="6" cm="1">
        <f t="array" ref="A186">INDEX($C$2:$C$375,COUNT(C186:$C$375))</f>
        <v>38899</v>
      </c>
      <c r="B186" s="5">
        <v>1377.94</v>
      </c>
      <c r="C186" s="6">
        <v>38838</v>
      </c>
      <c r="D186" cm="1">
        <f t="array" ref="D186">INDEX($B$2:$B$375,COUNT(B186:$B$375))</f>
        <v>1303.82</v>
      </c>
      <c r="E186">
        <v>5.1230000000000002</v>
      </c>
      <c r="H186" s="6">
        <v>38838</v>
      </c>
      <c r="I186" s="7">
        <v>222.02</v>
      </c>
      <c r="J186">
        <f t="shared" si="4"/>
        <v>347.37038418500561</v>
      </c>
    </row>
    <row r="187" spans="1:10" x14ac:dyDescent="0.3">
      <c r="A187" s="6" cm="1">
        <f t="array" ref="A187">INDEX($C$2:$C$375,COUNT(C187:$C$375))</f>
        <v>38869</v>
      </c>
      <c r="B187" s="5">
        <v>1335.85</v>
      </c>
      <c r="C187" s="6">
        <v>38869</v>
      </c>
      <c r="D187" cm="1">
        <f t="array" ref="D187">INDEX($B$2:$B$375,COUNT(B187:$B$375))</f>
        <v>1335.85</v>
      </c>
      <c r="E187">
        <v>5.1449999999999996</v>
      </c>
      <c r="H187" s="6">
        <v>38869</v>
      </c>
      <c r="I187" s="7">
        <v>222.04</v>
      </c>
      <c r="J187">
        <f t="shared" si="4"/>
        <v>355.90398039111204</v>
      </c>
    </row>
    <row r="188" spans="1:10" x14ac:dyDescent="0.3">
      <c r="A188" s="6" cm="1">
        <f t="array" ref="A188">INDEX($C$2:$C$375,COUNT(C188:$C$375))</f>
        <v>38838</v>
      </c>
      <c r="B188" s="5">
        <v>1303.82</v>
      </c>
      <c r="C188" s="6">
        <v>38899</v>
      </c>
      <c r="D188" cm="1">
        <f t="array" ref="D188">INDEX($B$2:$B$375,COUNT(B188:$B$375))</f>
        <v>1377.94</v>
      </c>
      <c r="E188">
        <v>4.9880000000000004</v>
      </c>
      <c r="H188" s="6">
        <v>38899</v>
      </c>
      <c r="I188" s="7">
        <v>221.89</v>
      </c>
      <c r="J188">
        <f t="shared" si="4"/>
        <v>367.11781318271437</v>
      </c>
    </row>
    <row r="189" spans="1:10" x14ac:dyDescent="0.3">
      <c r="A189" s="6" cm="1">
        <f t="array" ref="A189">INDEX($C$2:$C$375,COUNT(C189:$C$375))</f>
        <v>38808</v>
      </c>
      <c r="B189" s="5">
        <v>1276.6600000000001</v>
      </c>
      <c r="C189" s="6">
        <v>38930</v>
      </c>
      <c r="D189" cm="1">
        <f t="array" ref="D189">INDEX($B$2:$B$375,COUNT(B189:$B$375))</f>
        <v>1400.63</v>
      </c>
      <c r="E189">
        <v>4.7320000000000002</v>
      </c>
      <c r="H189" s="6">
        <v>38930</v>
      </c>
      <c r="I189" s="7">
        <v>222.53</v>
      </c>
      <c r="J189">
        <f t="shared" si="4"/>
        <v>373.16299888101463</v>
      </c>
    </row>
    <row r="190" spans="1:10" x14ac:dyDescent="0.3">
      <c r="A190" s="6" cm="1">
        <f t="array" ref="A190">INDEX($C$2:$C$375,COUNT(C190:$C$375))</f>
        <v>38777</v>
      </c>
      <c r="B190" s="5">
        <v>1270.2</v>
      </c>
      <c r="C190" s="6">
        <v>38961</v>
      </c>
      <c r="D190" cm="1">
        <f t="array" ref="D190">INDEX($B$2:$B$375,COUNT(B190:$B$375))</f>
        <v>1418.3</v>
      </c>
      <c r="E190">
        <v>4.633</v>
      </c>
      <c r="H190" s="6">
        <v>38961</v>
      </c>
      <c r="I190" s="7">
        <v>222.45</v>
      </c>
      <c r="J190">
        <f t="shared" si="4"/>
        <v>377.87073053764584</v>
      </c>
    </row>
    <row r="191" spans="1:10" x14ac:dyDescent="0.3">
      <c r="A191" s="6" cm="1">
        <f t="array" ref="A191">INDEX($C$2:$C$375,COUNT(C191:$C$375))</f>
        <v>38749</v>
      </c>
      <c r="B191" s="5">
        <v>1270.0899999999999</v>
      </c>
      <c r="C191" s="6">
        <v>38991</v>
      </c>
      <c r="D191" cm="1">
        <f t="array" ref="D191">INDEX($B$2:$B$375,COUNT(B191:$B$375))</f>
        <v>1438.24</v>
      </c>
      <c r="E191">
        <v>4.6040000000000001</v>
      </c>
      <c r="H191" s="6">
        <v>38991</v>
      </c>
      <c r="I191" s="7">
        <v>222.69</v>
      </c>
      <c r="J191">
        <f t="shared" si="4"/>
        <v>383.18324718921514</v>
      </c>
    </row>
    <row r="192" spans="1:10" x14ac:dyDescent="0.3">
      <c r="A192" s="6" cm="1">
        <f t="array" ref="A192">INDEX($C$2:$C$375,COUNT(C192:$C$375))</f>
        <v>38718</v>
      </c>
      <c r="B192" s="5">
        <v>1310.6099999999999</v>
      </c>
      <c r="C192" s="6">
        <v>39022</v>
      </c>
      <c r="D192" cm="1">
        <f t="array" ref="D192">INDEX($B$2:$B$375,COUNT(B192:$B$375))</f>
        <v>1406.82</v>
      </c>
      <c r="E192">
        <v>4.4619999999999997</v>
      </c>
      <c r="H192" s="6">
        <v>39022</v>
      </c>
      <c r="I192" s="7">
        <v>223.37</v>
      </c>
      <c r="J192">
        <f t="shared" si="4"/>
        <v>374.81217029892895</v>
      </c>
    </row>
    <row r="193" spans="1:10" x14ac:dyDescent="0.3">
      <c r="A193" s="6" cm="1">
        <f t="array" ref="A193">INDEX($C$2:$C$375,COUNT(C193:$C$375))</f>
        <v>38687</v>
      </c>
      <c r="B193" s="5">
        <v>1294.83</v>
      </c>
      <c r="C193" s="6">
        <v>39052</v>
      </c>
      <c r="D193" cm="1">
        <f t="array" ref="D193">INDEX($B$2:$B$375,COUNT(B193:$B$375))</f>
        <v>1420.86</v>
      </c>
      <c r="E193">
        <v>4.7</v>
      </c>
      <c r="H193" s="6">
        <v>39052</v>
      </c>
      <c r="I193" s="7">
        <v>223.46</v>
      </c>
      <c r="J193">
        <f t="shared" si="4"/>
        <v>378.55277881387542</v>
      </c>
    </row>
    <row r="194" spans="1:10" x14ac:dyDescent="0.3">
      <c r="A194" s="6" cm="1">
        <f t="array" ref="A194">INDEX($C$2:$C$375,COUNT(C194:$C$375))</f>
        <v>38657</v>
      </c>
      <c r="B194" s="5">
        <v>1280.6600000000001</v>
      </c>
      <c r="C194" s="6">
        <v>39083</v>
      </c>
      <c r="D194" cm="1">
        <f t="array" ref="D194">INDEX($B$2:$B$375,COUNT(B194:$B$375))</f>
        <v>1482.37</v>
      </c>
      <c r="E194">
        <v>4.8140000000000001</v>
      </c>
      <c r="H194" s="6">
        <v>39083</v>
      </c>
      <c r="I194" s="7">
        <v>224.27</v>
      </c>
      <c r="J194">
        <f t="shared" ref="J194:J257" si="5">(D194/$D$2)*100</f>
        <v>394.94058720093778</v>
      </c>
    </row>
    <row r="195" spans="1:10" x14ac:dyDescent="0.3">
      <c r="A195" s="6" cm="1">
        <f t="array" ref="A195">INDEX($C$2:$C$375,COUNT(C195:$C$375))</f>
        <v>38626</v>
      </c>
      <c r="B195" s="5">
        <v>1280.08</v>
      </c>
      <c r="C195" s="6">
        <v>39114</v>
      </c>
      <c r="D195" cm="1">
        <f t="array" ref="D195">INDEX($B$2:$B$375,COUNT(B195:$B$375))</f>
        <v>1530.62</v>
      </c>
      <c r="E195">
        <v>4.577</v>
      </c>
      <c r="H195" s="6">
        <v>39114</v>
      </c>
      <c r="I195" s="7">
        <v>224.3</v>
      </c>
      <c r="J195">
        <f t="shared" si="5"/>
        <v>407.79559865721745</v>
      </c>
    </row>
    <row r="196" spans="1:10" x14ac:dyDescent="0.3">
      <c r="A196" s="6" cm="1">
        <f t="array" ref="A196">INDEX($C$2:$C$375,COUNT(C196:$C$375))</f>
        <v>38596</v>
      </c>
      <c r="B196" s="5">
        <v>1248.29</v>
      </c>
      <c r="C196" s="6">
        <v>39142</v>
      </c>
      <c r="D196" cm="1">
        <f t="array" ref="D196">INDEX($B$2:$B$375,COUNT(B196:$B$375))</f>
        <v>1503.35</v>
      </c>
      <c r="E196">
        <v>4.6479999999999997</v>
      </c>
      <c r="H196" s="6">
        <v>39142</v>
      </c>
      <c r="I196" s="7">
        <v>225.2</v>
      </c>
      <c r="J196">
        <f t="shared" si="5"/>
        <v>400.53018596472532</v>
      </c>
    </row>
    <row r="197" spans="1:10" x14ac:dyDescent="0.3">
      <c r="A197" s="6" cm="1">
        <f t="array" ref="A197">INDEX($C$2:$C$375,COUNT(C197:$C$375))</f>
        <v>38565</v>
      </c>
      <c r="B197" s="5">
        <v>1249.48</v>
      </c>
      <c r="C197" s="6">
        <v>39173</v>
      </c>
      <c r="D197" cm="1">
        <f t="array" ref="D197">INDEX($B$2:$B$375,COUNT(B197:$B$375))</f>
        <v>1455.27</v>
      </c>
      <c r="E197">
        <v>4.6280000000000001</v>
      </c>
      <c r="H197" s="6">
        <v>39173</v>
      </c>
      <c r="I197" s="7">
        <v>225.25</v>
      </c>
      <c r="J197">
        <f t="shared" si="5"/>
        <v>387.72046677678907</v>
      </c>
    </row>
    <row r="198" spans="1:10" x14ac:dyDescent="0.3">
      <c r="A198" s="6" cm="1">
        <f t="array" ref="A198">INDEX($C$2:$C$375,COUNT(C198:$C$375))</f>
        <v>38534</v>
      </c>
      <c r="B198" s="5">
        <v>1207.01</v>
      </c>
      <c r="C198" s="6">
        <v>39203</v>
      </c>
      <c r="D198" cm="1">
        <f t="array" ref="D198">INDEX($B$2:$B$375,COUNT(B198:$B$375))</f>
        <v>1473.99</v>
      </c>
      <c r="E198">
        <v>4.8920000000000003</v>
      </c>
      <c r="H198" s="6">
        <v>39203</v>
      </c>
      <c r="I198" s="7">
        <v>224.16</v>
      </c>
      <c r="J198">
        <f t="shared" si="5"/>
        <v>392.70794479671764</v>
      </c>
    </row>
    <row r="199" spans="1:10" x14ac:dyDescent="0.3">
      <c r="A199" s="6" cm="1">
        <f t="array" ref="A199">INDEX($C$2:$C$375,COUNT(C199:$C$375))</f>
        <v>38504</v>
      </c>
      <c r="B199" s="5">
        <v>1228.81</v>
      </c>
      <c r="C199" s="6">
        <v>39234</v>
      </c>
      <c r="D199" cm="1">
        <f t="array" ref="D199">INDEX($B$2:$B$375,COUNT(B199:$B$375))</f>
        <v>1526.75</v>
      </c>
      <c r="E199">
        <v>5.0270000000000001</v>
      </c>
      <c r="H199" s="6">
        <v>39234</v>
      </c>
      <c r="I199" s="7">
        <v>223.29</v>
      </c>
      <c r="J199">
        <f t="shared" si="5"/>
        <v>406.76453348963611</v>
      </c>
    </row>
    <row r="200" spans="1:10" x14ac:dyDescent="0.3">
      <c r="A200" s="6" cm="1">
        <f t="array" ref="A200">INDEX($C$2:$C$375,COUNT(C200:$C$375))</f>
        <v>38473</v>
      </c>
      <c r="B200" s="5">
        <v>1220.33</v>
      </c>
      <c r="C200" s="6">
        <v>39264</v>
      </c>
      <c r="D200" cm="1">
        <f t="array" ref="D200">INDEX($B$2:$B$375,COUNT(B200:$B$375))</f>
        <v>1549.38</v>
      </c>
      <c r="E200">
        <v>4.7329999999999997</v>
      </c>
      <c r="H200" s="6">
        <v>39264</v>
      </c>
      <c r="I200" s="7">
        <v>222.21</v>
      </c>
      <c r="J200">
        <f t="shared" si="5"/>
        <v>412.79373368146219</v>
      </c>
    </row>
    <row r="201" spans="1:10" x14ac:dyDescent="0.3">
      <c r="A201" s="6" cm="1">
        <f t="array" ref="A201">INDEX($C$2:$C$375,COUNT(C201:$C$375))</f>
        <v>38443</v>
      </c>
      <c r="B201" s="5">
        <v>1234.18</v>
      </c>
      <c r="C201" s="6">
        <v>39295</v>
      </c>
      <c r="D201" cm="1">
        <f t="array" ref="D201">INDEX($B$2:$B$375,COUNT(B201:$B$375))</f>
        <v>1481.14</v>
      </c>
      <c r="E201">
        <v>4.5270000000000001</v>
      </c>
      <c r="H201" s="6">
        <v>39295</v>
      </c>
      <c r="I201" s="7">
        <v>221.17</v>
      </c>
      <c r="J201">
        <f t="shared" si="5"/>
        <v>394.61288431821822</v>
      </c>
    </row>
    <row r="202" spans="1:10" x14ac:dyDescent="0.3">
      <c r="A202" s="6" cm="1">
        <f t="array" ref="A202">INDEX($C$2:$C$375,COUNT(C202:$C$375))</f>
        <v>38412</v>
      </c>
      <c r="B202" s="5">
        <v>1191.33</v>
      </c>
      <c r="C202" s="6">
        <v>39326</v>
      </c>
      <c r="D202" cm="1">
        <f t="array" ref="D202">INDEX($B$2:$B$375,COUNT(B202:$B$375))</f>
        <v>1468.36</v>
      </c>
      <c r="E202">
        <v>4.5940000000000003</v>
      </c>
      <c r="H202" s="6">
        <v>39326</v>
      </c>
      <c r="I202" s="7">
        <v>220.32</v>
      </c>
      <c r="J202">
        <f t="shared" si="5"/>
        <v>391.20797143922846</v>
      </c>
    </row>
    <row r="203" spans="1:10" x14ac:dyDescent="0.3">
      <c r="A203" s="6" cm="1">
        <f t="array" ref="A203">INDEX($C$2:$C$375,COUNT(C203:$C$375))</f>
        <v>38384</v>
      </c>
      <c r="B203" s="5">
        <v>1191.5</v>
      </c>
      <c r="C203" s="6">
        <v>39356</v>
      </c>
      <c r="D203" cm="1">
        <f t="array" ref="D203">INDEX($B$2:$B$375,COUNT(B203:$B$375))</f>
        <v>1378.55</v>
      </c>
      <c r="E203">
        <v>4.4729999999999999</v>
      </c>
      <c r="H203" s="6">
        <v>39356</v>
      </c>
      <c r="I203" s="7">
        <v>218.49</v>
      </c>
      <c r="J203">
        <f t="shared" si="5"/>
        <v>367.28033249853468</v>
      </c>
    </row>
    <row r="204" spans="1:10" x14ac:dyDescent="0.3">
      <c r="A204" s="6" cm="1">
        <f t="array" ref="A204">INDEX($C$2:$C$375,COUNT(C204:$C$375))</f>
        <v>38353</v>
      </c>
      <c r="B204" s="5">
        <v>1156.8499999999999</v>
      </c>
      <c r="C204" s="6">
        <v>39387</v>
      </c>
      <c r="D204" cm="1">
        <f t="array" ref="D204">INDEX($B$2:$B$375,COUNT(B204:$B$375))</f>
        <v>1330.63</v>
      </c>
      <c r="E204">
        <v>3.9489999999999998</v>
      </c>
      <c r="H204" s="6">
        <v>39387</v>
      </c>
      <c r="I204" s="7">
        <v>217</v>
      </c>
      <c r="J204">
        <f t="shared" si="5"/>
        <v>354.51324132786277</v>
      </c>
    </row>
    <row r="205" spans="1:10" x14ac:dyDescent="0.3">
      <c r="A205" s="6" cm="1">
        <f t="array" ref="A205">INDEX($C$2:$C$375,COUNT(C205:$C$375))</f>
        <v>38322</v>
      </c>
      <c r="B205" s="5">
        <v>1180.5899999999999</v>
      </c>
      <c r="C205" s="6">
        <v>39417</v>
      </c>
      <c r="D205" cm="1">
        <f t="array" ref="D205">INDEX($B$2:$B$375,COUNT(B205:$B$375))</f>
        <v>1322.7</v>
      </c>
      <c r="E205">
        <v>4.0350000000000001</v>
      </c>
      <c r="H205" s="6">
        <v>39417</v>
      </c>
      <c r="I205" s="7">
        <v>215.91</v>
      </c>
      <c r="J205">
        <f t="shared" si="5"/>
        <v>352.40049022219858</v>
      </c>
    </row>
    <row r="206" spans="1:10" x14ac:dyDescent="0.3">
      <c r="A206" s="6" cm="1">
        <f t="array" ref="A206">INDEX($C$2:$C$375,COUNT(C206:$C$375))</f>
        <v>38292</v>
      </c>
      <c r="B206" s="5">
        <v>1203.5999999999999</v>
      </c>
      <c r="C206" s="6">
        <v>39448</v>
      </c>
      <c r="D206" cm="1">
        <f t="array" ref="D206">INDEX($B$2:$B$375,COUNT(B206:$B$375))</f>
        <v>1385.59</v>
      </c>
      <c r="E206">
        <v>3.597</v>
      </c>
      <c r="H206" s="6">
        <v>39448</v>
      </c>
      <c r="I206" s="7">
        <v>214.05</v>
      </c>
      <c r="J206">
        <f t="shared" si="5"/>
        <v>369.15596525816591</v>
      </c>
    </row>
    <row r="207" spans="1:10" x14ac:dyDescent="0.3">
      <c r="A207" s="6" cm="1">
        <f t="array" ref="A207">INDEX($C$2:$C$375,COUNT(C207:$C$375))</f>
        <v>38261</v>
      </c>
      <c r="B207" s="5">
        <v>1181.27</v>
      </c>
      <c r="C207" s="6">
        <v>39479</v>
      </c>
      <c r="D207" cm="1">
        <f t="array" ref="D207">INDEX($B$2:$B$375,COUNT(B207:$B$375))</f>
        <v>1400.38</v>
      </c>
      <c r="E207">
        <v>3.5190000000000001</v>
      </c>
      <c r="H207" s="6">
        <v>39479</v>
      </c>
      <c r="I207" s="7">
        <v>212.72</v>
      </c>
      <c r="J207">
        <f t="shared" si="5"/>
        <v>373.09639260403907</v>
      </c>
    </row>
    <row r="208" spans="1:10" x14ac:dyDescent="0.3">
      <c r="A208" s="6" cm="1">
        <f t="array" ref="A208">INDEX($C$2:$C$375,COUNT(C208:$C$375))</f>
        <v>38231</v>
      </c>
      <c r="B208" s="5">
        <v>1211.92</v>
      </c>
      <c r="C208" s="6">
        <v>39508</v>
      </c>
      <c r="D208" cm="1">
        <f t="array" ref="D208">INDEX($B$2:$B$375,COUNT(B208:$B$375))</f>
        <v>1280</v>
      </c>
      <c r="E208">
        <v>3.4209999999999998</v>
      </c>
      <c r="H208" s="6">
        <v>39508</v>
      </c>
      <c r="I208" s="7">
        <v>210.9</v>
      </c>
      <c r="J208">
        <f t="shared" si="5"/>
        <v>341.02413811477595</v>
      </c>
    </row>
    <row r="209" spans="1:10" x14ac:dyDescent="0.3">
      <c r="A209" s="6" cm="1">
        <f t="array" ref="A209">INDEX($C$2:$C$375,COUNT(C209:$C$375))</f>
        <v>38200</v>
      </c>
      <c r="B209" s="5">
        <v>1173.82</v>
      </c>
      <c r="C209" s="6">
        <v>39539</v>
      </c>
      <c r="D209" cm="1">
        <f t="array" ref="D209">INDEX($B$2:$B$375,COUNT(B209:$B$375))</f>
        <v>1267.3800000000001</v>
      </c>
      <c r="E209">
        <v>3.734</v>
      </c>
      <c r="H209" s="6">
        <v>39539</v>
      </c>
      <c r="I209" s="7">
        <v>208.56</v>
      </c>
      <c r="J209">
        <f t="shared" si="5"/>
        <v>337.66185325305059</v>
      </c>
    </row>
    <row r="210" spans="1:10" x14ac:dyDescent="0.3">
      <c r="A210" s="6" cm="1">
        <f t="array" ref="A210">INDEX($C$2:$C$375,COUNT(C210:$C$375))</f>
        <v>38169</v>
      </c>
      <c r="B210" s="5">
        <v>1130.2</v>
      </c>
      <c r="C210" s="6">
        <v>39569</v>
      </c>
      <c r="D210" cm="1">
        <f t="array" ref="D210">INDEX($B$2:$B$375,COUNT(B210:$B$375))</f>
        <v>1282.83</v>
      </c>
      <c r="E210">
        <v>4.0670000000000002</v>
      </c>
      <c r="H210" s="6">
        <v>39569</v>
      </c>
      <c r="I210" s="7">
        <v>206.23</v>
      </c>
      <c r="J210">
        <f t="shared" si="5"/>
        <v>341.77812117013906</v>
      </c>
    </row>
    <row r="211" spans="1:10" x14ac:dyDescent="0.3">
      <c r="A211" s="6" cm="1">
        <f t="array" ref="A211">INDEX($C$2:$C$375,COUNT(C211:$C$375))</f>
        <v>38139</v>
      </c>
      <c r="B211" s="5">
        <v>1114.58</v>
      </c>
      <c r="C211" s="6">
        <v>39600</v>
      </c>
      <c r="D211" cm="1">
        <f t="array" ref="D211">INDEX($B$2:$B$375,COUNT(B211:$B$375))</f>
        <v>1166.3599999999999</v>
      </c>
      <c r="E211">
        <v>3.9750000000000001</v>
      </c>
      <c r="H211" s="6">
        <v>39600</v>
      </c>
      <c r="I211" s="7">
        <v>204.93</v>
      </c>
      <c r="J211">
        <f t="shared" si="5"/>
        <v>310.7475888527735</v>
      </c>
    </row>
    <row r="212" spans="1:10" x14ac:dyDescent="0.3">
      <c r="A212" s="6" cm="1">
        <f t="array" ref="A212">INDEX($C$2:$C$375,COUNT(C212:$C$375))</f>
        <v>38108</v>
      </c>
      <c r="B212" s="5">
        <v>1104.24</v>
      </c>
      <c r="C212" s="6">
        <v>39630</v>
      </c>
      <c r="D212" cm="1">
        <f t="array" ref="D212">INDEX($B$2:$B$375,COUNT(B212:$B$375))</f>
        <v>968.75</v>
      </c>
      <c r="E212">
        <v>3.9580000000000002</v>
      </c>
      <c r="H212" s="6">
        <v>39630</v>
      </c>
      <c r="I212" s="7">
        <v>203.05</v>
      </c>
      <c r="J212">
        <f t="shared" si="5"/>
        <v>258.09932328022597</v>
      </c>
    </row>
    <row r="213" spans="1:10" x14ac:dyDescent="0.3">
      <c r="A213" s="6" cm="1">
        <f t="array" ref="A213">INDEX($C$2:$C$375,COUNT(C213:$C$375))</f>
        <v>38078</v>
      </c>
      <c r="B213" s="5">
        <v>1101.72</v>
      </c>
      <c r="C213" s="6">
        <v>39661</v>
      </c>
      <c r="D213" cm="1">
        <f t="array" ref="D213">INDEX($B$2:$B$375,COUNT(B213:$B$375))</f>
        <v>896.24</v>
      </c>
      <c r="E213">
        <v>3.8250000000000002</v>
      </c>
      <c r="H213" s="6">
        <v>39661</v>
      </c>
      <c r="I213" s="7">
        <v>200.95</v>
      </c>
      <c r="J213">
        <f t="shared" si="5"/>
        <v>238.78083870623971</v>
      </c>
    </row>
    <row r="214" spans="1:10" x14ac:dyDescent="0.3">
      <c r="A214" s="6" cm="1">
        <f t="array" ref="A214">INDEX($C$2:$C$375,COUNT(C214:$C$375))</f>
        <v>38047</v>
      </c>
      <c r="B214" s="5">
        <v>1140.8399999999999</v>
      </c>
      <c r="C214" s="6">
        <v>39692</v>
      </c>
      <c r="D214" cm="1">
        <f t="array" ref="D214">INDEX($B$2:$B$375,COUNT(B214:$B$375))</f>
        <v>903.25</v>
      </c>
      <c r="E214">
        <v>3.8290000000000002</v>
      </c>
      <c r="H214" s="6">
        <v>39692</v>
      </c>
      <c r="I214" s="7">
        <v>199.19</v>
      </c>
      <c r="J214">
        <f t="shared" si="5"/>
        <v>240.6484787126339</v>
      </c>
    </row>
    <row r="215" spans="1:10" x14ac:dyDescent="0.3">
      <c r="A215" s="6" cm="1">
        <f t="array" ref="A215">INDEX($C$2:$C$375,COUNT(C215:$C$375))</f>
        <v>38018</v>
      </c>
      <c r="B215" s="5">
        <v>1120.68</v>
      </c>
      <c r="C215" s="6">
        <v>39722</v>
      </c>
      <c r="D215" cm="1">
        <f t="array" ref="D215">INDEX($B$2:$B$375,COUNT(B215:$B$375))</f>
        <v>825.88</v>
      </c>
      <c r="E215">
        <v>3.97</v>
      </c>
      <c r="H215" s="6">
        <v>39722</v>
      </c>
      <c r="I215" s="7">
        <v>197.54</v>
      </c>
      <c r="J215">
        <f t="shared" si="5"/>
        <v>220.03516811424308</v>
      </c>
    </row>
    <row r="216" spans="1:10" x14ac:dyDescent="0.3">
      <c r="A216" s="6" cm="1">
        <f t="array" ref="A216">INDEX($C$2:$C$375,COUNT(C216:$C$375))</f>
        <v>37987</v>
      </c>
      <c r="B216" s="5">
        <v>1107.3</v>
      </c>
      <c r="C216" s="6">
        <v>39753</v>
      </c>
      <c r="D216" cm="1">
        <f t="array" ref="D216">INDEX($B$2:$B$375,COUNT(B216:$B$375))</f>
        <v>735.09</v>
      </c>
      <c r="E216">
        <v>2.92</v>
      </c>
      <c r="H216" s="6">
        <v>39753</v>
      </c>
      <c r="I216" s="7">
        <v>194</v>
      </c>
      <c r="J216">
        <f t="shared" si="5"/>
        <v>195.84643256780521</v>
      </c>
    </row>
    <row r="217" spans="1:10" x14ac:dyDescent="0.3">
      <c r="A217" s="6" cm="1">
        <f t="array" ref="A217">INDEX($C$2:$C$375,COUNT(C217:$C$375))</f>
        <v>37956</v>
      </c>
      <c r="B217" s="5">
        <v>1126.21</v>
      </c>
      <c r="C217" s="6">
        <v>39783</v>
      </c>
      <c r="D217" cm="1">
        <f t="array" ref="D217">INDEX($B$2:$B$375,COUNT(B217:$B$375))</f>
        <v>797.87</v>
      </c>
      <c r="E217">
        <v>2.2200000000000002</v>
      </c>
      <c r="H217" s="6">
        <v>39783</v>
      </c>
      <c r="I217" s="7">
        <v>193.51</v>
      </c>
      <c r="J217">
        <f t="shared" si="5"/>
        <v>212.57260084190338</v>
      </c>
    </row>
    <row r="218" spans="1:10" x14ac:dyDescent="0.3">
      <c r="A218" s="6" cm="1">
        <f t="array" ref="A218">INDEX($C$2:$C$375,COUNT(C218:$C$375))</f>
        <v>37926</v>
      </c>
      <c r="B218" s="5">
        <v>1144.94</v>
      </c>
      <c r="C218" s="6">
        <v>39814</v>
      </c>
      <c r="D218" cm="1">
        <f t="array" ref="D218">INDEX($B$2:$B$375,COUNT(B218:$B$375))</f>
        <v>872.81</v>
      </c>
      <c r="E218">
        <v>2.851</v>
      </c>
      <c r="H218" s="6">
        <v>39814</v>
      </c>
      <c r="I218" s="7">
        <v>195.04</v>
      </c>
      <c r="J218">
        <f t="shared" si="5"/>
        <v>232.53849842809186</v>
      </c>
    </row>
    <row r="219" spans="1:10" x14ac:dyDescent="0.3">
      <c r="A219" s="6" cm="1">
        <f t="array" ref="A219">INDEX($C$2:$C$375,COUNT(C219:$C$375))</f>
        <v>37895</v>
      </c>
      <c r="B219" s="5">
        <v>1131.1300000000001</v>
      </c>
      <c r="C219" s="6">
        <v>39845</v>
      </c>
      <c r="D219" cm="1">
        <f t="array" ref="D219">INDEX($B$2:$B$375,COUNT(B219:$B$375))</f>
        <v>919.14</v>
      </c>
      <c r="E219">
        <v>3.0209999999999999</v>
      </c>
      <c r="H219" s="6">
        <v>39845</v>
      </c>
      <c r="I219" s="7">
        <v>195.34</v>
      </c>
      <c r="J219">
        <f t="shared" si="5"/>
        <v>244.88197367719934</v>
      </c>
    </row>
    <row r="220" spans="1:10" x14ac:dyDescent="0.3">
      <c r="A220" s="6" cm="1">
        <f t="array" ref="A220">INDEX($C$2:$C$375,COUNT(C220:$C$375))</f>
        <v>37865</v>
      </c>
      <c r="B220" s="5">
        <v>1111.92</v>
      </c>
      <c r="C220" s="6">
        <v>39873</v>
      </c>
      <c r="D220" cm="1">
        <f t="array" ref="D220">INDEX($B$2:$B$375,COUNT(B220:$B$375))</f>
        <v>919.32</v>
      </c>
      <c r="E220">
        <v>2.6680000000000001</v>
      </c>
      <c r="H220" s="6">
        <v>39873</v>
      </c>
      <c r="I220" s="7">
        <v>193.04</v>
      </c>
      <c r="J220">
        <f t="shared" si="5"/>
        <v>244.92993019662177</v>
      </c>
    </row>
    <row r="221" spans="1:10" x14ac:dyDescent="0.3">
      <c r="A221" s="6" cm="1">
        <f t="array" ref="A221">INDEX($C$2:$C$375,COUNT(C221:$C$375))</f>
        <v>37834</v>
      </c>
      <c r="B221" s="5">
        <v>1058.2</v>
      </c>
      <c r="C221" s="6">
        <v>39904</v>
      </c>
      <c r="D221" cm="1">
        <f t="array" ref="D221">INDEX($B$2:$B$375,COUNT(B221:$B$375))</f>
        <v>987.48</v>
      </c>
      <c r="E221">
        <v>3.1190000000000002</v>
      </c>
      <c r="H221" s="6">
        <v>39904</v>
      </c>
      <c r="I221" s="7">
        <v>191.8</v>
      </c>
      <c r="J221">
        <f t="shared" si="5"/>
        <v>263.08946555123356</v>
      </c>
    </row>
    <row r="222" spans="1:10" x14ac:dyDescent="0.3">
      <c r="A222" s="6" cm="1">
        <f t="array" ref="A222">INDEX($C$2:$C$375,COUNT(C222:$C$375))</f>
        <v>37803</v>
      </c>
      <c r="B222" s="5">
        <v>1050.71</v>
      </c>
      <c r="C222" s="6">
        <v>39934</v>
      </c>
      <c r="D222" cm="1">
        <f t="array" ref="D222">INDEX($B$2:$B$375,COUNT(B222:$B$375))</f>
        <v>1020.62</v>
      </c>
      <c r="E222">
        <v>3.4609999999999999</v>
      </c>
      <c r="H222" s="6">
        <v>39934</v>
      </c>
      <c r="I222" s="7">
        <v>191.64</v>
      </c>
      <c r="J222">
        <f t="shared" si="5"/>
        <v>271.91879362711143</v>
      </c>
    </row>
    <row r="223" spans="1:10" x14ac:dyDescent="0.3">
      <c r="A223" s="6" cm="1">
        <f t="array" ref="A223">INDEX($C$2:$C$375,COUNT(C223:$C$375))</f>
        <v>37773</v>
      </c>
      <c r="B223" s="3">
        <v>995.97</v>
      </c>
      <c r="C223" s="6">
        <v>39965</v>
      </c>
      <c r="D223" cm="1">
        <f t="array" ref="D223">INDEX($B$2:$B$375,COUNT(B223:$B$375))</f>
        <v>1057.08</v>
      </c>
      <c r="E223">
        <v>3.5369999999999999</v>
      </c>
      <c r="H223" s="6">
        <v>39965</v>
      </c>
      <c r="I223" s="7">
        <v>191.54</v>
      </c>
      <c r="J223">
        <f t="shared" si="5"/>
        <v>281.63265306122452</v>
      </c>
    </row>
    <row r="224" spans="1:10" x14ac:dyDescent="0.3">
      <c r="A224" s="6" cm="1">
        <f t="array" ref="A224">INDEX($C$2:$C$375,COUNT(C224:$C$375))</f>
        <v>37742</v>
      </c>
      <c r="B224" s="5">
        <v>1008.01</v>
      </c>
      <c r="C224" s="6">
        <v>39995</v>
      </c>
      <c r="D224" cm="1">
        <f t="array" ref="D224">INDEX($B$2:$B$375,COUNT(B224:$B$375))</f>
        <v>1036.19</v>
      </c>
      <c r="E224">
        <v>3.4820000000000002</v>
      </c>
      <c r="H224" s="6">
        <v>39995</v>
      </c>
      <c r="I224" s="7">
        <v>190.99</v>
      </c>
      <c r="J224">
        <f t="shared" si="5"/>
        <v>276.06703255714825</v>
      </c>
    </row>
    <row r="225" spans="1:10" x14ac:dyDescent="0.3">
      <c r="A225" s="6" cm="1">
        <f t="array" ref="A225">INDEX($C$2:$C$375,COUNT(C225:$C$375))</f>
        <v>37712</v>
      </c>
      <c r="B225" s="3">
        <v>993.32</v>
      </c>
      <c r="C225" s="6">
        <v>40026</v>
      </c>
      <c r="D225" cm="1">
        <f t="array" ref="D225">INDEX($B$2:$B$375,COUNT(B225:$B$375))</f>
        <v>1095.6300000000001</v>
      </c>
      <c r="E225">
        <v>3.4009999999999998</v>
      </c>
      <c r="H225" s="6">
        <v>40026</v>
      </c>
      <c r="I225" s="7">
        <v>190.69</v>
      </c>
      <c r="J225">
        <f t="shared" si="5"/>
        <v>291.90334097085315</v>
      </c>
    </row>
    <row r="226" spans="1:10" x14ac:dyDescent="0.3">
      <c r="A226" s="6" cm="1">
        <f t="array" ref="A226">INDEX($C$2:$C$375,COUNT(C226:$C$375))</f>
        <v>37681</v>
      </c>
      <c r="B226" s="3">
        <v>974.5</v>
      </c>
      <c r="C226" s="6">
        <v>40057</v>
      </c>
      <c r="D226" cm="1">
        <f t="array" ref="D226">INDEX($B$2:$B$375,COUNT(B226:$B$375))</f>
        <v>1115.0999999999999</v>
      </c>
      <c r="E226">
        <v>3.3050000000000002</v>
      </c>
      <c r="H226" s="6">
        <v>40057</v>
      </c>
      <c r="I226" s="7">
        <v>190.48</v>
      </c>
      <c r="J226">
        <f t="shared" si="5"/>
        <v>297.0906378217083</v>
      </c>
    </row>
    <row r="227" spans="1:10" x14ac:dyDescent="0.3">
      <c r="A227" s="6" cm="1">
        <f t="array" ref="A227">INDEX($C$2:$C$375,COUNT(C227:$C$375))</f>
        <v>37653</v>
      </c>
      <c r="B227" s="3">
        <v>963.59</v>
      </c>
      <c r="C227" s="6">
        <v>40087</v>
      </c>
      <c r="D227" cm="1">
        <f t="array" ref="D227">INDEX($B$2:$B$375,COUNT(B227:$B$375))</f>
        <v>1073.8699999999999</v>
      </c>
      <c r="E227">
        <v>3.3879999999999999</v>
      </c>
      <c r="H227" s="6">
        <v>40087</v>
      </c>
      <c r="I227" s="7">
        <v>190.81</v>
      </c>
      <c r="J227">
        <f t="shared" si="5"/>
        <v>286.10593062290189</v>
      </c>
    </row>
    <row r="228" spans="1:10" x14ac:dyDescent="0.3">
      <c r="A228" s="6" cm="1">
        <f t="array" ref="A228">INDEX($C$2:$C$375,COUNT(C228:$C$375))</f>
        <v>37622</v>
      </c>
      <c r="B228" s="3">
        <v>916.92</v>
      </c>
      <c r="C228" s="6">
        <v>40118</v>
      </c>
      <c r="D228" cm="1">
        <f t="array" ref="D228">INDEX($B$2:$B$375,COUNT(B228:$B$375))</f>
        <v>1104.49</v>
      </c>
      <c r="E228">
        <v>3.198</v>
      </c>
      <c r="H228" s="6">
        <v>40118</v>
      </c>
      <c r="I228" s="7">
        <v>191.43</v>
      </c>
      <c r="J228">
        <f t="shared" si="5"/>
        <v>294.26386742686634</v>
      </c>
    </row>
    <row r="229" spans="1:10" x14ac:dyDescent="0.3">
      <c r="A229" s="6" cm="1">
        <f t="array" ref="A229">INDEX($C$2:$C$375,COUNT(C229:$C$375))</f>
        <v>37591</v>
      </c>
      <c r="B229" s="3">
        <v>848.18</v>
      </c>
      <c r="C229" s="6">
        <v>40148</v>
      </c>
      <c r="D229" cm="1">
        <f t="array" ref="D229">INDEX($B$2:$B$375,COUNT(B229:$B$375))</f>
        <v>1169.43</v>
      </c>
      <c r="E229">
        <v>3.8370000000000002</v>
      </c>
      <c r="H229" s="6">
        <v>40148</v>
      </c>
      <c r="I229" s="7">
        <v>189.6</v>
      </c>
      <c r="J229">
        <f t="shared" si="5"/>
        <v>311.56551393403322</v>
      </c>
    </row>
    <row r="230" spans="1:10" x14ac:dyDescent="0.3">
      <c r="A230" s="6" cm="1">
        <f t="array" ref="A230">INDEX($C$2:$C$375,COUNT(C230:$C$375))</f>
        <v>37561</v>
      </c>
      <c r="B230" s="3">
        <v>841.15</v>
      </c>
      <c r="C230" s="6">
        <v>40179</v>
      </c>
      <c r="D230" cm="1">
        <f t="array" ref="D230">INDEX($B$2:$B$375,COUNT(B230:$B$375))</f>
        <v>1186.69</v>
      </c>
      <c r="E230">
        <v>3.5880000000000001</v>
      </c>
      <c r="H230" s="6">
        <v>40179</v>
      </c>
      <c r="I230" s="7">
        <v>189.6</v>
      </c>
      <c r="J230">
        <f t="shared" si="5"/>
        <v>316.16401129642463</v>
      </c>
    </row>
    <row r="231" spans="1:10" x14ac:dyDescent="0.3">
      <c r="A231" s="6" cm="1">
        <f t="array" ref="A231">INDEX($C$2:$C$375,COUNT(C231:$C$375))</f>
        <v>37530</v>
      </c>
      <c r="B231" s="3">
        <v>855.7</v>
      </c>
      <c r="C231" s="6">
        <v>40210</v>
      </c>
      <c r="D231" cm="1">
        <f t="array" ref="D231">INDEX($B$2:$B$375,COUNT(B231:$B$375))</f>
        <v>1089.4100000000001</v>
      </c>
      <c r="E231">
        <v>3.6190000000000002</v>
      </c>
      <c r="H231" s="6">
        <v>40210</v>
      </c>
      <c r="I231" s="7">
        <v>188.85</v>
      </c>
      <c r="J231">
        <f t="shared" si="5"/>
        <v>290.24617679970163</v>
      </c>
    </row>
    <row r="232" spans="1:10" x14ac:dyDescent="0.3">
      <c r="A232" s="6" cm="1">
        <f t="array" ref="A232">INDEX($C$2:$C$375,COUNT(C232:$C$375))</f>
        <v>37500</v>
      </c>
      <c r="B232" s="3">
        <v>879.82</v>
      </c>
      <c r="C232" s="6">
        <v>40238</v>
      </c>
      <c r="D232" cm="1">
        <f t="array" ref="D232">INDEX($B$2:$B$375,COUNT(B232:$B$375))</f>
        <v>1030.71</v>
      </c>
      <c r="E232">
        <v>3.8330000000000002</v>
      </c>
      <c r="H232" s="6">
        <v>40238</v>
      </c>
      <c r="I232" s="7">
        <v>188.64</v>
      </c>
      <c r="J232">
        <f t="shared" si="5"/>
        <v>274.60702296584435</v>
      </c>
    </row>
    <row r="233" spans="1:10" x14ac:dyDescent="0.3">
      <c r="A233" s="6" cm="1">
        <f t="array" ref="A233">INDEX($C$2:$C$375,COUNT(C233:$C$375))</f>
        <v>37469</v>
      </c>
      <c r="B233" s="3">
        <v>936.31</v>
      </c>
      <c r="C233" s="6">
        <v>40269</v>
      </c>
      <c r="D233" cm="1">
        <f t="array" ref="D233">INDEX($B$2:$B$375,COUNT(B233:$B$375))</f>
        <v>1101.5999999999999</v>
      </c>
      <c r="E233">
        <v>3.6589999999999998</v>
      </c>
      <c r="H233" s="6">
        <v>40269</v>
      </c>
      <c r="I233" s="7">
        <v>188.89</v>
      </c>
      <c r="J233">
        <f t="shared" si="5"/>
        <v>293.49389886502905</v>
      </c>
    </row>
    <row r="234" spans="1:10" x14ac:dyDescent="0.3">
      <c r="A234" s="6" cm="1">
        <f t="array" ref="A234">INDEX($C$2:$C$375,COUNT(C234:$C$375))</f>
        <v>37438</v>
      </c>
      <c r="B234" s="3">
        <v>885.76</v>
      </c>
      <c r="C234" s="6">
        <v>40299</v>
      </c>
      <c r="D234" cm="1">
        <f t="array" ref="D234">INDEX($B$2:$B$375,COUNT(B234:$B$375))</f>
        <v>1049.33</v>
      </c>
      <c r="E234">
        <v>3.3029999999999999</v>
      </c>
      <c r="H234" s="6">
        <v>40299</v>
      </c>
      <c r="I234" s="7">
        <v>188.85</v>
      </c>
      <c r="J234">
        <f t="shared" si="5"/>
        <v>279.5678584749827</v>
      </c>
    </row>
    <row r="235" spans="1:10" x14ac:dyDescent="0.3">
      <c r="A235" s="6" cm="1">
        <f t="array" ref="A235">INDEX($C$2:$C$375,COUNT(C235:$C$375))</f>
        <v>37408</v>
      </c>
      <c r="B235" s="3">
        <v>815.28</v>
      </c>
      <c r="C235" s="6">
        <v>40330</v>
      </c>
      <c r="D235" cm="1">
        <f t="array" ref="D235">INDEX($B$2:$B$375,COUNT(B235:$B$375))</f>
        <v>1141.2</v>
      </c>
      <c r="E235">
        <v>2.9350000000000001</v>
      </c>
      <c r="H235" s="6">
        <v>40330</v>
      </c>
      <c r="I235" s="7">
        <v>186.94</v>
      </c>
      <c r="J235">
        <f t="shared" si="5"/>
        <v>304.04433313795494</v>
      </c>
    </row>
    <row r="236" spans="1:10" x14ac:dyDescent="0.3">
      <c r="A236" s="6" cm="1">
        <f t="array" ref="A236">INDEX($C$2:$C$375,COUNT(C236:$C$375))</f>
        <v>37377</v>
      </c>
      <c r="B236" s="3">
        <v>916.07</v>
      </c>
      <c r="C236" s="6">
        <v>40360</v>
      </c>
      <c r="D236" cm="1">
        <f t="array" ref="D236">INDEX($B$2:$B$375,COUNT(B236:$B$375))</f>
        <v>1183.26</v>
      </c>
      <c r="E236">
        <v>2.9049999999999998</v>
      </c>
      <c r="H236" s="6">
        <v>40360</v>
      </c>
      <c r="I236" s="7">
        <v>185.86</v>
      </c>
      <c r="J236">
        <f t="shared" si="5"/>
        <v>315.25017317632017</v>
      </c>
    </row>
    <row r="237" spans="1:10" x14ac:dyDescent="0.3">
      <c r="A237" s="6" cm="1">
        <f t="array" ref="A237">INDEX($C$2:$C$375,COUNT(C237:$C$375))</f>
        <v>37347</v>
      </c>
      <c r="B237" s="3">
        <v>911.62</v>
      </c>
      <c r="C237" s="6">
        <v>40391</v>
      </c>
      <c r="D237" cm="1">
        <f t="array" ref="D237">INDEX($B$2:$B$375,COUNT(B237:$B$375))</f>
        <v>1180.55</v>
      </c>
      <c r="E237">
        <v>2.4700000000000002</v>
      </c>
      <c r="H237" s="6">
        <v>40391</v>
      </c>
      <c r="I237" s="7">
        <v>185.61</v>
      </c>
      <c r="J237">
        <f t="shared" si="5"/>
        <v>314.52816113390526</v>
      </c>
    </row>
    <row r="238" spans="1:10" x14ac:dyDescent="0.3">
      <c r="A238" s="6" cm="1">
        <f t="array" ref="A238">INDEX($C$2:$C$375,COUNT(C238:$C$375))</f>
        <v>37316</v>
      </c>
      <c r="B238" s="3">
        <v>989.82</v>
      </c>
      <c r="C238" s="6">
        <v>40422</v>
      </c>
      <c r="D238" cm="1">
        <f t="array" ref="D238">INDEX($B$2:$B$375,COUNT(B238:$B$375))</f>
        <v>1257.6400000000001</v>
      </c>
      <c r="E238">
        <v>2.512</v>
      </c>
      <c r="H238" s="6">
        <v>40422</v>
      </c>
      <c r="I238" s="7">
        <v>183.84</v>
      </c>
      <c r="J238">
        <f t="shared" si="5"/>
        <v>335.06687270208346</v>
      </c>
    </row>
    <row r="239" spans="1:10" x14ac:dyDescent="0.3">
      <c r="A239" s="6" cm="1">
        <f t="array" ref="A239">INDEX($C$2:$C$375,COUNT(C239:$C$375))</f>
        <v>37288</v>
      </c>
      <c r="B239" s="5">
        <v>1067.1400000000001</v>
      </c>
      <c r="C239" s="6">
        <v>40452</v>
      </c>
      <c r="D239" cm="1">
        <f t="array" ref="D239">INDEX($B$2:$B$375,COUNT(B239:$B$375))</f>
        <v>1286.1199999999999</v>
      </c>
      <c r="E239">
        <v>2.6030000000000002</v>
      </c>
      <c r="H239" s="6">
        <v>40452</v>
      </c>
      <c r="I239" s="7">
        <v>184.09</v>
      </c>
      <c r="J239">
        <f t="shared" si="5"/>
        <v>342.65465977513719</v>
      </c>
    </row>
    <row r="240" spans="1:10" x14ac:dyDescent="0.3">
      <c r="A240" s="6" cm="1">
        <f t="array" ref="A240">INDEX($C$2:$C$375,COUNT(C240:$C$375))</f>
        <v>37257</v>
      </c>
      <c r="B240" s="5">
        <v>1076.92</v>
      </c>
      <c r="C240" s="6">
        <v>40483</v>
      </c>
      <c r="D240" cm="1">
        <f t="array" ref="D240">INDEX($B$2:$B$375,COUNT(B240:$B$375))</f>
        <v>1327.22</v>
      </c>
      <c r="E240">
        <v>2.7970000000000002</v>
      </c>
      <c r="H240" s="6">
        <v>40483</v>
      </c>
      <c r="I240" s="7">
        <v>183.5</v>
      </c>
      <c r="J240">
        <f t="shared" si="5"/>
        <v>353.60473170991639</v>
      </c>
    </row>
    <row r="241" spans="1:10" x14ac:dyDescent="0.3">
      <c r="A241" s="6" cm="1">
        <f t="array" ref="A241">INDEX($C$2:$C$375,COUNT(C241:$C$375))</f>
        <v>37226</v>
      </c>
      <c r="B241" s="5">
        <v>1147.3900000000001</v>
      </c>
      <c r="C241" s="6">
        <v>40513</v>
      </c>
      <c r="D241" cm="1">
        <f t="array" ref="D241">INDEX($B$2:$B$375,COUNT(B241:$B$375))</f>
        <v>1325.83</v>
      </c>
      <c r="E241">
        <v>3.2879999999999998</v>
      </c>
      <c r="H241" s="6">
        <v>40513</v>
      </c>
      <c r="I241" s="7">
        <v>182.19</v>
      </c>
      <c r="J241">
        <f t="shared" si="5"/>
        <v>353.23440080993231</v>
      </c>
    </row>
    <row r="242" spans="1:10" x14ac:dyDescent="0.3">
      <c r="A242" s="6" cm="1">
        <f t="array" ref="A242">INDEX($C$2:$C$375,COUNT(C242:$C$375))</f>
        <v>37196</v>
      </c>
      <c r="B242" s="5">
        <v>1106.73</v>
      </c>
      <c r="C242" s="6">
        <v>40544</v>
      </c>
      <c r="D242" cm="1">
        <f t="array" ref="D242">INDEX($B$2:$B$375,COUNT(B242:$B$375))</f>
        <v>1363.61</v>
      </c>
      <c r="E242">
        <v>3.3740000000000001</v>
      </c>
      <c r="H242" s="6">
        <v>40544</v>
      </c>
      <c r="I242" s="7">
        <v>181.09</v>
      </c>
      <c r="J242">
        <f t="shared" si="5"/>
        <v>363.29994138647629</v>
      </c>
    </row>
    <row r="243" spans="1:10" x14ac:dyDescent="0.3">
      <c r="A243" s="6" cm="1">
        <f t="array" ref="A243">INDEX($C$2:$C$375,COUNT(C243:$C$375))</f>
        <v>37165</v>
      </c>
      <c r="B243" s="5">
        <v>1130.2</v>
      </c>
      <c r="C243" s="6">
        <v>40575</v>
      </c>
      <c r="D243" cm="1">
        <f t="array" ref="D243">INDEX($B$2:$B$375,COUNT(B243:$B$375))</f>
        <v>1345.2</v>
      </c>
      <c r="E243">
        <v>3.4220000000000002</v>
      </c>
      <c r="H243" s="6">
        <v>40575</v>
      </c>
      <c r="I243" s="7">
        <v>179.51</v>
      </c>
      <c r="J243">
        <f t="shared" si="5"/>
        <v>358.3950551499974</v>
      </c>
    </row>
    <row r="244" spans="1:10" x14ac:dyDescent="0.3">
      <c r="A244" s="6" cm="1">
        <f t="array" ref="A244">INDEX($C$2:$C$375,COUNT(C244:$C$375))</f>
        <v>37135</v>
      </c>
      <c r="B244" s="5">
        <v>1148.08</v>
      </c>
      <c r="C244" s="6">
        <v>40603</v>
      </c>
      <c r="D244" cm="1">
        <f t="array" ref="D244">INDEX($B$2:$B$375,COUNT(B244:$B$375))</f>
        <v>1320.64</v>
      </c>
      <c r="E244">
        <v>3.47</v>
      </c>
      <c r="H244" s="6">
        <v>40603</v>
      </c>
      <c r="I244" s="7">
        <v>177.49</v>
      </c>
      <c r="J244">
        <f t="shared" si="5"/>
        <v>351.85165449992013</v>
      </c>
    </row>
    <row r="245" spans="1:10" x14ac:dyDescent="0.3">
      <c r="A245" s="6" cm="1">
        <f t="array" ref="A245">INDEX($C$2:$C$375,COUNT(C245:$C$375))</f>
        <v>37104</v>
      </c>
      <c r="B245" s="5">
        <v>1139.45</v>
      </c>
      <c r="C245" s="6">
        <v>40634</v>
      </c>
      <c r="D245" cm="1">
        <f t="array" ref="D245">INDEX($B$2:$B$375,COUNT(B245:$B$375))</f>
        <v>1292.28</v>
      </c>
      <c r="E245">
        <v>3.29</v>
      </c>
      <c r="H245" s="6">
        <v>40634</v>
      </c>
      <c r="I245" s="7">
        <v>177.95</v>
      </c>
      <c r="J245">
        <f t="shared" si="5"/>
        <v>344.29583843981459</v>
      </c>
    </row>
    <row r="246" spans="1:10" x14ac:dyDescent="0.3">
      <c r="A246" s="6" cm="1">
        <f t="array" ref="A246">INDEX($C$2:$C$375,COUNT(C246:$C$375))</f>
        <v>37073</v>
      </c>
      <c r="B246" s="5">
        <v>1059.78</v>
      </c>
      <c r="C246" s="6">
        <v>40664</v>
      </c>
      <c r="D246" cm="1">
        <f t="array" ref="D246">INDEX($B$2:$B$375,COUNT(B246:$B$375))</f>
        <v>1218.8900000000001</v>
      </c>
      <c r="E246">
        <v>3.0590000000000002</v>
      </c>
      <c r="H246" s="6">
        <v>40664</v>
      </c>
      <c r="I246" s="7">
        <v>177.52</v>
      </c>
      <c r="J246">
        <f t="shared" si="5"/>
        <v>324.74289977087449</v>
      </c>
    </row>
    <row r="247" spans="1:10" x14ac:dyDescent="0.3">
      <c r="A247" s="6" cm="1">
        <f t="array" ref="A247">INDEX($C$2:$C$375,COUNT(C247:$C$375))</f>
        <v>37043</v>
      </c>
      <c r="B247" s="5">
        <v>1040.94</v>
      </c>
      <c r="C247" s="6">
        <v>40695</v>
      </c>
      <c r="D247" cm="1">
        <f t="array" ref="D247">INDEX($B$2:$B$375,COUNT(B247:$B$375))</f>
        <v>1131.42</v>
      </c>
      <c r="E247">
        <v>3.16</v>
      </c>
      <c r="H247" s="6">
        <v>40695</v>
      </c>
      <c r="I247" s="7">
        <v>178.06</v>
      </c>
      <c r="J247">
        <f t="shared" si="5"/>
        <v>301.43869558267176</v>
      </c>
    </row>
    <row r="248" spans="1:10" x14ac:dyDescent="0.3">
      <c r="A248" s="6" cm="1">
        <f t="array" ref="A248">INDEX($C$2:$C$375,COUNT(C248:$C$375))</f>
        <v>37012</v>
      </c>
      <c r="B248" s="5">
        <v>1133.58</v>
      </c>
      <c r="C248" s="6">
        <v>40725</v>
      </c>
      <c r="D248" cm="1">
        <f t="array" ref="D248">INDEX($B$2:$B$375,COUNT(B248:$B$375))</f>
        <v>1253.3</v>
      </c>
      <c r="E248">
        <v>2.7930000000000001</v>
      </c>
      <c r="H248" s="6">
        <v>40725</v>
      </c>
      <c r="I248" s="7">
        <v>178.4</v>
      </c>
      <c r="J248">
        <f t="shared" si="5"/>
        <v>333.91058773378808</v>
      </c>
    </row>
    <row r="249" spans="1:10" x14ac:dyDescent="0.3">
      <c r="A249" s="6" cm="1">
        <f t="array" ref="A249">INDEX($C$2:$C$375,COUNT(C249:$C$375))</f>
        <v>36982</v>
      </c>
      <c r="B249" s="5">
        <v>1211.23</v>
      </c>
      <c r="C249" s="6">
        <v>40756</v>
      </c>
      <c r="D249" cm="1">
        <f t="array" ref="D249">INDEX($B$2:$B$375,COUNT(B249:$B$375))</f>
        <v>1246.96</v>
      </c>
      <c r="E249">
        <v>2.234</v>
      </c>
      <c r="H249" s="6">
        <v>40756</v>
      </c>
      <c r="I249" s="7">
        <v>177.92</v>
      </c>
      <c r="J249">
        <f t="shared" si="5"/>
        <v>332.22145254968831</v>
      </c>
    </row>
    <row r="250" spans="1:10" x14ac:dyDescent="0.3">
      <c r="A250" s="6" cm="1">
        <f t="array" ref="A250">INDEX($C$2:$C$375,COUNT(C250:$C$375))</f>
        <v>36951</v>
      </c>
      <c r="B250" s="5">
        <v>1224.3800000000001</v>
      </c>
      <c r="C250" s="6">
        <v>40787</v>
      </c>
      <c r="D250" cm="1">
        <f t="array" ref="D250">INDEX($B$2:$B$375,COUNT(B250:$B$375))</f>
        <v>1257.5999999999999</v>
      </c>
      <c r="E250">
        <v>1.917</v>
      </c>
      <c r="H250" s="6">
        <v>40787</v>
      </c>
      <c r="I250" s="7">
        <v>178.97</v>
      </c>
      <c r="J250">
        <f t="shared" si="5"/>
        <v>335.05621569776736</v>
      </c>
    </row>
    <row r="251" spans="1:10" x14ac:dyDescent="0.3">
      <c r="A251" s="6" cm="1">
        <f t="array" ref="A251">INDEX($C$2:$C$375,COUNT(C251:$C$375))</f>
        <v>36923</v>
      </c>
      <c r="B251" s="5">
        <v>1255.82</v>
      </c>
      <c r="C251" s="6">
        <v>40817</v>
      </c>
      <c r="D251" cm="1">
        <f t="array" ref="D251">INDEX($B$2:$B$375,COUNT(B251:$B$375))</f>
        <v>1312.41</v>
      </c>
      <c r="E251">
        <v>2.1160000000000001</v>
      </c>
      <c r="H251" s="6">
        <v>40817</v>
      </c>
      <c r="I251" s="7">
        <v>177.98</v>
      </c>
      <c r="J251">
        <f t="shared" si="5"/>
        <v>349.65897586188527</v>
      </c>
    </row>
    <row r="252" spans="1:10" x14ac:dyDescent="0.3">
      <c r="A252" s="6" cm="1">
        <f t="array" ref="A252">INDEX($C$2:$C$375,COUNT(C252:$C$375))</f>
        <v>36892</v>
      </c>
      <c r="B252" s="5">
        <v>1249.46</v>
      </c>
      <c r="C252" s="6">
        <v>40848</v>
      </c>
      <c r="D252" cm="1">
        <f t="array" ref="D252">INDEX($B$2:$B$375,COUNT(B252:$B$375))</f>
        <v>1365.68</v>
      </c>
      <c r="E252">
        <v>2.0720000000000001</v>
      </c>
      <c r="H252" s="6">
        <v>40848</v>
      </c>
      <c r="I252" s="7">
        <v>178.77</v>
      </c>
      <c r="J252">
        <f t="shared" si="5"/>
        <v>363.85144135983381</v>
      </c>
    </row>
    <row r="253" spans="1:10" x14ac:dyDescent="0.3">
      <c r="A253" s="6" cm="1">
        <f t="array" ref="A253">INDEX($C$2:$C$375,COUNT(C253:$C$375))</f>
        <v>36861</v>
      </c>
      <c r="B253" s="5">
        <v>1160.33</v>
      </c>
      <c r="C253" s="6">
        <v>40878</v>
      </c>
      <c r="D253" cm="1">
        <f t="array" ref="D253">INDEX($B$2:$B$375,COUNT(B253:$B$375))</f>
        <v>1408.47</v>
      </c>
      <c r="E253">
        <v>1.8759999999999999</v>
      </c>
      <c r="H253" s="6">
        <v>40878</v>
      </c>
      <c r="I253" s="7">
        <v>179.36</v>
      </c>
      <c r="J253">
        <f t="shared" si="5"/>
        <v>375.2517717269676</v>
      </c>
    </row>
    <row r="254" spans="1:10" x14ac:dyDescent="0.3">
      <c r="A254" s="6" cm="1">
        <f t="array" ref="A254">INDEX($C$2:$C$375,COUNT(C254:$C$375))</f>
        <v>36831</v>
      </c>
      <c r="B254" s="5">
        <v>1239.94</v>
      </c>
      <c r="C254" s="6">
        <v>40909</v>
      </c>
      <c r="D254" cm="1">
        <f t="array" ref="D254">INDEX($B$2:$B$375,COUNT(B254:$B$375))</f>
        <v>1397.91</v>
      </c>
      <c r="E254">
        <v>1.7949999999999999</v>
      </c>
      <c r="H254" s="6">
        <v>40909</v>
      </c>
      <c r="I254" s="7">
        <v>178.6</v>
      </c>
      <c r="J254">
        <f t="shared" si="5"/>
        <v>372.4383225875207</v>
      </c>
    </row>
    <row r="255" spans="1:10" x14ac:dyDescent="0.3">
      <c r="A255" s="6" cm="1">
        <f t="array" ref="A255">INDEX($C$2:$C$375,COUNT(C255:$C$375))</f>
        <v>36800</v>
      </c>
      <c r="B255" s="5">
        <v>1366.01</v>
      </c>
      <c r="C255" s="6">
        <v>40940</v>
      </c>
      <c r="D255" cm="1">
        <f t="array" ref="D255">INDEX($B$2:$B$375,COUNT(B255:$B$375))</f>
        <v>1310.33</v>
      </c>
      <c r="E255">
        <v>1.974</v>
      </c>
      <c r="H255" s="6">
        <v>40940</v>
      </c>
      <c r="I255" s="7">
        <v>179.07</v>
      </c>
      <c r="J255">
        <f t="shared" si="5"/>
        <v>349.10481163744873</v>
      </c>
    </row>
    <row r="256" spans="1:10" x14ac:dyDescent="0.3">
      <c r="A256" s="6" cm="1">
        <f t="array" ref="A256">INDEX($C$2:$C$375,COUNT(C256:$C$375))</f>
        <v>36770</v>
      </c>
      <c r="B256" s="5">
        <v>1320.28</v>
      </c>
      <c r="C256" s="6">
        <v>40969</v>
      </c>
      <c r="D256" cm="1">
        <f t="array" ref="D256">INDEX($B$2:$B$375,COUNT(B256:$B$375))</f>
        <v>1362.16</v>
      </c>
      <c r="E256">
        <v>2.214</v>
      </c>
      <c r="H256" s="6">
        <v>40969</v>
      </c>
      <c r="I256" s="7">
        <v>180.58</v>
      </c>
      <c r="J256">
        <f t="shared" si="5"/>
        <v>362.9136249800182</v>
      </c>
    </row>
    <row r="257" spans="1:10" x14ac:dyDescent="0.3">
      <c r="A257" s="6" cm="1">
        <f t="array" ref="A257">INDEX($C$2:$C$375,COUNT(C257:$C$375))</f>
        <v>36739</v>
      </c>
      <c r="B257" s="5">
        <v>1314.95</v>
      </c>
      <c r="C257" s="6">
        <v>41000</v>
      </c>
      <c r="D257" cm="1">
        <f t="array" ref="D257">INDEX($B$2:$B$375,COUNT(B257:$B$375))</f>
        <v>1379.32</v>
      </c>
      <c r="E257">
        <v>1.919</v>
      </c>
      <c r="H257" s="6">
        <v>41000</v>
      </c>
      <c r="I257" s="7">
        <v>181.53</v>
      </c>
      <c r="J257">
        <f t="shared" si="5"/>
        <v>367.48547983161933</v>
      </c>
    </row>
    <row r="258" spans="1:10" x14ac:dyDescent="0.3">
      <c r="A258" s="6" cm="1">
        <f t="array" ref="A258">INDEX($C$2:$C$375,COUNT(C258:$C$375))</f>
        <v>36708</v>
      </c>
      <c r="B258" s="5">
        <v>1429.4</v>
      </c>
      <c r="C258" s="6">
        <v>41030</v>
      </c>
      <c r="D258" cm="1">
        <f t="array" ref="D258">INDEX($B$2:$B$375,COUNT(B258:$B$375))</f>
        <v>1406.58</v>
      </c>
      <c r="E258">
        <v>1.5629999999999999</v>
      </c>
      <c r="H258" s="6">
        <v>41030</v>
      </c>
      <c r="I258" s="7">
        <v>182.65</v>
      </c>
      <c r="J258">
        <f t="shared" ref="J258:J321" si="6">(D258/$D$2)*100</f>
        <v>374.74822827303245</v>
      </c>
    </row>
    <row r="259" spans="1:10" x14ac:dyDescent="0.3">
      <c r="A259" s="6" cm="1">
        <f t="array" ref="A259">INDEX($C$2:$C$375,COUNT(C259:$C$375))</f>
        <v>36678</v>
      </c>
      <c r="B259" s="5">
        <v>1436.51</v>
      </c>
      <c r="C259" s="6">
        <v>41061</v>
      </c>
      <c r="D259" cm="1">
        <f t="array" ref="D259">INDEX($B$2:$B$375,COUNT(B259:$B$375))</f>
        <v>1440.67</v>
      </c>
      <c r="E259">
        <v>1.643</v>
      </c>
      <c r="H259" s="6">
        <v>41061</v>
      </c>
      <c r="I259" s="7">
        <v>183.35</v>
      </c>
      <c r="J259">
        <f t="shared" si="6"/>
        <v>383.8306602014174</v>
      </c>
    </row>
    <row r="260" spans="1:10" x14ac:dyDescent="0.3">
      <c r="A260" s="6" cm="1">
        <f t="array" ref="A260">INDEX($C$2:$C$375,COUNT(C260:$C$375))</f>
        <v>36647</v>
      </c>
      <c r="B260" s="5">
        <v>1517.68</v>
      </c>
      <c r="C260" s="6">
        <v>41091</v>
      </c>
      <c r="D260" cm="1">
        <f t="array" ref="D260">INDEX($B$2:$B$375,COUNT(B260:$B$375))</f>
        <v>1412.16</v>
      </c>
      <c r="E260">
        <v>1.47</v>
      </c>
      <c r="H260" s="6">
        <v>41091</v>
      </c>
      <c r="I260" s="7">
        <v>183.73</v>
      </c>
      <c r="J260">
        <f t="shared" si="6"/>
        <v>376.23488037512658</v>
      </c>
    </row>
    <row r="261" spans="1:10" x14ac:dyDescent="0.3">
      <c r="A261" s="6" cm="1">
        <f t="array" ref="A261">INDEX($C$2:$C$375,COUNT(C261:$C$375))</f>
        <v>36617</v>
      </c>
      <c r="B261" s="5">
        <v>1430.83</v>
      </c>
      <c r="C261" s="6">
        <v>41122</v>
      </c>
      <c r="D261" cm="1">
        <f t="array" ref="D261">INDEX($B$2:$B$375,COUNT(B261:$B$375))</f>
        <v>1416.18</v>
      </c>
      <c r="E261">
        <v>1.548</v>
      </c>
      <c r="H261" s="6">
        <v>41122</v>
      </c>
      <c r="I261" s="7">
        <v>184.98</v>
      </c>
      <c r="J261">
        <f t="shared" si="6"/>
        <v>377.30590930889332</v>
      </c>
    </row>
    <row r="262" spans="1:10" x14ac:dyDescent="0.3">
      <c r="A262" s="6" cm="1">
        <f t="array" ref="A262">INDEX($C$2:$C$375,COUNT(C262:$C$375))</f>
        <v>36586</v>
      </c>
      <c r="B262" s="5">
        <v>1454.6</v>
      </c>
      <c r="C262" s="6">
        <v>41153</v>
      </c>
      <c r="D262" cm="1">
        <f t="array" ref="D262">INDEX($B$2:$B$375,COUNT(B262:$B$375))</f>
        <v>1426.19</v>
      </c>
      <c r="E262">
        <v>1.633</v>
      </c>
      <c r="H262" s="6">
        <v>41153</v>
      </c>
      <c r="I262" s="7">
        <v>185.72</v>
      </c>
      <c r="J262">
        <f t="shared" si="6"/>
        <v>379.97282463899398</v>
      </c>
    </row>
    <row r="263" spans="1:10" x14ac:dyDescent="0.3">
      <c r="A263" s="6" cm="1">
        <f t="array" ref="A263">INDEX($C$2:$C$375,COUNT(C263:$C$375))</f>
        <v>36557</v>
      </c>
      <c r="B263" s="5">
        <v>1420.6</v>
      </c>
      <c r="C263" s="6">
        <v>41183</v>
      </c>
      <c r="D263" cm="1">
        <f t="array" ref="D263">INDEX($B$2:$B$375,COUNT(B263:$B$375))</f>
        <v>1498.11</v>
      </c>
      <c r="E263">
        <v>1.694</v>
      </c>
      <c r="H263" s="6">
        <v>41183</v>
      </c>
      <c r="I263" s="7">
        <v>186.66</v>
      </c>
      <c r="J263">
        <f t="shared" si="6"/>
        <v>399.13411839931797</v>
      </c>
    </row>
    <row r="264" spans="1:10" x14ac:dyDescent="0.3">
      <c r="A264" s="6" cm="1">
        <f t="array" ref="A264">INDEX($C$2:$C$375,COUNT(C264:$C$375))</f>
        <v>36526</v>
      </c>
      <c r="B264" s="5">
        <v>1452.43</v>
      </c>
      <c r="C264" s="6">
        <v>41214</v>
      </c>
      <c r="D264" cm="1">
        <f t="array" ref="D264">INDEX($B$2:$B$375,COUNT(B264:$B$375))</f>
        <v>1514.68</v>
      </c>
      <c r="E264">
        <v>1.6160000000000001</v>
      </c>
      <c r="H264" s="6">
        <v>41214</v>
      </c>
      <c r="I264" s="7">
        <v>187.45</v>
      </c>
      <c r="J264">
        <f t="shared" si="6"/>
        <v>403.54878243725693</v>
      </c>
    </row>
    <row r="265" spans="1:10" x14ac:dyDescent="0.3">
      <c r="A265" s="6" cm="1">
        <f t="array" ref="A265">INDEX($C$2:$C$375,COUNT(C265:$C$375))</f>
        <v>36495</v>
      </c>
      <c r="B265" s="5">
        <v>1498.58</v>
      </c>
      <c r="C265" s="6">
        <v>41244</v>
      </c>
      <c r="D265" cm="1">
        <f t="array" ref="D265">INDEX($B$2:$B$375,COUNT(B265:$B$375))</f>
        <v>1569.19</v>
      </c>
      <c r="E265">
        <v>1.7569999999999999</v>
      </c>
      <c r="H265" s="6">
        <v>41244</v>
      </c>
      <c r="I265" s="7">
        <v>188.45</v>
      </c>
      <c r="J265">
        <f t="shared" si="6"/>
        <v>418.07161506900411</v>
      </c>
    </row>
    <row r="266" spans="1:10" x14ac:dyDescent="0.3">
      <c r="A266" s="6" cm="1">
        <f t="array" ref="A266">INDEX($C$2:$C$375,COUNT(C266:$C$375))</f>
        <v>36465</v>
      </c>
      <c r="B266" s="5">
        <v>1366.42</v>
      </c>
      <c r="C266" s="6">
        <v>41275</v>
      </c>
      <c r="D266" cm="1">
        <f t="array" ref="D266">INDEX($B$2:$B$375,COUNT(B266:$B$375))</f>
        <v>1597.57</v>
      </c>
      <c r="E266">
        <v>1.9850000000000001</v>
      </c>
      <c r="H266" s="6">
        <v>41275</v>
      </c>
      <c r="I266" s="7">
        <v>189.79</v>
      </c>
      <c r="J266">
        <f t="shared" si="6"/>
        <v>425.63275963126762</v>
      </c>
    </row>
    <row r="267" spans="1:10" x14ac:dyDescent="0.3">
      <c r="A267" s="6" cm="1">
        <f t="array" ref="A267">INDEX($C$2:$C$375,COUNT(C267:$C$375))</f>
        <v>36434</v>
      </c>
      <c r="B267" s="5">
        <v>1394.46</v>
      </c>
      <c r="C267" s="6">
        <v>41306</v>
      </c>
      <c r="D267" cm="1">
        <f t="array" ref="D267">INDEX($B$2:$B$375,COUNT(B267:$B$375))</f>
        <v>1630.74</v>
      </c>
      <c r="E267">
        <v>1.881</v>
      </c>
      <c r="H267" s="6">
        <v>41306</v>
      </c>
      <c r="I267" s="7">
        <v>191.01</v>
      </c>
      <c r="J267">
        <f t="shared" si="6"/>
        <v>434.47008046038258</v>
      </c>
    </row>
    <row r="268" spans="1:10" x14ac:dyDescent="0.3">
      <c r="A268" s="6" cm="1">
        <f t="array" ref="A268">INDEX($C$2:$C$375,COUNT(C268:$C$375))</f>
        <v>36404</v>
      </c>
      <c r="B268" s="5">
        <v>1469.25</v>
      </c>
      <c r="C268" s="6">
        <v>41334</v>
      </c>
      <c r="D268" cm="1">
        <f t="array" ref="D268">INDEX($B$2:$B$375,COUNT(B268:$B$375))</f>
        <v>1606.28</v>
      </c>
      <c r="E268">
        <v>1.8520000000000001</v>
      </c>
      <c r="H268" s="6">
        <v>41334</v>
      </c>
      <c r="I268" s="7">
        <v>192.89</v>
      </c>
      <c r="J268">
        <f t="shared" si="6"/>
        <v>427.95332232109553</v>
      </c>
    </row>
    <row r="269" spans="1:10" x14ac:dyDescent="0.3">
      <c r="A269" s="6" cm="1">
        <f t="array" ref="A269">INDEX($C$2:$C$375,COUNT(C269:$C$375))</f>
        <v>36373</v>
      </c>
      <c r="B269" s="5">
        <v>1388.91</v>
      </c>
      <c r="C269" s="6">
        <v>41365</v>
      </c>
      <c r="D269" cm="1">
        <f t="array" ref="D269">INDEX($B$2:$B$375,COUNT(B269:$B$375))</f>
        <v>1685.73</v>
      </c>
      <c r="E269">
        <v>1.673</v>
      </c>
      <c r="H269" s="6">
        <v>41365</v>
      </c>
      <c r="I269" s="7">
        <v>193.92</v>
      </c>
      <c r="J269">
        <f t="shared" si="6"/>
        <v>449.12079714392286</v>
      </c>
    </row>
    <row r="270" spans="1:10" x14ac:dyDescent="0.3">
      <c r="A270" s="6" cm="1">
        <f t="array" ref="A270">INDEX($C$2:$C$375,COUNT(C270:$C$375))</f>
        <v>36342</v>
      </c>
      <c r="B270" s="5">
        <v>1362.93</v>
      </c>
      <c r="C270" s="6">
        <v>41395</v>
      </c>
      <c r="D270" cm="1">
        <f t="array" ref="D270">INDEX($B$2:$B$375,COUNT(B270:$B$375))</f>
        <v>1632.97</v>
      </c>
      <c r="E270">
        <v>2.1320000000000001</v>
      </c>
      <c r="H270" s="6">
        <v>41395</v>
      </c>
      <c r="I270" s="7">
        <v>195.5</v>
      </c>
      <c r="J270">
        <f t="shared" si="6"/>
        <v>435.0642084510045</v>
      </c>
    </row>
    <row r="271" spans="1:10" x14ac:dyDescent="0.3">
      <c r="A271" s="6" cm="1">
        <f t="array" ref="A271">INDEX($C$2:$C$375,COUNT(C271:$C$375))</f>
        <v>36312</v>
      </c>
      <c r="B271" s="5">
        <v>1282.71</v>
      </c>
      <c r="C271" s="6">
        <v>41426</v>
      </c>
      <c r="D271" cm="1">
        <f t="array" ref="D271">INDEX($B$2:$B$375,COUNT(B271:$B$375))</f>
        <v>1681.55</v>
      </c>
      <c r="E271">
        <v>2.4870000000000001</v>
      </c>
      <c r="H271" s="6">
        <v>41426</v>
      </c>
      <c r="I271" s="7">
        <v>196.69</v>
      </c>
      <c r="J271">
        <f t="shared" si="6"/>
        <v>448.00714019289182</v>
      </c>
    </row>
    <row r="272" spans="1:10" x14ac:dyDescent="0.3">
      <c r="A272" s="6" cm="1">
        <f t="array" ref="A272">INDEX($C$2:$C$375,COUNT(C272:$C$375))</f>
        <v>36281</v>
      </c>
      <c r="B272" s="5">
        <v>1320.41</v>
      </c>
      <c r="C272" s="6">
        <v>41456</v>
      </c>
      <c r="D272" cm="1">
        <f t="array" ref="D272">INDEX($B$2:$B$375,COUNT(B272:$B$375))</f>
        <v>1756.54</v>
      </c>
      <c r="E272">
        <v>2.5880000000000001</v>
      </c>
      <c r="H272" s="6">
        <v>41456</v>
      </c>
      <c r="I272" s="7">
        <v>197.83</v>
      </c>
      <c r="J272">
        <f t="shared" si="6"/>
        <v>467.98635903447547</v>
      </c>
    </row>
    <row r="273" spans="1:10" x14ac:dyDescent="0.3">
      <c r="A273" s="6" cm="1">
        <f t="array" ref="A273">INDEX($C$2:$C$375,COUNT(C273:$C$375))</f>
        <v>36251</v>
      </c>
      <c r="B273" s="5">
        <v>1328.72</v>
      </c>
      <c r="C273" s="6">
        <v>41487</v>
      </c>
      <c r="D273" cm="1">
        <f t="array" ref="D273">INDEX($B$2:$B$375,COUNT(B273:$B$375))</f>
        <v>1805.81</v>
      </c>
      <c r="E273">
        <v>2.7890000000000001</v>
      </c>
      <c r="H273" s="6">
        <v>41487</v>
      </c>
      <c r="I273" s="7">
        <v>198.41</v>
      </c>
      <c r="J273">
        <f t="shared" si="6"/>
        <v>481.11312410081524</v>
      </c>
    </row>
    <row r="274" spans="1:10" x14ac:dyDescent="0.3">
      <c r="A274" s="6" cm="1">
        <f t="array" ref="A274">INDEX($C$2:$C$375,COUNT(C274:$C$375))</f>
        <v>36220</v>
      </c>
      <c r="B274" s="5">
        <v>1372.71</v>
      </c>
      <c r="C274" s="6">
        <v>41518</v>
      </c>
      <c r="D274" cm="1">
        <f t="array" ref="D274">INDEX($B$2:$B$375,COUNT(B274:$B$375))</f>
        <v>1848.36</v>
      </c>
      <c r="E274">
        <v>2.6150000000000002</v>
      </c>
      <c r="H274" s="6">
        <v>41518</v>
      </c>
      <c r="I274" s="7">
        <v>199.43</v>
      </c>
      <c r="J274">
        <f t="shared" si="6"/>
        <v>492.44951244205259</v>
      </c>
    </row>
    <row r="275" spans="1:10" x14ac:dyDescent="0.3">
      <c r="A275" s="6" cm="1">
        <f t="array" ref="A275">INDEX($C$2:$C$375,COUNT(C275:$C$375))</f>
        <v>36192</v>
      </c>
      <c r="B275" s="5">
        <v>1301.8399999999999</v>
      </c>
      <c r="C275" s="6">
        <v>41548</v>
      </c>
      <c r="D275" cm="1">
        <f t="array" ref="D275">INDEX($B$2:$B$375,COUNT(B275:$B$375))</f>
        <v>1782.59</v>
      </c>
      <c r="E275">
        <v>2.552</v>
      </c>
      <c r="H275" s="6">
        <v>41548</v>
      </c>
      <c r="I275" s="7">
        <v>199.91</v>
      </c>
      <c r="J275">
        <f t="shared" si="6"/>
        <v>474.92673309532688</v>
      </c>
    </row>
    <row r="276" spans="1:10" x14ac:dyDescent="0.3">
      <c r="A276" s="6" cm="1">
        <f t="array" ref="A276">INDEX($C$2:$C$375,COUNT(C276:$C$375))</f>
        <v>36161</v>
      </c>
      <c r="B276" s="5">
        <v>1335.18</v>
      </c>
      <c r="C276" s="6">
        <v>41579</v>
      </c>
      <c r="D276" cm="1">
        <f t="array" ref="D276">INDEX($B$2:$B$375,COUNT(B276:$B$375))</f>
        <v>1859.45</v>
      </c>
      <c r="E276">
        <v>2.746</v>
      </c>
      <c r="H276" s="6">
        <v>41579</v>
      </c>
      <c r="I276" s="7">
        <v>199.98</v>
      </c>
      <c r="J276">
        <f t="shared" si="6"/>
        <v>495.40416688868766</v>
      </c>
    </row>
    <row r="277" spans="1:10" x14ac:dyDescent="0.3">
      <c r="A277" s="6" cm="1">
        <f t="array" ref="A277">INDEX($C$2:$C$375,COUNT(C277:$C$375))</f>
        <v>36130</v>
      </c>
      <c r="B277" s="5">
        <v>1286.3699999999999</v>
      </c>
      <c r="C277" s="6">
        <v>41609</v>
      </c>
      <c r="D277" cm="1">
        <f t="array" ref="D277">INDEX($B$2:$B$375,COUNT(B277:$B$375))</f>
        <v>1872.34</v>
      </c>
      <c r="E277">
        <v>3.0259999999999998</v>
      </c>
      <c r="H277" s="6">
        <v>41609</v>
      </c>
      <c r="I277" s="7">
        <v>201.21</v>
      </c>
      <c r="J277">
        <f t="shared" si="6"/>
        <v>498.83838652954654</v>
      </c>
    </row>
    <row r="278" spans="1:10" x14ac:dyDescent="0.3">
      <c r="A278" s="6" cm="1">
        <f t="array" ref="A278">INDEX($C$2:$C$375,COUNT(C278:$C$375))</f>
        <v>36100</v>
      </c>
      <c r="B278" s="5">
        <v>1238.33</v>
      </c>
      <c r="C278" s="6">
        <v>41640</v>
      </c>
      <c r="D278" cm="1">
        <f t="array" ref="D278">INDEX($B$2:$B$375,COUNT(B278:$B$375))</f>
        <v>1883.95</v>
      </c>
      <c r="E278">
        <v>2.6440000000000001</v>
      </c>
      <c r="H278" s="6">
        <v>41640</v>
      </c>
      <c r="I278" s="7">
        <v>202.01</v>
      </c>
      <c r="J278">
        <f t="shared" si="6"/>
        <v>501.93158203229081</v>
      </c>
    </row>
    <row r="279" spans="1:10" x14ac:dyDescent="0.3">
      <c r="A279" s="6" cm="1">
        <f t="array" ref="A279">INDEX($C$2:$C$375,COUNT(C279:$C$375))</f>
        <v>36069</v>
      </c>
      <c r="B279" s="5">
        <v>1279.6400000000001</v>
      </c>
      <c r="C279" s="6">
        <v>41671</v>
      </c>
      <c r="D279" cm="1">
        <f t="array" ref="D279">INDEX($B$2:$B$375,COUNT(B279:$B$375))</f>
        <v>1923.57</v>
      </c>
      <c r="E279">
        <v>2.649</v>
      </c>
      <c r="H279" s="6">
        <v>41671</v>
      </c>
      <c r="I279" s="7">
        <v>202.83</v>
      </c>
      <c r="J279">
        <f t="shared" si="6"/>
        <v>512.48734480737471</v>
      </c>
    </row>
    <row r="280" spans="1:10" x14ac:dyDescent="0.3">
      <c r="A280" s="6" cm="1">
        <f t="array" ref="A280">INDEX($C$2:$C$375,COUNT(C280:$C$375))</f>
        <v>36039</v>
      </c>
      <c r="B280" s="5">
        <v>1229.23</v>
      </c>
      <c r="C280" s="6">
        <v>41699</v>
      </c>
      <c r="D280" cm="1">
        <f t="array" ref="D280">INDEX($B$2:$B$375,COUNT(B280:$B$375))</f>
        <v>1960.23</v>
      </c>
      <c r="E280">
        <v>2.7189999999999999</v>
      </c>
      <c r="H280" s="6">
        <v>41699</v>
      </c>
      <c r="I280" s="7">
        <v>203.56</v>
      </c>
      <c r="J280">
        <f t="shared" si="6"/>
        <v>522.25448926306819</v>
      </c>
    </row>
    <row r="281" spans="1:10" x14ac:dyDescent="0.3">
      <c r="A281" s="6" cm="1">
        <f t="array" ref="A281">INDEX($C$2:$C$375,COUNT(C281:$C$375))</f>
        <v>36008</v>
      </c>
      <c r="B281" s="5">
        <v>1163.6300000000001</v>
      </c>
      <c r="C281" s="6">
        <v>41730</v>
      </c>
      <c r="D281" cm="1">
        <f t="array" ref="D281">INDEX($B$2:$B$375,COUNT(B281:$B$375))</f>
        <v>1930.67</v>
      </c>
      <c r="E281">
        <v>2.6459999999999999</v>
      </c>
      <c r="H281" s="6">
        <v>41730</v>
      </c>
      <c r="I281" s="7">
        <v>204.18</v>
      </c>
      <c r="J281">
        <f t="shared" si="6"/>
        <v>514.37896307348012</v>
      </c>
    </row>
    <row r="282" spans="1:10" x14ac:dyDescent="0.3">
      <c r="A282" s="6" cm="1">
        <f t="array" ref="A282">INDEX($C$2:$C$375,COUNT(C282:$C$375))</f>
        <v>35977</v>
      </c>
      <c r="B282" s="5">
        <v>1098.67</v>
      </c>
      <c r="C282" s="6">
        <v>41760</v>
      </c>
      <c r="D282" cm="1">
        <f t="array" ref="D282">INDEX($B$2:$B$375,COUNT(B282:$B$375))</f>
        <v>2003.37</v>
      </c>
      <c r="E282">
        <v>2.4750000000000001</v>
      </c>
      <c r="H282" s="6">
        <v>41760</v>
      </c>
      <c r="I282" s="7">
        <v>204.58</v>
      </c>
      <c r="J282">
        <f t="shared" si="6"/>
        <v>533.74806841796772</v>
      </c>
    </row>
    <row r="283" spans="1:10" x14ac:dyDescent="0.3">
      <c r="A283" s="6" cm="1">
        <f t="array" ref="A283">INDEX($C$2:$C$375,COUNT(C283:$C$375))</f>
        <v>35947</v>
      </c>
      <c r="B283" s="5">
        <v>1017.01</v>
      </c>
      <c r="C283" s="6">
        <v>41791</v>
      </c>
      <c r="D283" cm="1">
        <f t="array" ref="D283">INDEX($B$2:$B$375,COUNT(B283:$B$375))</f>
        <v>1972.29</v>
      </c>
      <c r="E283">
        <v>2.532</v>
      </c>
      <c r="H283" s="6">
        <v>41791</v>
      </c>
      <c r="I283" s="7">
        <v>205.66</v>
      </c>
      <c r="J283">
        <f t="shared" si="6"/>
        <v>525.46757606436825</v>
      </c>
    </row>
    <row r="284" spans="1:10" x14ac:dyDescent="0.3">
      <c r="A284" s="6" cm="1">
        <f t="array" ref="A284">INDEX($C$2:$C$375,COUNT(C284:$C$375))</f>
        <v>35916</v>
      </c>
      <c r="B284" s="3">
        <v>957.28</v>
      </c>
      <c r="C284" s="6">
        <v>41821</v>
      </c>
      <c r="D284" cm="1">
        <f t="array" ref="D284">INDEX($B$2:$B$375,COUNT(B284:$B$375))</f>
        <v>2018.05</v>
      </c>
      <c r="E284">
        <v>2.5619999999999998</v>
      </c>
      <c r="H284" s="6">
        <v>41821</v>
      </c>
      <c r="I284" s="7">
        <v>206.5</v>
      </c>
      <c r="J284">
        <f t="shared" si="6"/>
        <v>537.65918900197164</v>
      </c>
    </row>
    <row r="285" spans="1:10" x14ac:dyDescent="0.3">
      <c r="A285" s="6" cm="1">
        <f t="array" ref="A285">INDEX($C$2:$C$375,COUNT(C285:$C$375))</f>
        <v>35886</v>
      </c>
      <c r="B285" s="5">
        <v>1120.67</v>
      </c>
      <c r="C285" s="6">
        <v>41852</v>
      </c>
      <c r="D285" cm="1">
        <f t="array" ref="D285">INDEX($B$2:$B$375,COUNT(B285:$B$375))</f>
        <v>2067.56</v>
      </c>
      <c r="E285">
        <v>2.3450000000000002</v>
      </c>
      <c r="H285" s="6">
        <v>41852</v>
      </c>
      <c r="I285" s="7">
        <v>207.23</v>
      </c>
      <c r="J285">
        <f t="shared" si="6"/>
        <v>550.84989609420791</v>
      </c>
    </row>
    <row r="286" spans="1:10" x14ac:dyDescent="0.3">
      <c r="A286" s="6" cm="1">
        <f t="array" ref="A286">INDEX($C$2:$C$375,COUNT(C286:$C$375))</f>
        <v>35855</v>
      </c>
      <c r="B286" s="5">
        <v>1133.8399999999999</v>
      </c>
      <c r="C286" s="6">
        <v>41883</v>
      </c>
      <c r="D286" cm="1">
        <f t="array" ref="D286">INDEX($B$2:$B$375,COUNT(B286:$B$375))</f>
        <v>2058.9</v>
      </c>
      <c r="E286">
        <v>2.4950000000000001</v>
      </c>
      <c r="H286" s="6">
        <v>41883</v>
      </c>
      <c r="I286" s="7">
        <v>207.46</v>
      </c>
      <c r="J286">
        <f t="shared" si="6"/>
        <v>548.54265465977528</v>
      </c>
    </row>
    <row r="287" spans="1:10" x14ac:dyDescent="0.3">
      <c r="A287" s="6" cm="1">
        <f t="array" ref="A287">INDEX($C$2:$C$375,COUNT(C287:$C$375))</f>
        <v>35827</v>
      </c>
      <c r="B287" s="5">
        <v>1090.82</v>
      </c>
      <c r="C287" s="6">
        <v>41913</v>
      </c>
      <c r="D287" cm="1">
        <f t="array" ref="D287">INDEX($B$2:$B$375,COUNT(B287:$B$375))</f>
        <v>1994.99</v>
      </c>
      <c r="E287">
        <v>2.335</v>
      </c>
      <c r="H287" s="6">
        <v>41913</v>
      </c>
      <c r="I287" s="7">
        <v>208.69</v>
      </c>
      <c r="J287">
        <f t="shared" si="6"/>
        <v>531.51542601374763</v>
      </c>
    </row>
    <row r="288" spans="1:10" x14ac:dyDescent="0.3">
      <c r="A288" s="6" cm="1">
        <f t="array" ref="A288">INDEX($C$2:$C$375,COUNT(C288:$C$375))</f>
        <v>35796</v>
      </c>
      <c r="B288" s="5">
        <v>1111.75</v>
      </c>
      <c r="C288" s="6">
        <v>41944</v>
      </c>
      <c r="D288" cm="1">
        <f t="array" ref="D288">INDEX($B$2:$B$375,COUNT(B288:$B$375))</f>
        <v>2104.5</v>
      </c>
      <c r="E288">
        <v>2.173</v>
      </c>
      <c r="H288" s="6">
        <v>41944</v>
      </c>
      <c r="I288" s="7">
        <v>209.66</v>
      </c>
      <c r="J288">
        <f t="shared" si="6"/>
        <v>560.69163958011404</v>
      </c>
    </row>
    <row r="289" spans="1:10" x14ac:dyDescent="0.3">
      <c r="A289" s="6" cm="1">
        <f t="array" ref="A289">INDEX($C$2:$C$375,COUNT(C289:$C$375))</f>
        <v>35765</v>
      </c>
      <c r="B289" s="5">
        <v>1101.75</v>
      </c>
      <c r="C289" s="6">
        <v>41974</v>
      </c>
      <c r="D289" cm="1">
        <f t="array" ref="D289">INDEX($B$2:$B$375,COUNT(B289:$B$375))</f>
        <v>2067.89</v>
      </c>
      <c r="E289">
        <v>2.17</v>
      </c>
      <c r="H289" s="6">
        <v>41974</v>
      </c>
      <c r="I289" s="7">
        <v>211.04</v>
      </c>
      <c r="J289">
        <f t="shared" si="6"/>
        <v>550.93781637981567</v>
      </c>
    </row>
    <row r="290" spans="1:10" x14ac:dyDescent="0.3">
      <c r="A290" s="6" cm="1">
        <f t="array" ref="A290">INDEX($C$2:$C$375,COUNT(C290:$C$375))</f>
        <v>35735</v>
      </c>
      <c r="B290" s="5">
        <v>1049.3399999999999</v>
      </c>
      <c r="C290" s="6">
        <v>42005</v>
      </c>
      <c r="D290" cm="1">
        <f t="array" ref="D290">INDEX($B$2:$B$375,COUNT(B290:$B$375))</f>
        <v>2085.5100000000002</v>
      </c>
      <c r="E290">
        <v>1.639</v>
      </c>
      <c r="H290" s="6">
        <v>42005</v>
      </c>
      <c r="I290" s="7">
        <v>211.14</v>
      </c>
      <c r="J290">
        <f t="shared" si="6"/>
        <v>555.63222678105194</v>
      </c>
    </row>
    <row r="291" spans="1:10" x14ac:dyDescent="0.3">
      <c r="A291" s="6" cm="1">
        <f t="array" ref="A291">INDEX($C$2:$C$375,COUNT(C291:$C$375))</f>
        <v>35704</v>
      </c>
      <c r="B291" s="3">
        <v>980.28</v>
      </c>
      <c r="C291" s="6">
        <v>42036</v>
      </c>
      <c r="D291" cm="1">
        <f t="array" ref="D291">INDEX($B$2:$B$375,COUNT(B291:$B$375))</f>
        <v>2107.39</v>
      </c>
      <c r="E291">
        <v>1.9970000000000001</v>
      </c>
      <c r="H291" s="6">
        <v>42036</v>
      </c>
      <c r="I291" s="7">
        <v>212.85</v>
      </c>
      <c r="J291">
        <f t="shared" si="6"/>
        <v>561.46160814195127</v>
      </c>
    </row>
    <row r="292" spans="1:10" x14ac:dyDescent="0.3">
      <c r="A292" s="6" cm="1">
        <f t="array" ref="A292">INDEX($C$2:$C$375,COUNT(C292:$C$375))</f>
        <v>35674</v>
      </c>
      <c r="B292" s="3">
        <v>970.43</v>
      </c>
      <c r="C292" s="6">
        <v>42064</v>
      </c>
      <c r="D292" cm="1">
        <f t="array" ref="D292">INDEX($B$2:$B$375,COUNT(B292:$B$375))</f>
        <v>2063.11</v>
      </c>
      <c r="E292">
        <v>1.927</v>
      </c>
      <c r="H292" s="6">
        <v>42064</v>
      </c>
      <c r="I292" s="7">
        <v>213.59</v>
      </c>
      <c r="J292">
        <f t="shared" si="6"/>
        <v>549.66430436404335</v>
      </c>
    </row>
    <row r="293" spans="1:10" x14ac:dyDescent="0.3">
      <c r="A293" s="6" cm="1">
        <f t="array" ref="A293">INDEX($C$2:$C$375,COUNT(C293:$C$375))</f>
        <v>35643</v>
      </c>
      <c r="B293" s="3">
        <v>955.4</v>
      </c>
      <c r="C293" s="6">
        <v>42095</v>
      </c>
      <c r="D293" cm="1">
        <f t="array" ref="D293">INDEX($B$2:$B$375,COUNT(B293:$B$375))</f>
        <v>2103.84</v>
      </c>
      <c r="E293">
        <v>2.0350000000000001</v>
      </c>
      <c r="H293" s="6">
        <v>42095</v>
      </c>
      <c r="I293" s="7">
        <v>214.28</v>
      </c>
      <c r="J293">
        <f t="shared" si="6"/>
        <v>560.51579900889874</v>
      </c>
    </row>
    <row r="294" spans="1:10" x14ac:dyDescent="0.3">
      <c r="A294" s="6" cm="1">
        <f t="array" ref="A294">INDEX($C$2:$C$375,COUNT(C294:$C$375))</f>
        <v>35612</v>
      </c>
      <c r="B294" s="3">
        <v>914.62</v>
      </c>
      <c r="C294" s="6">
        <v>42125</v>
      </c>
      <c r="D294" cm="1">
        <f t="array" ref="D294">INDEX($B$2:$B$375,COUNT(B294:$B$375))</f>
        <v>1972.18</v>
      </c>
      <c r="E294">
        <v>2.1230000000000002</v>
      </c>
      <c r="H294" s="6">
        <v>42125</v>
      </c>
      <c r="I294" s="7">
        <v>215.57</v>
      </c>
      <c r="J294">
        <f t="shared" si="6"/>
        <v>525.43826930249907</v>
      </c>
    </row>
    <row r="295" spans="1:10" x14ac:dyDescent="0.3">
      <c r="A295" s="6" cm="1">
        <f t="array" ref="A295">INDEX($C$2:$C$375,COUNT(C295:$C$375))</f>
        <v>35582</v>
      </c>
      <c r="B295" s="3">
        <v>947.28</v>
      </c>
      <c r="C295" s="6">
        <v>42156</v>
      </c>
      <c r="D295" cm="1">
        <f t="array" ref="D295">INDEX($B$2:$B$375,COUNT(B295:$B$375))</f>
        <v>1920.03</v>
      </c>
      <c r="E295">
        <v>2.3490000000000002</v>
      </c>
      <c r="H295" s="6">
        <v>42156</v>
      </c>
      <c r="I295" s="7">
        <v>216.43</v>
      </c>
      <c r="J295">
        <f t="shared" si="6"/>
        <v>511.54419992540102</v>
      </c>
    </row>
    <row r="296" spans="1:10" x14ac:dyDescent="0.3">
      <c r="A296" s="6" cm="1">
        <f t="array" ref="A296">INDEX($C$2:$C$375,COUNT(C296:$C$375))</f>
        <v>35551</v>
      </c>
      <c r="B296" s="3">
        <v>899.47</v>
      </c>
      <c r="C296" s="6">
        <v>42186</v>
      </c>
      <c r="D296" cm="1">
        <f t="array" ref="D296">INDEX($B$2:$B$375,COUNT(B296:$B$375))</f>
        <v>2079.36</v>
      </c>
      <c r="E296">
        <v>2.1869999999999998</v>
      </c>
      <c r="H296" s="6">
        <v>42186</v>
      </c>
      <c r="I296" s="7">
        <v>217.47</v>
      </c>
      <c r="J296">
        <f t="shared" si="6"/>
        <v>553.99371236745355</v>
      </c>
    </row>
    <row r="297" spans="1:10" x14ac:dyDescent="0.3">
      <c r="A297" s="6" cm="1">
        <f t="array" ref="A297">INDEX($C$2:$C$375,COUNT(C297:$C$375))</f>
        <v>35521</v>
      </c>
      <c r="B297" s="3">
        <v>954.31</v>
      </c>
      <c r="C297" s="6">
        <v>42217</v>
      </c>
      <c r="D297" cm="1">
        <f t="array" ref="D297">INDEX($B$2:$B$375,COUNT(B297:$B$375))</f>
        <v>2080.41</v>
      </c>
      <c r="E297">
        <v>2.214</v>
      </c>
      <c r="H297" s="6">
        <v>42217</v>
      </c>
      <c r="I297" s="7">
        <v>217.95</v>
      </c>
      <c r="J297">
        <f t="shared" si="6"/>
        <v>554.2734587307508</v>
      </c>
    </row>
    <row r="298" spans="1:10" x14ac:dyDescent="0.3">
      <c r="A298" s="6" cm="1">
        <f t="array" ref="A298">INDEX($C$2:$C$375,COUNT(C298:$C$375))</f>
        <v>35490</v>
      </c>
      <c r="B298" s="3">
        <v>885.14</v>
      </c>
      <c r="C298" s="6">
        <v>42248</v>
      </c>
      <c r="D298" cm="1">
        <f t="array" ref="D298">INDEX($B$2:$B$375,COUNT(B298:$B$375))</f>
        <v>2043.94</v>
      </c>
      <c r="E298">
        <v>2.0350000000000001</v>
      </c>
      <c r="H298" s="6">
        <v>42248</v>
      </c>
      <c r="I298" s="7">
        <v>219.11</v>
      </c>
      <c r="J298">
        <f t="shared" si="6"/>
        <v>544.5569350455587</v>
      </c>
    </row>
    <row r="299" spans="1:10" x14ac:dyDescent="0.3">
      <c r="A299" s="6" cm="1">
        <f t="array" ref="A299">INDEX($C$2:$C$375,COUNT(C299:$C$375))</f>
        <v>35462</v>
      </c>
      <c r="B299" s="3">
        <v>848.28</v>
      </c>
      <c r="C299" s="6">
        <v>42278</v>
      </c>
      <c r="D299" cm="1">
        <f t="array" ref="D299">INDEX($B$2:$B$375,COUNT(B299:$B$375))</f>
        <v>1940.24</v>
      </c>
      <c r="E299">
        <v>2.1459999999999999</v>
      </c>
      <c r="H299" s="6">
        <v>42278</v>
      </c>
      <c r="I299" s="7">
        <v>220.24</v>
      </c>
      <c r="J299">
        <f t="shared" si="6"/>
        <v>516.92865135610384</v>
      </c>
    </row>
    <row r="300" spans="1:10" x14ac:dyDescent="0.3">
      <c r="A300" s="6" cm="1">
        <f t="array" ref="A300">INDEX($C$2:$C$375,COUNT(C300:$C$375))</f>
        <v>35431</v>
      </c>
      <c r="B300" s="3">
        <v>801.34</v>
      </c>
      <c r="C300" s="6">
        <v>42309</v>
      </c>
      <c r="D300" cm="1">
        <f t="array" ref="D300">INDEX($B$2:$B$375,COUNT(B300:$B$375))</f>
        <v>1932.23</v>
      </c>
      <c r="E300">
        <v>2.2080000000000002</v>
      </c>
      <c r="H300" s="6">
        <v>42309</v>
      </c>
      <c r="I300" s="7">
        <v>221.39</v>
      </c>
      <c r="J300">
        <f t="shared" si="6"/>
        <v>514.79458624180745</v>
      </c>
    </row>
    <row r="301" spans="1:10" x14ac:dyDescent="0.3">
      <c r="A301" s="6" cm="1">
        <f t="array" ref="A301">INDEX($C$2:$C$375,COUNT(C301:$C$375))</f>
        <v>35400</v>
      </c>
      <c r="B301" s="3">
        <v>757.12</v>
      </c>
      <c r="C301" s="6">
        <v>42339</v>
      </c>
      <c r="D301" cm="1">
        <f t="array" ref="D301">INDEX($B$2:$B$375,COUNT(B301:$B$375))</f>
        <v>2059.7399999999998</v>
      </c>
      <c r="E301">
        <v>2.2690000000000001</v>
      </c>
      <c r="H301" s="6">
        <v>42339</v>
      </c>
      <c r="I301" s="7">
        <v>222.3</v>
      </c>
      <c r="J301">
        <f t="shared" si="6"/>
        <v>548.7664517504129</v>
      </c>
    </row>
    <row r="302" spans="1:10" x14ac:dyDescent="0.3">
      <c r="A302" s="6" cm="1">
        <f t="array" ref="A302">INDEX($C$2:$C$375,COUNT(C302:$C$375))</f>
        <v>35370</v>
      </c>
      <c r="B302" s="3">
        <v>790.82</v>
      </c>
      <c r="C302" s="6">
        <v>42370</v>
      </c>
      <c r="D302" cm="1">
        <f t="array" ref="D302">INDEX($B$2:$B$375,COUNT(B302:$B$375))</f>
        <v>2065.3000000000002</v>
      </c>
      <c r="E302">
        <v>1.923</v>
      </c>
      <c r="H302" s="6">
        <v>42370</v>
      </c>
      <c r="I302" s="7">
        <v>223.24</v>
      </c>
      <c r="J302">
        <f t="shared" si="6"/>
        <v>550.24777535034912</v>
      </c>
    </row>
    <row r="303" spans="1:10" x14ac:dyDescent="0.3">
      <c r="A303" s="6" cm="1">
        <f t="array" ref="A303">INDEX($C$2:$C$375,COUNT(C303:$C$375))</f>
        <v>35339</v>
      </c>
      <c r="B303" s="3">
        <v>786.16</v>
      </c>
      <c r="C303" s="6">
        <v>42401</v>
      </c>
      <c r="D303" cm="1">
        <f t="array" ref="D303">INDEX($B$2:$B$375,COUNT(B303:$B$375))</f>
        <v>2096.96</v>
      </c>
      <c r="E303">
        <v>1.738</v>
      </c>
      <c r="H303" s="6">
        <v>42401</v>
      </c>
      <c r="I303" s="7">
        <v>223.55</v>
      </c>
      <c r="J303">
        <f t="shared" si="6"/>
        <v>558.68279426653169</v>
      </c>
    </row>
    <row r="304" spans="1:10" x14ac:dyDescent="0.3">
      <c r="A304" s="6" cm="1">
        <f t="array" ref="A304">INDEX($C$2:$C$375,COUNT(C304:$C$375))</f>
        <v>35309</v>
      </c>
      <c r="B304" s="3">
        <v>740.74</v>
      </c>
      <c r="C304" s="6">
        <v>42430</v>
      </c>
      <c r="D304" cm="1">
        <f t="array" ref="D304">INDEX($B$2:$B$375,COUNT(B304:$B$375))</f>
        <v>2098.86</v>
      </c>
      <c r="E304">
        <v>1.77</v>
      </c>
      <c r="H304" s="6">
        <v>42430</v>
      </c>
      <c r="I304" s="7">
        <v>225.32</v>
      </c>
      <c r="J304">
        <f t="shared" si="6"/>
        <v>559.18900197154585</v>
      </c>
    </row>
    <row r="305" spans="1:10" x14ac:dyDescent="0.3">
      <c r="A305" s="6" cm="1">
        <f t="array" ref="A305">INDEX($C$2:$C$375,COUNT(C305:$C$375))</f>
        <v>35278</v>
      </c>
      <c r="B305" s="3">
        <v>757.02</v>
      </c>
      <c r="C305" s="6">
        <v>42461</v>
      </c>
      <c r="D305" cm="1">
        <f t="array" ref="D305">INDEX($B$2:$B$375,COUNT(B305:$B$375))</f>
        <v>2173.6</v>
      </c>
      <c r="E305">
        <v>1.835</v>
      </c>
      <c r="H305" s="6">
        <v>42461</v>
      </c>
      <c r="I305" s="7">
        <v>226.35</v>
      </c>
      <c r="J305">
        <f t="shared" si="6"/>
        <v>579.10161453615387</v>
      </c>
    </row>
    <row r="306" spans="1:10" x14ac:dyDescent="0.3">
      <c r="A306" s="6" cm="1">
        <f t="array" ref="A306">INDEX($C$2:$C$375,COUNT(C306:$C$375))</f>
        <v>35247</v>
      </c>
      <c r="B306" s="3">
        <v>705.27</v>
      </c>
      <c r="C306" s="6">
        <v>42491</v>
      </c>
      <c r="D306" cm="1">
        <f t="array" ref="D306">INDEX($B$2:$B$375,COUNT(B306:$B$375))</f>
        <v>2170.9499999999998</v>
      </c>
      <c r="E306">
        <v>1.851</v>
      </c>
      <c r="H306" s="6">
        <v>42491</v>
      </c>
      <c r="I306" s="7">
        <v>227.37</v>
      </c>
      <c r="J306">
        <f t="shared" si="6"/>
        <v>578.39558800021314</v>
      </c>
    </row>
    <row r="307" spans="1:10" x14ac:dyDescent="0.3">
      <c r="A307" s="6" cm="1">
        <f t="array" ref="A307">INDEX($C$2:$C$375,COUNT(C307:$C$375))</f>
        <v>35217</v>
      </c>
      <c r="B307" s="3">
        <v>687.33</v>
      </c>
      <c r="C307" s="6">
        <v>42522</v>
      </c>
      <c r="D307" cm="1">
        <f t="array" ref="D307">INDEX($B$2:$B$375,COUNT(B307:$B$375))</f>
        <v>2168.27</v>
      </c>
      <c r="E307">
        <v>1.4750000000000001</v>
      </c>
      <c r="H307" s="6">
        <v>42522</v>
      </c>
      <c r="I307" s="7">
        <v>228.63</v>
      </c>
      <c r="J307">
        <f t="shared" si="6"/>
        <v>577.68156871103531</v>
      </c>
    </row>
    <row r="308" spans="1:10" x14ac:dyDescent="0.3">
      <c r="A308" s="6" cm="1">
        <f t="array" ref="A308">INDEX($C$2:$C$375,COUNT(C308:$C$375))</f>
        <v>35186</v>
      </c>
      <c r="B308" s="3">
        <v>651.99</v>
      </c>
      <c r="C308" s="6">
        <v>42552</v>
      </c>
      <c r="D308" cm="1">
        <f t="array" ref="D308">INDEX($B$2:$B$375,COUNT(B308:$B$375))</f>
        <v>2126.15</v>
      </c>
      <c r="E308">
        <v>1.45</v>
      </c>
      <c r="H308" s="6">
        <v>42552</v>
      </c>
      <c r="I308" s="7">
        <v>229.87</v>
      </c>
      <c r="J308">
        <f t="shared" si="6"/>
        <v>566.45974316619595</v>
      </c>
    </row>
    <row r="309" spans="1:10" x14ac:dyDescent="0.3">
      <c r="A309" s="6" cm="1">
        <f t="array" ref="A309">INDEX($C$2:$C$375,COUNT(C309:$C$375))</f>
        <v>35156</v>
      </c>
      <c r="B309" s="3">
        <v>639.95000000000005</v>
      </c>
      <c r="C309" s="6">
        <v>42583</v>
      </c>
      <c r="D309" cm="1">
        <f t="array" ref="D309">INDEX($B$2:$B$375,COUNT(B309:$B$375))</f>
        <v>2198.81</v>
      </c>
      <c r="E309">
        <v>1.5780000000000001</v>
      </c>
      <c r="H309" s="6">
        <v>42583</v>
      </c>
      <c r="I309" s="7">
        <v>230.87</v>
      </c>
      <c r="J309">
        <f t="shared" si="6"/>
        <v>585.81819150636761</v>
      </c>
    </row>
    <row r="310" spans="1:10" x14ac:dyDescent="0.3">
      <c r="A310" s="6" cm="1">
        <f t="array" ref="A310">INDEX($C$2:$C$375,COUNT(C310:$C$375))</f>
        <v>35125</v>
      </c>
      <c r="B310" s="3">
        <v>670.63</v>
      </c>
      <c r="C310" s="6">
        <v>42614</v>
      </c>
      <c r="D310" cm="1">
        <f t="array" ref="D310">INDEX($B$2:$B$375,COUNT(B310:$B$375))</f>
        <v>2238.83</v>
      </c>
      <c r="E310">
        <v>1.5980000000000001</v>
      </c>
      <c r="H310" s="6">
        <v>42614</v>
      </c>
      <c r="I310" s="7">
        <v>232.17</v>
      </c>
      <c r="J310">
        <f t="shared" si="6"/>
        <v>596.48052432461236</v>
      </c>
    </row>
    <row r="311" spans="1:10" x14ac:dyDescent="0.3">
      <c r="A311" s="6" cm="1">
        <f t="array" ref="A311">INDEX($C$2:$C$375,COUNT(C311:$C$375))</f>
        <v>35096</v>
      </c>
      <c r="B311" s="3">
        <v>669.12</v>
      </c>
      <c r="C311" s="6">
        <v>42644</v>
      </c>
      <c r="D311" cm="1">
        <f t="array" ref="D311">INDEX($B$2:$B$375,COUNT(B311:$B$375))</f>
        <v>2278.87</v>
      </c>
      <c r="E311">
        <v>1.8260000000000001</v>
      </c>
      <c r="H311" s="6">
        <v>42644</v>
      </c>
      <c r="I311" s="7">
        <v>233.37</v>
      </c>
      <c r="J311">
        <f t="shared" si="6"/>
        <v>607.14818564501525</v>
      </c>
    </row>
    <row r="312" spans="1:10" x14ac:dyDescent="0.3">
      <c r="A312" s="6" cm="1">
        <f t="array" ref="A312">INDEX($C$2:$C$375,COUNT(C312:$C$375))</f>
        <v>35065</v>
      </c>
      <c r="B312" s="3">
        <v>654.16999999999996</v>
      </c>
      <c r="C312" s="6">
        <v>42675</v>
      </c>
      <c r="D312" cm="1">
        <f t="array" ref="D312">INDEX($B$2:$B$375,COUNT(B312:$B$375))</f>
        <v>2363.64</v>
      </c>
      <c r="E312">
        <v>2.39</v>
      </c>
      <c r="H312" s="6">
        <v>42675</v>
      </c>
      <c r="I312" s="7">
        <v>234.46</v>
      </c>
      <c r="J312">
        <f t="shared" si="6"/>
        <v>629.73304204188207</v>
      </c>
    </row>
    <row r="313" spans="1:10" x14ac:dyDescent="0.3">
      <c r="A313" s="6" cm="1">
        <f t="array" ref="A313">INDEX($C$2:$C$375,COUNT(C313:$C$375))</f>
        <v>35034</v>
      </c>
      <c r="B313" s="3">
        <v>645.5</v>
      </c>
      <c r="C313" s="6">
        <v>42705</v>
      </c>
      <c r="D313" cm="1">
        <f t="array" ref="D313">INDEX($B$2:$B$375,COUNT(B313:$B$375))</f>
        <v>2362.7199999999998</v>
      </c>
      <c r="E313">
        <v>2.4460000000000002</v>
      </c>
      <c r="H313" s="6">
        <v>42705</v>
      </c>
      <c r="I313" s="7">
        <v>235.94</v>
      </c>
      <c r="J313">
        <f t="shared" si="6"/>
        <v>629.48793094261202</v>
      </c>
    </row>
    <row r="314" spans="1:10" x14ac:dyDescent="0.3">
      <c r="A314" s="6" cm="1">
        <f t="array" ref="A314">INDEX($C$2:$C$375,COUNT(C314:$C$375))</f>
        <v>35004</v>
      </c>
      <c r="B314" s="3">
        <v>640.42999999999995</v>
      </c>
      <c r="C314" s="6">
        <v>42736</v>
      </c>
      <c r="D314" cm="1">
        <f t="array" ref="D314">INDEX($B$2:$B$375,COUNT(B314:$B$375))</f>
        <v>2384.1999999999998</v>
      </c>
      <c r="E314">
        <v>2.4660000000000002</v>
      </c>
      <c r="H314" s="6">
        <v>42736</v>
      </c>
      <c r="I314" s="7">
        <v>235.87</v>
      </c>
      <c r="J314">
        <f t="shared" si="6"/>
        <v>635.21074226035057</v>
      </c>
    </row>
    <row r="315" spans="1:10" x14ac:dyDescent="0.3">
      <c r="A315" s="6" cm="1">
        <f t="array" ref="A315">INDEX($C$2:$C$375,COUNT(C315:$C$375))</f>
        <v>34973</v>
      </c>
      <c r="B315" s="3">
        <v>636.02</v>
      </c>
      <c r="C315" s="6">
        <v>42767</v>
      </c>
      <c r="D315" cm="1">
        <f t="array" ref="D315">INDEX($B$2:$B$375,COUNT(B315:$B$375))</f>
        <v>2411.8000000000002</v>
      </c>
      <c r="E315">
        <v>2.3969999999999998</v>
      </c>
      <c r="H315" s="6">
        <v>42767</v>
      </c>
      <c r="I315" s="8">
        <v>237.41</v>
      </c>
      <c r="J315">
        <f t="shared" si="6"/>
        <v>642.56407523845053</v>
      </c>
    </row>
    <row r="316" spans="1:10" x14ac:dyDescent="0.3">
      <c r="A316" s="6" cm="1">
        <f t="array" ref="A316">INDEX($C$2:$C$375,COUNT(C316:$C$375))</f>
        <v>34943</v>
      </c>
      <c r="B316" s="3">
        <v>615.92999999999995</v>
      </c>
      <c r="C316" s="6">
        <v>42795</v>
      </c>
      <c r="D316" cm="1">
        <f t="array" ref="D316">INDEX($B$2:$B$375,COUNT(B316:$B$375))</f>
        <v>2423.41</v>
      </c>
      <c r="E316">
        <v>2.3889999999999998</v>
      </c>
      <c r="H316" s="6">
        <v>42795</v>
      </c>
      <c r="I316" s="8">
        <v>238.94</v>
      </c>
      <c r="J316">
        <f t="shared" si="6"/>
        <v>645.65727074119468</v>
      </c>
    </row>
    <row r="317" spans="1:10" x14ac:dyDescent="0.3">
      <c r="A317" s="6" cm="1">
        <f t="array" ref="A317">INDEX($C$2:$C$375,COUNT(C317:$C$375))</f>
        <v>34912</v>
      </c>
      <c r="B317" s="3">
        <v>605.37</v>
      </c>
      <c r="C317" s="6">
        <v>42826</v>
      </c>
      <c r="D317" cm="1">
        <f t="array" ref="D317">INDEX($B$2:$B$375,COUNT(B317:$B$375))</f>
        <v>2470.3000000000002</v>
      </c>
      <c r="E317">
        <v>2.2890000000000001</v>
      </c>
      <c r="H317" s="6">
        <v>42826</v>
      </c>
      <c r="I317" s="8">
        <v>240.8</v>
      </c>
      <c r="J317">
        <f t="shared" si="6"/>
        <v>658.14994405072741</v>
      </c>
    </row>
    <row r="318" spans="1:10" x14ac:dyDescent="0.3">
      <c r="A318" s="6" cm="1">
        <f t="array" ref="A318">INDEX($C$2:$C$375,COUNT(C318:$C$375))</f>
        <v>34881</v>
      </c>
      <c r="B318" s="3">
        <v>581.5</v>
      </c>
      <c r="C318" s="6">
        <v>42856</v>
      </c>
      <c r="D318" cm="1">
        <f t="array" ref="D318">INDEX($B$2:$B$375,COUNT(B318:$B$375))</f>
        <v>2471.65</v>
      </c>
      <c r="E318">
        <v>2.206</v>
      </c>
      <c r="H318" s="6">
        <v>42856</v>
      </c>
      <c r="I318" s="8">
        <v>241.93</v>
      </c>
      <c r="J318">
        <f t="shared" si="6"/>
        <v>658.50961794639534</v>
      </c>
    </row>
    <row r="319" spans="1:10" x14ac:dyDescent="0.3">
      <c r="A319" s="6" cm="1">
        <f t="array" ref="A319">INDEX($C$2:$C$375,COUNT(C319:$C$375))</f>
        <v>34851</v>
      </c>
      <c r="B319" s="3">
        <v>584.41</v>
      </c>
      <c r="C319" s="6">
        <v>42887</v>
      </c>
      <c r="D319" cm="1">
        <f t="array" ref="D319">INDEX($B$2:$B$375,COUNT(B319:$B$375))</f>
        <v>2519.36</v>
      </c>
      <c r="E319">
        <v>2.3039999999999998</v>
      </c>
      <c r="H319" s="6">
        <v>42887</v>
      </c>
      <c r="I319" s="8">
        <v>242.85</v>
      </c>
      <c r="J319">
        <f t="shared" si="6"/>
        <v>671.22075984440789</v>
      </c>
    </row>
    <row r="320" spans="1:10" x14ac:dyDescent="0.3">
      <c r="A320" s="6" cm="1">
        <f t="array" ref="A320">INDEX($C$2:$C$375,COUNT(C320:$C$375))</f>
        <v>34820</v>
      </c>
      <c r="B320" s="3">
        <v>561.88</v>
      </c>
      <c r="C320" s="6">
        <v>42917</v>
      </c>
      <c r="D320" cm="1">
        <f t="array" ref="D320">INDEX($B$2:$B$375,COUNT(B320:$B$375))</f>
        <v>2575.2600000000002</v>
      </c>
      <c r="E320">
        <v>2.2959999999999998</v>
      </c>
      <c r="H320" s="6">
        <v>42917</v>
      </c>
      <c r="I320" s="8">
        <v>244.19</v>
      </c>
      <c r="J320">
        <f t="shared" si="6"/>
        <v>686.11392337613904</v>
      </c>
    </row>
    <row r="321" spans="1:10" x14ac:dyDescent="0.3">
      <c r="A321" s="6" cm="1">
        <f t="array" ref="A321">INDEX($C$2:$C$375,COUNT(C321:$C$375))</f>
        <v>34790</v>
      </c>
      <c r="B321" s="3">
        <v>562.05999999999995</v>
      </c>
      <c r="C321" s="6">
        <v>42948</v>
      </c>
      <c r="D321" cm="1">
        <f t="array" ref="D321">INDEX($B$2:$B$375,COUNT(B321:$B$375))</f>
        <v>2647.58</v>
      </c>
      <c r="E321">
        <v>2.121</v>
      </c>
      <c r="H321" s="6">
        <v>42948</v>
      </c>
      <c r="I321" s="8">
        <v>245.86</v>
      </c>
      <c r="J321">
        <f t="shared" si="6"/>
        <v>705.38178717962387</v>
      </c>
    </row>
    <row r="322" spans="1:10" x14ac:dyDescent="0.3">
      <c r="A322" s="6" cm="1">
        <f t="array" ref="A322">INDEX($C$2:$C$375,COUNT(C322:$C$375))</f>
        <v>34759</v>
      </c>
      <c r="B322" s="3">
        <v>544.75</v>
      </c>
      <c r="C322" s="6">
        <v>42979</v>
      </c>
      <c r="D322" cm="1">
        <f t="array" ref="D322">INDEX($B$2:$B$375,COUNT(B322:$B$375))</f>
        <v>2673.61</v>
      </c>
      <c r="E322">
        <v>2.339</v>
      </c>
      <c r="H322" s="6">
        <v>42979</v>
      </c>
      <c r="I322" s="8">
        <v>246.74</v>
      </c>
      <c r="J322">
        <f t="shared" ref="J322:J372" si="7">(D322/$D$2)*100</f>
        <v>712.31683273831732</v>
      </c>
    </row>
    <row r="323" spans="1:10" x14ac:dyDescent="0.3">
      <c r="A323" s="6" cm="1">
        <f t="array" ref="A323">INDEX($C$2:$C$375,COUNT(C323:$C$375))</f>
        <v>34731</v>
      </c>
      <c r="B323" s="3">
        <v>533.4</v>
      </c>
      <c r="C323" s="6">
        <v>43009</v>
      </c>
      <c r="D323" cm="1">
        <f t="array" ref="D323">INDEX($B$2:$B$375,COUNT(B323:$B$375))</f>
        <v>2823.81</v>
      </c>
      <c r="E323">
        <v>2.3780000000000001</v>
      </c>
      <c r="H323" s="6">
        <v>43009</v>
      </c>
      <c r="I323" s="8">
        <v>247.82</v>
      </c>
      <c r="J323">
        <f t="shared" si="7"/>
        <v>752.33388394522308</v>
      </c>
    </row>
    <row r="324" spans="1:10" x14ac:dyDescent="0.3">
      <c r="A324" s="6" cm="1">
        <f t="array" ref="A324">INDEX($C$2:$C$375,COUNT(C324:$C$375))</f>
        <v>34700</v>
      </c>
      <c r="B324" s="3">
        <v>514.71</v>
      </c>
      <c r="C324" s="6">
        <v>43040</v>
      </c>
      <c r="D324" cm="1">
        <f t="array" ref="D324">INDEX($B$2:$B$375,COUNT(B324:$B$375))</f>
        <v>2713.83</v>
      </c>
      <c r="E324">
        <v>2.415</v>
      </c>
      <c r="H324" s="6">
        <v>43040</v>
      </c>
      <c r="I324" s="8">
        <v>249.39</v>
      </c>
      <c r="J324">
        <f t="shared" si="7"/>
        <v>723.03245057814252</v>
      </c>
    </row>
    <row r="325" spans="1:10" x14ac:dyDescent="0.3">
      <c r="A325" s="6" cm="1">
        <f t="array" ref="A325">INDEX($C$2:$C$375,COUNT(C325:$C$375))</f>
        <v>34669</v>
      </c>
      <c r="B325" s="3">
        <v>500.71</v>
      </c>
      <c r="C325" s="6">
        <v>43070</v>
      </c>
      <c r="D325" cm="1">
        <f t="array" ref="D325">INDEX($B$2:$B$375,COUNT(B325:$B$375))</f>
        <v>2640.87</v>
      </c>
      <c r="E325">
        <v>2.4049999999999998</v>
      </c>
      <c r="H325" s="6">
        <v>43070</v>
      </c>
      <c r="I325" s="8">
        <v>250.55</v>
      </c>
      <c r="J325">
        <f t="shared" si="7"/>
        <v>703.59407470560029</v>
      </c>
    </row>
    <row r="326" spans="1:10" x14ac:dyDescent="0.3">
      <c r="A326" s="6" cm="1">
        <f t="array" ref="A326">INDEX($C$2:$C$375,COUNT(C326:$C$375))</f>
        <v>34639</v>
      </c>
      <c r="B326" s="3">
        <v>487.39</v>
      </c>
      <c r="C326" s="6">
        <v>43101</v>
      </c>
      <c r="D326" cm="1">
        <f t="array" ref="D326">INDEX($B$2:$B$375,COUNT(B326:$B$375))</f>
        <v>2648.05</v>
      </c>
      <c r="E326">
        <v>2.7130000000000001</v>
      </c>
      <c r="H326" s="6">
        <v>43101</v>
      </c>
      <c r="I326" s="8">
        <v>252.45</v>
      </c>
      <c r="J326">
        <f t="shared" si="7"/>
        <v>705.50700698033791</v>
      </c>
    </row>
    <row r="327" spans="1:10" x14ac:dyDescent="0.3">
      <c r="A327" s="6" cm="1">
        <f t="array" ref="A327">INDEX($C$2:$C$375,COUNT(C327:$C$375))</f>
        <v>34608</v>
      </c>
      <c r="B327" s="3">
        <v>470.42</v>
      </c>
      <c r="C327" s="6">
        <v>43132</v>
      </c>
      <c r="D327" cm="1">
        <f t="array" ref="D327">INDEX($B$2:$B$375,COUNT(B327:$B$375))</f>
        <v>2705.27</v>
      </c>
      <c r="E327">
        <v>2.8639999999999999</v>
      </c>
      <c r="H327" s="6">
        <v>43132</v>
      </c>
      <c r="I327" s="8">
        <v>254.48</v>
      </c>
      <c r="J327">
        <f t="shared" si="7"/>
        <v>720.7518516545</v>
      </c>
    </row>
    <row r="328" spans="1:10" x14ac:dyDescent="0.3">
      <c r="A328" s="6" cm="1">
        <f t="array" ref="A328">INDEX($C$2:$C$375,COUNT(C328:$C$375))</f>
        <v>34578</v>
      </c>
      <c r="B328" s="3">
        <v>459.27</v>
      </c>
      <c r="C328" s="6">
        <v>43160</v>
      </c>
      <c r="D328" cm="1">
        <f t="array" ref="D328">INDEX($B$2:$B$375,COUNT(B328:$B$375))</f>
        <v>2718.37</v>
      </c>
      <c r="E328">
        <v>2.7410000000000001</v>
      </c>
      <c r="H328" s="6">
        <v>43160</v>
      </c>
      <c r="I328" s="8">
        <v>255.22</v>
      </c>
      <c r="J328">
        <f t="shared" si="7"/>
        <v>724.24202056801835</v>
      </c>
    </row>
    <row r="329" spans="1:10" x14ac:dyDescent="0.3">
      <c r="A329" s="6" cm="1">
        <f t="array" ref="A329">INDEX($C$2:$C$375,COUNT(C329:$C$375))</f>
        <v>34547</v>
      </c>
      <c r="B329" s="3">
        <v>453.69</v>
      </c>
      <c r="C329" s="6">
        <v>43191</v>
      </c>
      <c r="D329" cm="1">
        <f t="array" ref="D329">INDEX($B$2:$B$375,COUNT(B329:$B$375))</f>
        <v>2816.29</v>
      </c>
      <c r="E329">
        <v>2.9550000000000001</v>
      </c>
      <c r="H329" s="6">
        <v>43191</v>
      </c>
      <c r="I329" s="8">
        <v>256.07</v>
      </c>
      <c r="J329">
        <f t="shared" si="7"/>
        <v>750.33036713379875</v>
      </c>
    </row>
    <row r="330" spans="1:10" x14ac:dyDescent="0.3">
      <c r="A330" s="6" cm="1">
        <f t="array" ref="A330">INDEX($C$2:$C$375,COUNT(C330:$C$375))</f>
        <v>34516</v>
      </c>
      <c r="B330" s="3">
        <v>472.35</v>
      </c>
      <c r="C330" s="6">
        <v>43221</v>
      </c>
      <c r="D330" cm="1">
        <f t="array" ref="D330">INDEX($B$2:$B$375,COUNT(B330:$B$375))</f>
        <v>2901.52</v>
      </c>
      <c r="E330">
        <v>2.86</v>
      </c>
      <c r="H330" s="6">
        <v>43221</v>
      </c>
      <c r="I330" s="8">
        <v>257.56</v>
      </c>
      <c r="J330">
        <f t="shared" si="7"/>
        <v>773.03777908030065</v>
      </c>
    </row>
    <row r="331" spans="1:10" x14ac:dyDescent="0.3">
      <c r="A331" s="6" cm="1">
        <f t="array" ref="A331">INDEX($C$2:$C$375,COUNT(C331:$C$375))</f>
        <v>34486</v>
      </c>
      <c r="B331" s="3">
        <v>462.71</v>
      </c>
      <c r="C331" s="6">
        <v>43252</v>
      </c>
      <c r="D331" cm="1">
        <f t="array" ref="D331">INDEX($B$2:$B$375,COUNT(B331:$B$375))</f>
        <v>2913.98</v>
      </c>
      <c r="E331">
        <v>2.86</v>
      </c>
      <c r="H331" s="6">
        <v>43252</v>
      </c>
      <c r="I331" s="8">
        <v>258.60000000000002</v>
      </c>
      <c r="J331">
        <f t="shared" si="7"/>
        <v>776.3574359247616</v>
      </c>
    </row>
    <row r="332" spans="1:10" x14ac:dyDescent="0.3">
      <c r="A332" s="6" cm="1">
        <f t="array" ref="A332">INDEX($C$2:$C$375,COUNT(C332:$C$375))</f>
        <v>34455</v>
      </c>
      <c r="B332" s="3">
        <v>475.49</v>
      </c>
      <c r="C332" s="6">
        <v>43282</v>
      </c>
      <c r="D332" cm="1">
        <f t="array" ref="D332">INDEX($B$2:$B$375,COUNT(B332:$B$375))</f>
        <v>2711.74</v>
      </c>
      <c r="E332">
        <v>2.9620000000000002</v>
      </c>
      <c r="H332" s="6">
        <v>43282</v>
      </c>
      <c r="I332" s="8">
        <v>259.58</v>
      </c>
      <c r="J332">
        <f t="shared" si="7"/>
        <v>722.47562210262697</v>
      </c>
    </row>
    <row r="333" spans="1:10" x14ac:dyDescent="0.3">
      <c r="A333" s="6" cm="1">
        <f t="array" ref="A333">INDEX($C$2:$C$375,COUNT(C333:$C$375))</f>
        <v>34425</v>
      </c>
      <c r="B333" s="3">
        <v>458.26</v>
      </c>
      <c r="C333" s="6">
        <v>43313</v>
      </c>
      <c r="D333" cm="1">
        <f t="array" ref="D333">INDEX($B$2:$B$375,COUNT(B333:$B$375))</f>
        <v>2760.17</v>
      </c>
      <c r="E333">
        <v>2.86</v>
      </c>
      <c r="H333" s="6">
        <v>43313</v>
      </c>
      <c r="I333" s="8">
        <v>260.79000000000002</v>
      </c>
      <c r="J333">
        <f t="shared" si="7"/>
        <v>735.37859007832913</v>
      </c>
    </row>
    <row r="334" spans="1:10" x14ac:dyDescent="0.3">
      <c r="A334" s="6" cm="1">
        <f t="array" ref="A334">INDEX($C$2:$C$375,COUNT(C334:$C$375))</f>
        <v>34394</v>
      </c>
      <c r="B334" s="3">
        <v>444.27</v>
      </c>
      <c r="C334" s="6">
        <v>43344</v>
      </c>
      <c r="D334" cm="1">
        <f t="array" ref="D334">INDEX($B$2:$B$375,COUNT(B334:$B$375))</f>
        <v>2506.85</v>
      </c>
      <c r="E334">
        <v>3.0649999999999999</v>
      </c>
      <c r="H334" s="6">
        <v>43344</v>
      </c>
      <c r="I334" s="8">
        <v>261.14</v>
      </c>
      <c r="J334">
        <f t="shared" si="7"/>
        <v>667.8877817445516</v>
      </c>
    </row>
    <row r="335" spans="1:10" x14ac:dyDescent="0.3">
      <c r="A335" s="6" cm="1">
        <f t="array" ref="A335">INDEX($C$2:$C$375,COUNT(C335:$C$375))</f>
        <v>34366</v>
      </c>
      <c r="B335" s="3">
        <v>456.5</v>
      </c>
      <c r="C335" s="6">
        <v>43374</v>
      </c>
      <c r="D335" cm="1">
        <f t="array" ref="D335">INDEX($B$2:$B$375,COUNT(B335:$B$375))</f>
        <v>2704.1</v>
      </c>
      <c r="E335">
        <v>3.149</v>
      </c>
      <c r="H335" s="6">
        <v>43374</v>
      </c>
      <c r="I335" s="8">
        <v>262.11</v>
      </c>
      <c r="J335">
        <f t="shared" si="7"/>
        <v>720.44013427825439</v>
      </c>
    </row>
    <row r="336" spans="1:10" x14ac:dyDescent="0.3">
      <c r="A336" s="6" cm="1">
        <f t="array" ref="A336">INDEX($C$2:$C$375,COUNT(C336:$C$375))</f>
        <v>34335</v>
      </c>
      <c r="B336" s="3">
        <v>450.91</v>
      </c>
      <c r="C336" s="6">
        <v>43405</v>
      </c>
      <c r="D336" cm="1">
        <f t="array" ref="D336">INDEX($B$2:$B$375,COUNT(B336:$B$375))</f>
        <v>2784.49</v>
      </c>
      <c r="E336">
        <v>2.9929999999999999</v>
      </c>
      <c r="H336" s="6">
        <v>43405</v>
      </c>
      <c r="I336" s="8">
        <v>263.51</v>
      </c>
      <c r="J336">
        <f t="shared" si="7"/>
        <v>741.85804870250968</v>
      </c>
    </row>
    <row r="337" spans="1:10" x14ac:dyDescent="0.3">
      <c r="A337" s="6" cm="1">
        <f t="array" ref="A337">INDEX($C$2:$C$375,COUNT(C337:$C$375))</f>
        <v>34304</v>
      </c>
      <c r="B337" s="3">
        <v>445.77</v>
      </c>
      <c r="C337" s="6">
        <v>43435</v>
      </c>
      <c r="D337" cm="1">
        <f t="array" ref="D337">INDEX($B$2:$B$375,COUNT(B337:$B$375))</f>
        <v>2834.4</v>
      </c>
      <c r="E337">
        <v>2.6859999999999999</v>
      </c>
      <c r="H337" s="6">
        <v>43435</v>
      </c>
      <c r="I337" s="8">
        <v>264.31</v>
      </c>
      <c r="J337">
        <f t="shared" si="7"/>
        <v>755.15532583790707</v>
      </c>
    </row>
    <row r="338" spans="1:10" x14ac:dyDescent="0.3">
      <c r="A338" s="6" cm="1">
        <f t="array" ref="A338">INDEX($C$2:$C$375,COUNT(C338:$C$375))</f>
        <v>34274</v>
      </c>
      <c r="B338" s="3">
        <v>467.14</v>
      </c>
      <c r="C338" s="6">
        <v>43466</v>
      </c>
      <c r="D338" cm="1">
        <f t="array" ref="D338">INDEX($B$2:$B$375,COUNT(B338:$B$375))</f>
        <v>2945.83</v>
      </c>
      <c r="E338">
        <v>2.633</v>
      </c>
      <c r="H338" s="6">
        <v>43466</v>
      </c>
      <c r="I338" s="8">
        <v>265.82</v>
      </c>
      <c r="J338">
        <f t="shared" si="7"/>
        <v>784.84307561144567</v>
      </c>
    </row>
    <row r="339" spans="1:10" x14ac:dyDescent="0.3">
      <c r="A339" s="6" cm="1">
        <f t="array" ref="A339">INDEX($C$2:$C$375,COUNT(C339:$C$375))</f>
        <v>34243</v>
      </c>
      <c r="B339" s="3">
        <v>481.61</v>
      </c>
      <c r="C339" s="6">
        <v>43497</v>
      </c>
      <c r="D339" cm="1">
        <f t="array" ref="D339">INDEX($B$2:$B$375,COUNT(B339:$B$375))</f>
        <v>2752.06</v>
      </c>
      <c r="E339">
        <v>2.7170000000000001</v>
      </c>
      <c r="H339" s="6">
        <v>43497</v>
      </c>
      <c r="I339" s="8">
        <v>266.89</v>
      </c>
      <c r="J339">
        <f t="shared" si="7"/>
        <v>733.2178824532424</v>
      </c>
    </row>
    <row r="340" spans="1:10" x14ac:dyDescent="0.3">
      <c r="A340" s="6" cm="1">
        <f t="array" ref="A340">INDEX($C$2:$C$375,COUNT(C340:$C$375))</f>
        <v>34213</v>
      </c>
      <c r="B340" s="3">
        <v>466.45</v>
      </c>
      <c r="C340" s="6">
        <v>43525</v>
      </c>
      <c r="D340" cm="1">
        <f t="array" ref="D340">INDEX($B$2:$B$375,COUNT(B340:$B$375))</f>
        <v>2941.76</v>
      </c>
      <c r="E340">
        <v>2.407</v>
      </c>
      <c r="H340" s="6">
        <v>43525</v>
      </c>
      <c r="I340" s="8">
        <v>267.7</v>
      </c>
      <c r="J340">
        <f t="shared" si="7"/>
        <v>783.75872542228399</v>
      </c>
    </row>
    <row r="341" spans="1:10" x14ac:dyDescent="0.3">
      <c r="A341" s="6" cm="1">
        <f t="array" ref="A341">INDEX($C$2:$C$375,COUNT(C341:$C$375))</f>
        <v>34182</v>
      </c>
      <c r="B341" s="3">
        <v>461.79</v>
      </c>
      <c r="C341" s="6">
        <v>43556</v>
      </c>
      <c r="D341" cm="1">
        <f t="array" ref="D341">INDEX($B$2:$B$375,COUNT(B341:$B$375))</f>
        <v>2980.38</v>
      </c>
      <c r="E341">
        <v>2.504</v>
      </c>
      <c r="H341" s="6">
        <v>43556</v>
      </c>
      <c r="I341" s="8">
        <v>269.39999999999998</v>
      </c>
      <c r="J341">
        <f t="shared" si="7"/>
        <v>794.0480630894657</v>
      </c>
    </row>
    <row r="342" spans="1:10" x14ac:dyDescent="0.3">
      <c r="A342" s="6" cm="1">
        <f t="array" ref="A342">INDEX($C$2:$C$375,COUNT(C342:$C$375))</f>
        <v>34151</v>
      </c>
      <c r="B342" s="3">
        <v>467.83</v>
      </c>
      <c r="C342" s="6">
        <v>43586</v>
      </c>
      <c r="D342" cm="1">
        <f t="array" ref="D342">INDEX($B$2:$B$375,COUNT(B342:$B$375))</f>
        <v>2926.46</v>
      </c>
      <c r="E342">
        <v>2.133</v>
      </c>
      <c r="H342" s="6">
        <v>43586</v>
      </c>
      <c r="I342" s="8">
        <v>270.79000000000002</v>
      </c>
      <c r="J342">
        <f t="shared" si="7"/>
        <v>779.68242127138069</v>
      </c>
    </row>
    <row r="343" spans="1:10" x14ac:dyDescent="0.3">
      <c r="A343" s="6" cm="1">
        <f t="array" ref="A343">INDEX($C$2:$C$375,COUNT(C343:$C$375))</f>
        <v>34121</v>
      </c>
      <c r="B343" s="3">
        <v>458.93</v>
      </c>
      <c r="C343" s="6">
        <v>43617</v>
      </c>
      <c r="D343" cm="1">
        <f t="array" ref="D343">INDEX($B$2:$B$375,COUNT(B343:$B$375))</f>
        <v>2976.74</v>
      </c>
      <c r="E343">
        <v>2.0070000000000001</v>
      </c>
      <c r="H343" s="6">
        <v>43617</v>
      </c>
      <c r="I343" s="8">
        <v>271.62</v>
      </c>
      <c r="J343">
        <f t="shared" si="7"/>
        <v>793.07827569670167</v>
      </c>
    </row>
    <row r="344" spans="1:10" x14ac:dyDescent="0.3">
      <c r="A344" s="6" cm="1">
        <f t="array" ref="A344">INDEX($C$2:$C$375,COUNT(C344:$C$375))</f>
        <v>34090</v>
      </c>
      <c r="B344" s="3">
        <v>463.56</v>
      </c>
      <c r="C344" s="6">
        <v>43647</v>
      </c>
      <c r="D344" cm="1">
        <f t="array" ref="D344">INDEX($B$2:$B$375,COUNT(B344:$B$375))</f>
        <v>3037.56</v>
      </c>
      <c r="E344">
        <v>2.0070000000000001</v>
      </c>
      <c r="H344" s="6">
        <v>43647</v>
      </c>
      <c r="I344" s="8">
        <v>272.63</v>
      </c>
      <c r="J344">
        <f t="shared" si="7"/>
        <v>809.28225075931164</v>
      </c>
    </row>
    <row r="345" spans="1:10" x14ac:dyDescent="0.3">
      <c r="A345" s="6" cm="1">
        <f t="array" ref="A345">INDEX($C$2:$C$375,COUNT(C345:$C$375))</f>
        <v>34060</v>
      </c>
      <c r="B345" s="3">
        <v>448.13</v>
      </c>
      <c r="C345" s="6">
        <v>43678</v>
      </c>
      <c r="D345" cm="1">
        <f t="array" ref="D345">INDEX($B$2:$B$375,COUNT(B345:$B$375))</f>
        <v>3140.98</v>
      </c>
      <c r="E345">
        <v>1.4990000000000001</v>
      </c>
      <c r="H345" s="6">
        <v>43678</v>
      </c>
      <c r="I345" s="8">
        <v>273.33</v>
      </c>
      <c r="J345">
        <f t="shared" si="7"/>
        <v>836.83593541855396</v>
      </c>
    </row>
    <row r="346" spans="1:10" x14ac:dyDescent="0.3">
      <c r="A346" s="6" cm="1">
        <f t="array" ref="A346">INDEX($C$2:$C$375,COUNT(C346:$C$375))</f>
        <v>34029</v>
      </c>
      <c r="B346" s="3">
        <v>450.53</v>
      </c>
      <c r="C346" s="6">
        <v>43709</v>
      </c>
      <c r="D346" cm="1">
        <f t="array" ref="D346">INDEX($B$2:$B$375,COUNT(B346:$B$375))</f>
        <v>3230.78</v>
      </c>
      <c r="E346">
        <v>1.6679999999999999</v>
      </c>
      <c r="H346" s="6">
        <v>43709</v>
      </c>
      <c r="I346" s="8">
        <v>274.95</v>
      </c>
      <c r="J346">
        <f t="shared" si="7"/>
        <v>860.76091010816867</v>
      </c>
    </row>
    <row r="347" spans="1:10" x14ac:dyDescent="0.3">
      <c r="A347" s="6" cm="1">
        <f t="array" ref="A347">INDEX($C$2:$C$375,COUNT(C347:$C$375))</f>
        <v>34001</v>
      </c>
      <c r="B347" s="3">
        <v>450.19</v>
      </c>
      <c r="C347" s="6">
        <v>43739</v>
      </c>
      <c r="D347" cm="1">
        <f t="array" ref="D347">INDEX($B$2:$B$375,COUNT(B347:$B$375))</f>
        <v>3225.52</v>
      </c>
      <c r="E347">
        <v>1.6879999999999999</v>
      </c>
      <c r="H347" s="6">
        <v>43739</v>
      </c>
      <c r="I347" s="8">
        <v>276.07</v>
      </c>
      <c r="J347">
        <f t="shared" si="7"/>
        <v>859.35951404060324</v>
      </c>
    </row>
    <row r="348" spans="1:10" x14ac:dyDescent="0.3">
      <c r="A348" s="6" cm="1">
        <f t="array" ref="A348">INDEX($C$2:$C$375,COUNT(C348:$C$375))</f>
        <v>33970</v>
      </c>
      <c r="B348" s="3">
        <v>440.19</v>
      </c>
      <c r="C348" s="6">
        <v>43770</v>
      </c>
      <c r="D348" cm="1">
        <f t="array" ref="D348">INDEX($B$2:$B$375,COUNT(B348:$B$375))</f>
        <v>2954.22</v>
      </c>
      <c r="E348">
        <v>1.774</v>
      </c>
      <c r="H348" s="6">
        <v>43770</v>
      </c>
      <c r="I348" s="8">
        <v>277.2</v>
      </c>
      <c r="J348">
        <f t="shared" si="7"/>
        <v>787.07838226674482</v>
      </c>
    </row>
    <row r="349" spans="1:10" x14ac:dyDescent="0.3">
      <c r="A349" s="6" cm="1">
        <f t="array" ref="A349">INDEX($C$2:$C$375,COUNT(C349:$C$375))</f>
        <v>33939</v>
      </c>
      <c r="B349" s="3">
        <v>451.67</v>
      </c>
      <c r="C349" s="6">
        <v>43800</v>
      </c>
      <c r="D349" cm="1">
        <f t="array" ref="D349">INDEX($B$2:$B$375,COUNT(B349:$B$375))</f>
        <v>2584.59</v>
      </c>
      <c r="E349">
        <v>1.919</v>
      </c>
      <c r="H349" s="6">
        <v>43800</v>
      </c>
      <c r="I349" s="8">
        <v>279.76</v>
      </c>
      <c r="J349">
        <f t="shared" si="7"/>
        <v>688.59966963286627</v>
      </c>
    </row>
    <row r="350" spans="1:10" x14ac:dyDescent="0.3">
      <c r="A350" s="6" cm="1">
        <f t="array" ref="A350">INDEX($C$2:$C$375,COUNT(C350:$C$375))</f>
        <v>33909</v>
      </c>
      <c r="B350" s="3">
        <v>443.38</v>
      </c>
      <c r="C350" s="6">
        <v>43831</v>
      </c>
      <c r="D350" cm="1">
        <f t="array" ref="D350">INDEX($B$2:$B$375,COUNT(B350:$B$375))</f>
        <v>2912.43</v>
      </c>
      <c r="E350">
        <v>1.5049999999999999</v>
      </c>
      <c r="H350" s="6">
        <v>43831</v>
      </c>
      <c r="I350" s="8">
        <v>281.62</v>
      </c>
      <c r="J350">
        <f t="shared" si="7"/>
        <v>775.94447700751323</v>
      </c>
    </row>
    <row r="351" spans="1:10" x14ac:dyDescent="0.3">
      <c r="A351" s="6" cm="1">
        <f t="array" ref="A351">INDEX($C$2:$C$375,COUNT(C351:$C$375))</f>
        <v>33878</v>
      </c>
      <c r="B351" s="3">
        <v>438.78</v>
      </c>
      <c r="C351" s="6">
        <v>43862</v>
      </c>
      <c r="D351" cm="1">
        <f t="array" ref="D351">INDEX($B$2:$B$375,COUNT(B351:$B$375))</f>
        <v>3044.31</v>
      </c>
      <c r="E351">
        <v>1.163</v>
      </c>
      <c r="H351" s="6">
        <v>43862</v>
      </c>
      <c r="I351" s="8">
        <v>284.01</v>
      </c>
      <c r="J351">
        <f t="shared" si="7"/>
        <v>811.08062023765126</v>
      </c>
    </row>
    <row r="352" spans="1:10" x14ac:dyDescent="0.3">
      <c r="A352" s="6" cm="1">
        <f t="array" ref="A352">INDEX($C$2:$C$375,COUNT(C352:$C$375))</f>
        <v>33848</v>
      </c>
      <c r="B352" s="3">
        <v>435.71</v>
      </c>
      <c r="C352" s="6">
        <v>43891</v>
      </c>
      <c r="D352" cm="1">
        <f t="array" ref="D352">INDEX($B$2:$B$375,COUNT(B352:$B$375))</f>
        <v>3100.29</v>
      </c>
      <c r="E352">
        <v>0.66800000000000004</v>
      </c>
      <c r="H352" s="6">
        <v>43891</v>
      </c>
      <c r="I352" s="8">
        <v>284.54000000000002</v>
      </c>
      <c r="J352">
        <f t="shared" si="7"/>
        <v>825.99509777801461</v>
      </c>
    </row>
    <row r="353" spans="1:10" x14ac:dyDescent="0.3">
      <c r="A353" s="6" cm="1">
        <f t="array" ref="A353">INDEX($C$2:$C$375,COUNT(C353:$C$375))</f>
        <v>33817</v>
      </c>
      <c r="B353" s="3">
        <v>431.35</v>
      </c>
      <c r="C353" s="6">
        <v>43922</v>
      </c>
      <c r="D353" cm="1">
        <f t="array" ref="D353">INDEX($B$2:$B$375,COUNT(B353:$B$375))</f>
        <v>3271.12</v>
      </c>
      <c r="E353">
        <v>0.64600000000000002</v>
      </c>
      <c r="H353" s="6">
        <v>43922</v>
      </c>
      <c r="I353" s="8">
        <v>285.48</v>
      </c>
      <c r="J353">
        <f t="shared" si="7"/>
        <v>871.50849896094212</v>
      </c>
    </row>
    <row r="354" spans="1:10" x14ac:dyDescent="0.3">
      <c r="A354" s="6" cm="1">
        <f t="array" ref="A354">INDEX($C$2:$C$375,COUNT(C354:$C$375))</f>
        <v>33786</v>
      </c>
      <c r="B354" s="3">
        <v>418.68</v>
      </c>
      <c r="C354" s="6">
        <v>43952</v>
      </c>
      <c r="D354" cm="1">
        <f t="array" ref="D354">INDEX($B$2:$B$375,COUNT(B354:$B$375))</f>
        <v>3500.31</v>
      </c>
      <c r="E354">
        <v>0.65300000000000002</v>
      </c>
      <c r="H354" s="6">
        <v>43952</v>
      </c>
      <c r="I354" s="8">
        <v>285.05</v>
      </c>
      <c r="J354">
        <f t="shared" si="7"/>
        <v>932.57046944104013</v>
      </c>
    </row>
    <row r="355" spans="1:10" x14ac:dyDescent="0.3">
      <c r="A355" s="6" cm="1">
        <f t="array" ref="A355">INDEX($C$2:$C$375,COUNT(C355:$C$375))</f>
        <v>33756</v>
      </c>
      <c r="B355" s="3">
        <v>417.8</v>
      </c>
      <c r="C355" s="6">
        <v>43983</v>
      </c>
      <c r="D355" cm="1">
        <f t="array" ref="D355">INDEX($B$2:$B$375,COUNT(B355:$B$375))</f>
        <v>3363</v>
      </c>
      <c r="E355">
        <v>0.65800000000000003</v>
      </c>
      <c r="H355" s="6">
        <v>43983</v>
      </c>
      <c r="I355" s="8">
        <v>288.17</v>
      </c>
      <c r="J355">
        <f t="shared" si="7"/>
        <v>895.98763787499342</v>
      </c>
    </row>
    <row r="356" spans="1:10" x14ac:dyDescent="0.3">
      <c r="A356" s="6" cm="1">
        <f t="array" ref="A356">INDEX($C$2:$C$375,COUNT(C356:$C$375))</f>
        <v>33725</v>
      </c>
      <c r="B356" s="3">
        <v>414.03</v>
      </c>
      <c r="C356" s="6">
        <v>44013</v>
      </c>
      <c r="D356" cm="1">
        <f t="array" ref="D356">INDEX($B$2:$B$375,COUNT(B356:$B$375))</f>
        <v>3269.96</v>
      </c>
      <c r="E356">
        <v>0.53300000000000003</v>
      </c>
      <c r="H356" s="6">
        <v>44013</v>
      </c>
      <c r="I356" s="8">
        <v>291.64999999999998</v>
      </c>
      <c r="J356">
        <f t="shared" si="7"/>
        <v>871.19944583577558</v>
      </c>
    </row>
    <row r="357" spans="1:10" x14ac:dyDescent="0.3">
      <c r="A357" s="6" cm="1">
        <f t="array" ref="A357">INDEX($C$2:$C$375,COUNT(C357:$C$375))</f>
        <v>33695</v>
      </c>
      <c r="B357" s="3">
        <v>424.21</v>
      </c>
      <c r="C357" s="6">
        <v>44044</v>
      </c>
      <c r="D357" cm="1">
        <f t="array" ref="D357">INDEX($B$2:$B$375,COUNT(B357:$B$375))</f>
        <v>3621.63</v>
      </c>
      <c r="E357">
        <v>0.70599999999999996</v>
      </c>
      <c r="H357" s="6">
        <v>44044</v>
      </c>
      <c r="I357" s="9">
        <v>296.31</v>
      </c>
      <c r="J357">
        <f t="shared" si="7"/>
        <v>964.89316353173126</v>
      </c>
    </row>
    <row r="358" spans="1:10" x14ac:dyDescent="0.3">
      <c r="A358" s="6" cm="1">
        <f t="array" ref="A358">INDEX($C$2:$C$375,COUNT(C358:$C$375))</f>
        <v>33664</v>
      </c>
      <c r="B358" s="3">
        <v>408.14</v>
      </c>
      <c r="C358" s="6">
        <v>44075</v>
      </c>
      <c r="D358" cm="1">
        <f t="array" ref="D358">INDEX($B$2:$B$375,COUNT(B358:$B$375))</f>
        <v>3756.07</v>
      </c>
      <c r="E358">
        <v>0.68600000000000005</v>
      </c>
      <c r="H358" s="6">
        <v>44075</v>
      </c>
      <c r="I358" s="9">
        <v>300.88</v>
      </c>
      <c r="J358">
        <f t="shared" si="7"/>
        <v>1000.7113550380989</v>
      </c>
    </row>
    <row r="359" spans="1:10" x14ac:dyDescent="0.3">
      <c r="A359" s="6" cm="1">
        <f t="array" ref="A359">INDEX($C$2:$C$375,COUNT(C359:$C$375))</f>
        <v>33635</v>
      </c>
      <c r="B359" s="3">
        <v>415.35</v>
      </c>
      <c r="C359" s="6">
        <v>44105</v>
      </c>
      <c r="D359" cm="1">
        <f t="array" ref="D359">INDEX($B$2:$B$375,COUNT(B359:$B$375))</f>
        <v>3714.24</v>
      </c>
      <c r="E359">
        <v>0.874</v>
      </c>
      <c r="H359" s="6">
        <v>44105</v>
      </c>
      <c r="I359" s="9">
        <v>305.29000000000002</v>
      </c>
      <c r="J359">
        <f t="shared" si="7"/>
        <v>989.566792774551</v>
      </c>
    </row>
    <row r="360" spans="1:10" x14ac:dyDescent="0.3">
      <c r="A360" s="6" cm="1">
        <f t="array" ref="A360">INDEX($C$2:$C$375,COUNT(C360:$C$375))</f>
        <v>33604</v>
      </c>
      <c r="B360" s="3">
        <v>414.95</v>
      </c>
      <c r="C360" s="6">
        <v>44136</v>
      </c>
      <c r="D360" cm="1">
        <f t="array" ref="D360">INDEX($B$2:$B$375,COUNT(B360:$B$375))</f>
        <v>3811.15</v>
      </c>
      <c r="E360">
        <v>0.84199999999999997</v>
      </c>
      <c r="H360" s="6">
        <v>44136</v>
      </c>
      <c r="I360" s="9">
        <v>308.38</v>
      </c>
      <c r="J360">
        <f t="shared" si="7"/>
        <v>1015.3860499813502</v>
      </c>
    </row>
    <row r="361" spans="1:10" x14ac:dyDescent="0.3">
      <c r="A361" s="6" cm="1">
        <f t="array" ref="A361">INDEX($C$2:$C$375,COUNT(C361:$C$375))</f>
        <v>33573</v>
      </c>
      <c r="B361" s="3">
        <v>403.69</v>
      </c>
      <c r="C361" s="6">
        <v>44166</v>
      </c>
      <c r="D361" cm="1">
        <f t="array" ref="D361">INDEX($B$2:$B$375,COUNT(B361:$B$375))</f>
        <v>3972.89</v>
      </c>
      <c r="E361">
        <v>0.91600000000000004</v>
      </c>
      <c r="H361" s="6">
        <v>44166</v>
      </c>
      <c r="I361" s="9">
        <v>312.69</v>
      </c>
      <c r="J361">
        <f t="shared" si="7"/>
        <v>1058.477646933447</v>
      </c>
    </row>
    <row r="362" spans="1:10" x14ac:dyDescent="0.3">
      <c r="A362" s="6" cm="1">
        <f t="array" ref="A362">INDEX($C$2:$C$375,COUNT(C362:$C$375))</f>
        <v>33543</v>
      </c>
      <c r="B362" s="3">
        <v>412.7</v>
      </c>
      <c r="C362" s="6">
        <v>44197</v>
      </c>
      <c r="D362" cm="1">
        <f t="array" ref="D362">INDEX($B$2:$B$375,COUNT(B362:$B$375))</f>
        <v>4181.17</v>
      </c>
      <c r="E362">
        <v>1.071</v>
      </c>
      <c r="H362" s="6">
        <v>44197</v>
      </c>
      <c r="I362" s="9">
        <v>316.35000000000002</v>
      </c>
      <c r="J362">
        <f t="shared" si="7"/>
        <v>1113.9686684073108</v>
      </c>
    </row>
    <row r="363" spans="1:10" x14ac:dyDescent="0.3">
      <c r="A363" s="6" cm="1">
        <f t="array" ref="A363">INDEX($C$2:$C$375,COUNT(C363:$C$375))</f>
        <v>33512</v>
      </c>
      <c r="B363" s="3">
        <v>408.78</v>
      </c>
      <c r="C363" s="6">
        <v>44228</v>
      </c>
      <c r="D363" cm="1">
        <f t="array" ref="D363">INDEX($B$2:$B$375,COUNT(B363:$B$375))</f>
        <v>4204.1099999999997</v>
      </c>
      <c r="E363">
        <v>1.407</v>
      </c>
      <c r="H363" s="6">
        <v>44228</v>
      </c>
      <c r="I363" s="9">
        <v>319.99</v>
      </c>
      <c r="J363">
        <f t="shared" si="7"/>
        <v>1120.0804603825864</v>
      </c>
    </row>
    <row r="364" spans="1:10" x14ac:dyDescent="0.3">
      <c r="A364" s="6" cm="1">
        <f t="array" ref="A364">INDEX($C$2:$C$375,COUNT(C364:$C$375))</f>
        <v>33482</v>
      </c>
      <c r="B364" s="3">
        <v>417.09</v>
      </c>
      <c r="C364" s="6">
        <v>44256</v>
      </c>
      <c r="D364" cm="1">
        <f t="array" ref="D364">INDEX($B$2:$B$375,COUNT(B364:$B$375))</f>
        <v>4297.5</v>
      </c>
      <c r="E364">
        <v>1.744</v>
      </c>
      <c r="H364" s="6">
        <v>44256</v>
      </c>
      <c r="I364" s="9">
        <v>325.17</v>
      </c>
      <c r="J364">
        <f t="shared" si="7"/>
        <v>1144.96190120957</v>
      </c>
    </row>
    <row r="365" spans="1:10" x14ac:dyDescent="0.3">
      <c r="A365" s="6" cm="1">
        <f t="array" ref="A365">INDEX($C$2:$C$375,COUNT(C365:$C$375))</f>
        <v>33451</v>
      </c>
      <c r="B365" s="3">
        <v>375.22</v>
      </c>
      <c r="C365" s="6">
        <v>44287</v>
      </c>
      <c r="D365" cm="1">
        <f t="array" ref="D365">INDEX($B$2:$B$375,COUNT(B365:$B$375))</f>
        <v>4395.26</v>
      </c>
      <c r="E365">
        <v>1.6259999999999999</v>
      </c>
      <c r="H365" s="6">
        <v>44287</v>
      </c>
      <c r="I365" s="9">
        <v>331.29</v>
      </c>
      <c r="J365">
        <f t="shared" si="7"/>
        <v>1171.0076197580861</v>
      </c>
    </row>
    <row r="366" spans="1:10" x14ac:dyDescent="0.3">
      <c r="A366" s="6" cm="1">
        <f t="array" ref="A366">INDEX($C$2:$C$375,COUNT(C366:$C$375))</f>
        <v>33420</v>
      </c>
      <c r="B366" s="3">
        <v>392.45</v>
      </c>
      <c r="C366" s="6">
        <v>44317</v>
      </c>
      <c r="D366" cm="1">
        <f t="array" ref="D366">INDEX($B$2:$B$375,COUNT(B366:$B$375))</f>
        <v>4522.68</v>
      </c>
      <c r="E366">
        <v>1.581</v>
      </c>
      <c r="H366" s="6">
        <v>44317</v>
      </c>
      <c r="I366" s="9">
        <v>337.28</v>
      </c>
      <c r="J366">
        <f t="shared" si="7"/>
        <v>1204.9555070069805</v>
      </c>
    </row>
    <row r="367" spans="1:10" x14ac:dyDescent="0.3">
      <c r="A367" s="6" cm="1">
        <f t="array" ref="A367">INDEX($C$2:$C$375,COUNT(C367:$C$375))</f>
        <v>33390</v>
      </c>
      <c r="B367" s="3">
        <v>387.86</v>
      </c>
      <c r="C367" s="6">
        <v>44348</v>
      </c>
      <c r="D367" cm="1">
        <f t="array" ref="D367">INDEX($B$2:$B$375,COUNT(B367:$B$375))</f>
        <v>4307.54</v>
      </c>
      <c r="E367">
        <v>1.468</v>
      </c>
      <c r="H367" s="6">
        <v>44348</v>
      </c>
      <c r="I367" s="9">
        <v>343.13</v>
      </c>
      <c r="J367">
        <f t="shared" si="7"/>
        <v>1147.6368092929079</v>
      </c>
    </row>
    <row r="368" spans="1:10" x14ac:dyDescent="0.3">
      <c r="A368" s="6" cm="1">
        <f t="array" ref="A368">INDEX($C$2:$C$375,COUNT(C368:$C$375))</f>
        <v>33359</v>
      </c>
      <c r="B368" s="3">
        <v>395.43</v>
      </c>
      <c r="C368" s="6">
        <v>44378</v>
      </c>
      <c r="D368" cm="1">
        <f t="array" ref="D368">INDEX($B$2:$B$375,COUNT(B368:$B$375))</f>
        <v>4605.38</v>
      </c>
      <c r="E368">
        <v>1.226</v>
      </c>
      <c r="H368" s="6">
        <v>44378</v>
      </c>
      <c r="I368" s="9">
        <v>347.98</v>
      </c>
      <c r="J368">
        <f t="shared" si="7"/>
        <v>1226.9888634304898</v>
      </c>
    </row>
    <row r="369" spans="1:10" x14ac:dyDescent="0.3">
      <c r="A369" s="6" cm="1">
        <f t="array" ref="A369">INDEX($C$2:$C$375,COUNT(C369:$C$375))</f>
        <v>33329</v>
      </c>
      <c r="B369" s="3">
        <v>387.81</v>
      </c>
      <c r="C369" s="6">
        <v>44409</v>
      </c>
      <c r="D369" cm="1">
        <f t="array" ref="D369">INDEX($B$2:$B$375,COUNT(B369:$B$375))</f>
        <v>4567</v>
      </c>
      <c r="E369">
        <v>1.3069999999999999</v>
      </c>
      <c r="H369" s="6">
        <v>44409</v>
      </c>
      <c r="I369" s="9">
        <v>351.36</v>
      </c>
      <c r="J369">
        <f t="shared" si="7"/>
        <v>1216.7634677892047</v>
      </c>
    </row>
    <row r="370" spans="1:10" x14ac:dyDescent="0.3">
      <c r="A370" s="6" cm="1">
        <f t="array" ref="A370">INDEX($C$2:$C$375,COUNT(C370:$C$375))</f>
        <v>33298</v>
      </c>
      <c r="B370" s="3">
        <v>371.16</v>
      </c>
      <c r="C370" s="6">
        <v>44440</v>
      </c>
      <c r="D370" cm="1">
        <f t="array" ref="D370">INDEX($B$2:$B$375,COUNT(B370:$B$375))</f>
        <v>4766.18</v>
      </c>
      <c r="E370">
        <v>1.492</v>
      </c>
      <c r="H370" s="6">
        <v>44440</v>
      </c>
      <c r="I370" s="9">
        <v>354.51</v>
      </c>
      <c r="J370">
        <f t="shared" si="7"/>
        <v>1269.8300207811587</v>
      </c>
    </row>
    <row r="371" spans="1:10" x14ac:dyDescent="0.3">
      <c r="A371" s="6" cm="1">
        <f t="array" ref="A371">INDEX($C$2:$C$375,COUNT(C371:$C$375))</f>
        <v>33270</v>
      </c>
      <c r="B371" s="3">
        <v>389.83</v>
      </c>
      <c r="C371" s="6">
        <v>44470</v>
      </c>
      <c r="D371" cm="1">
        <f t="array" ref="D371">INDEX($B$2:$B$375,COUNT(B371:$B$375))</f>
        <v>4515.55</v>
      </c>
      <c r="E371">
        <v>1.5609999999999999</v>
      </c>
      <c r="H371" s="6">
        <v>44470</v>
      </c>
      <c r="I371" s="9">
        <v>358.44</v>
      </c>
      <c r="J371">
        <f t="shared" si="7"/>
        <v>1203.055895987638</v>
      </c>
    </row>
    <row r="372" spans="1:10" x14ac:dyDescent="0.3">
      <c r="A372" s="6" cm="1">
        <f t="array" ref="A372">INDEX($C$2:$C$375,COUNT(C372:$C$375))</f>
        <v>33239</v>
      </c>
      <c r="B372" s="3">
        <v>375.34</v>
      </c>
      <c r="C372" s="6">
        <v>44501</v>
      </c>
      <c r="D372" cm="1">
        <f t="array" ref="D372">INDEX($B$2:$B$375,COUNT(B372:$B$375))</f>
        <v>4500.54</v>
      </c>
      <c r="E372">
        <v>1.456</v>
      </c>
      <c r="H372" s="6">
        <v>44501</v>
      </c>
      <c r="I372" s="9">
        <v>362.44</v>
      </c>
      <c r="J372">
        <f t="shared" si="7"/>
        <v>1199.0568551180263</v>
      </c>
    </row>
    <row r="373" spans="1:10" x14ac:dyDescent="0.3">
      <c r="B373" s="3"/>
      <c r="C373" s="6"/>
      <c r="E373">
        <v>1.512</v>
      </c>
      <c r="H373" s="6"/>
    </row>
    <row r="374" spans="1:10" x14ac:dyDescent="0.3">
      <c r="B374" s="3"/>
      <c r="C374" s="6"/>
      <c r="E374">
        <v>1.784</v>
      </c>
      <c r="H374" s="6"/>
    </row>
    <row r="375" spans="1:10" x14ac:dyDescent="0.3">
      <c r="B375" s="3"/>
      <c r="C375" s="6"/>
      <c r="E375">
        <v>1.9159999999999999</v>
      </c>
      <c r="H375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workbookViewId="0">
      <selection activeCell="A28" sqref="A28"/>
    </sheetView>
  </sheetViews>
  <sheetFormatPr defaultRowHeight="14.4" x14ac:dyDescent="0.3"/>
  <cols>
    <col min="2" max="2" width="13.6640625" bestFit="1" customWidth="1"/>
    <col min="7" max="7" width="12" bestFit="1" customWidth="1"/>
  </cols>
  <sheetData>
    <row r="1" spans="1:7" x14ac:dyDescent="0.3">
      <c r="A1" t="s">
        <v>1702</v>
      </c>
    </row>
    <row r="2" spans="1:7" x14ac:dyDescent="0.3">
      <c r="A2" t="s">
        <v>1697</v>
      </c>
      <c r="B2">
        <f>(C2-B3-B4)</f>
        <v>1215532</v>
      </c>
      <c r="C2">
        <v>1493117</v>
      </c>
      <c r="F2" t="s">
        <v>1697</v>
      </c>
      <c r="G2">
        <f>B2*1000000</f>
        <v>1215532000000</v>
      </c>
    </row>
    <row r="3" spans="1:7" x14ac:dyDescent="0.3">
      <c r="A3" t="s">
        <v>1698</v>
      </c>
      <c r="B3">
        <f>66114</f>
        <v>66114</v>
      </c>
      <c r="F3" t="s">
        <v>1698</v>
      </c>
      <c r="G3">
        <f t="shared" ref="G3:G4" si="0">B3*1000000</f>
        <v>66114000000</v>
      </c>
    </row>
    <row r="4" spans="1:7" x14ac:dyDescent="0.3">
      <c r="A4" t="s">
        <v>1699</v>
      </c>
      <c r="B4">
        <f>211471</f>
        <v>211471</v>
      </c>
      <c r="F4" t="s">
        <v>1699</v>
      </c>
      <c r="G4">
        <f t="shared" si="0"/>
        <v>211471000000</v>
      </c>
    </row>
    <row r="5" spans="1:7" x14ac:dyDescent="0.3">
      <c r="A5">
        <v>179</v>
      </c>
    </row>
    <row r="8" spans="1:7" x14ac:dyDescent="0.3">
      <c r="A8" t="s">
        <v>1700</v>
      </c>
      <c r="B8" s="11" t="s">
        <v>1701</v>
      </c>
    </row>
    <row r="18" spans="1:3" ht="17.399999999999999" x14ac:dyDescent="0.3">
      <c r="A18" t="s">
        <v>1703</v>
      </c>
      <c r="B18">
        <v>51.8</v>
      </c>
      <c r="C18" s="12" t="s">
        <v>1704</v>
      </c>
    </row>
    <row r="19" spans="1:3" x14ac:dyDescent="0.3">
      <c r="A19" t="s">
        <v>1705</v>
      </c>
      <c r="B19">
        <v>53.4</v>
      </c>
      <c r="C19" t="s">
        <v>1706</v>
      </c>
    </row>
    <row r="20" spans="1:3" x14ac:dyDescent="0.3">
      <c r="A20" t="s">
        <v>1707</v>
      </c>
      <c r="B20">
        <v>43.4</v>
      </c>
      <c r="C20" t="s">
        <v>1708</v>
      </c>
    </row>
    <row r="21" spans="1:3" x14ac:dyDescent="0.3">
      <c r="B21">
        <f>SUM(B18:B20)</f>
        <v>148.6</v>
      </c>
    </row>
    <row r="23" spans="1:3" x14ac:dyDescent="0.3">
      <c r="A23" t="s">
        <v>1703</v>
      </c>
      <c r="B23" s="13">
        <f>B18/$B$21</f>
        <v>0.34858681022880217</v>
      </c>
    </row>
    <row r="24" spans="1:3" x14ac:dyDescent="0.3">
      <c r="A24" t="s">
        <v>1705</v>
      </c>
      <c r="B24" s="13">
        <f t="shared" ref="B24:B25" si="1">B19/$B$21</f>
        <v>0.35935397039030958</v>
      </c>
    </row>
    <row r="25" spans="1:3" x14ac:dyDescent="0.3">
      <c r="A25" t="s">
        <v>1707</v>
      </c>
      <c r="B25" s="13">
        <f t="shared" si="1"/>
        <v>0.2920592193808883</v>
      </c>
    </row>
  </sheetData>
  <hyperlinks>
    <hyperlink ref="B8" r:id="rId1" display="https://www.oecd-ilibrary.org/docserver/9789264220676-14-en.pdf?expires=1644577163&amp;id=id&amp;accname=guest&amp;checksum=0367029CB5D73C3186C71E7832BC6C2B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27.33203125" bestFit="1" customWidth="1"/>
    <col min="2" max="3" width="9.5546875" bestFit="1" customWidth="1"/>
  </cols>
  <sheetData>
    <row r="1" spans="1:3" x14ac:dyDescent="0.3">
      <c r="A1" t="s">
        <v>1709</v>
      </c>
      <c r="B1">
        <v>168642.144</v>
      </c>
    </row>
    <row r="2" spans="1:3" x14ac:dyDescent="0.3">
      <c r="A2" t="s">
        <v>1710</v>
      </c>
      <c r="B2">
        <v>42399.457000000002</v>
      </c>
      <c r="C2" s="14">
        <f>B2/B1</f>
        <v>0.25141673364873729</v>
      </c>
    </row>
    <row r="3" spans="1:3" x14ac:dyDescent="0.3">
      <c r="A3" t="s">
        <v>1711</v>
      </c>
      <c r="B3">
        <v>32502.629000000001</v>
      </c>
      <c r="C3" s="14">
        <f>B3/B1</f>
        <v>0.19273135545525322</v>
      </c>
    </row>
    <row r="4" spans="1:3" x14ac:dyDescent="0.3">
      <c r="A4" t="s">
        <v>1712</v>
      </c>
      <c r="B4">
        <f>B1-B2-B3</f>
        <v>93740.058000000005</v>
      </c>
      <c r="C4" s="14">
        <f>B4/B1</f>
        <v>0.55585191089600949</v>
      </c>
    </row>
    <row r="5" spans="1:3" x14ac:dyDescent="0.3">
      <c r="A5" t="s">
        <v>1710</v>
      </c>
      <c r="B5" s="13">
        <v>0.25141673364873729</v>
      </c>
    </row>
    <row r="6" spans="1:3" x14ac:dyDescent="0.3">
      <c r="A6" t="s">
        <v>1711</v>
      </c>
      <c r="B6" s="13">
        <v>0.19273135545525322</v>
      </c>
    </row>
    <row r="7" spans="1:3" x14ac:dyDescent="0.3">
      <c r="A7" t="s">
        <v>1712</v>
      </c>
      <c r="B7" s="13">
        <v>0.55585191089600949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72FB4-E443-466B-8910-3593E747A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S&amp;P 500 Historical Data</vt:lpstr>
      <vt:lpstr>United States 10-Year Bond Yiel</vt:lpstr>
      <vt:lpstr>Sheet3</vt:lpstr>
      <vt:lpstr>Sheet2</vt:lpstr>
      <vt:lpstr>Assets between 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>Ettore MINELLI</cp:lastModifiedBy>
  <dcterms:created xsi:type="dcterms:W3CDTF">2015-06-05T18:17:20Z</dcterms:created>
  <dcterms:modified xsi:type="dcterms:W3CDTF">2022-03-11T14:51:13Z</dcterms:modified>
</cp:coreProperties>
</file>