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1000"/>
  </bookViews>
  <sheets>
    <sheet name="目录" sheetId="257" r:id="rId1"/>
    <sheet name="快捷查价" sheetId="301" r:id="rId2"/>
    <sheet name="发货须知" sheetId="235" r:id="rId3"/>
    <sheet name="MATCH闪送" sheetId="286" state="hidden" r:id="rId4"/>
    <sheet name="Match系列 " sheetId="299" r:id="rId5"/>
    <sheet name="美森美东秒送" sheetId="311" r:id="rId6"/>
    <sheet name="OA-拆送 " sheetId="295" r:id="rId7"/>
    <sheet name="OA-直送" sheetId="287" r:id="rId8"/>
    <sheet name="商业|私人地址" sheetId="312" r:id="rId9"/>
    <sheet name="MT-专线" sheetId="310" r:id="rId10"/>
    <sheet name="OA-奥克兰" sheetId="297" r:id="rId11"/>
    <sheet name="TH特惠" sheetId="226" state="hidden" r:id="rId12"/>
    <sheet name="海派渠道" sheetId="289" r:id="rId13"/>
    <sheet name="纽约" sheetId="277" r:id="rId14"/>
    <sheet name="芝加哥" sheetId="279" r:id="rId15"/>
    <sheet name="休斯敦" sheetId="302" r:id="rId16"/>
    <sheet name="萨瓦纳" sheetId="298" r:id="rId17"/>
    <sheet name="加拿大" sheetId="268" r:id="rId18"/>
    <sheet name="美转加" sheetId="300" r:id="rId19"/>
    <sheet name="暂存渠道" sheetId="293" r:id="rId20"/>
    <sheet name="超大件海派" sheetId="273" state="hidden" r:id="rId21"/>
    <sheet name="海外仓地址" sheetId="262" r:id="rId22"/>
    <sheet name="美国亚马逊仓库" sheetId="283" r:id="rId23"/>
    <sheet name="美转墨限时达" sheetId="303" r:id="rId24"/>
    <sheet name="美转墨快线" sheetId="304" r:id="rId25"/>
    <sheet name="美转墨普线" sheetId="305" r:id="rId26"/>
    <sheet name="美转墨铭感货" sheetId="306" r:id="rId27"/>
    <sheet name="墨西哥海外仓" sheetId="307" r:id="rId28"/>
    <sheet name="墨西哥仓库" sheetId="308" r:id="rId29"/>
    <sheet name="反倾销列表" sheetId="253" r:id="rId30"/>
    <sheet name="合作流程" sheetId="260" r:id="rId31"/>
    <sheet name="分区" sheetId="309" r:id="rId32"/>
  </sheets>
  <externalReferences>
    <externalReference r:id="rId33"/>
    <externalReference r:id="rId34"/>
  </externalReferences>
  <definedNames>
    <definedName name="_xlnm._FilterDatabase" localSheetId="31" hidden="1">分区!$A$1:$D$257</definedName>
    <definedName name="_xlnm._FilterDatabase" localSheetId="3" hidden="1">MATCH闪送!$A$3:$H$20</definedName>
    <definedName name="_xlnm._FilterDatabase" localSheetId="14" hidden="1">芝加哥!$B$6:$XBF$20</definedName>
    <definedName name="_xlnm._FilterDatabase" localSheetId="16" hidden="1">萨瓦纳!$B$6:$XBG$18</definedName>
    <definedName name="_xlnm._FilterDatabase" localSheetId="4" hidden="1">'Match系列 '!$6:$25</definedName>
    <definedName name="_xlnm._FilterDatabase" localSheetId="6" hidden="1">'OA-拆送 '!$5:$32</definedName>
    <definedName name="_xlnm._FilterDatabase" localSheetId="13" hidden="1">纽约!$6:$56</definedName>
    <definedName name="_xlnm._FilterDatabase" localSheetId="7" hidden="1">'OA-直送'!$6:$25</definedName>
    <definedName name="_xlnm._FilterDatabase" localSheetId="10" hidden="1">'OA-奥克兰'!$6:$20</definedName>
    <definedName name="_xlnm._FilterDatabase" localSheetId="15" hidden="1">休斯敦!$B$6:$XAZ$22</definedName>
  </definedNames>
  <calcPr calcId="144525" concurrentCalc="0"/>
</workbook>
</file>

<file path=xl/comments1.xml><?xml version="1.0" encoding="utf-8"?>
<comments xmlns="http://schemas.openxmlformats.org/spreadsheetml/2006/main">
  <authors>
    <author>leo</author>
    <author>Administrator</author>
  </authors>
  <commentList>
    <comment ref="D7" authorId="0">
      <text>
        <r>
          <rPr>
            <sz val="12"/>
            <rFont val="微软雅黑"/>
            <charset val="134"/>
          </rPr>
          <t xml:space="preserve">超过5个品名，需加收续页费¥50/页
</t>
        </r>
      </text>
    </comment>
    <comment ref="E7" authorId="0">
      <text>
        <r>
          <rPr>
            <sz val="12"/>
            <rFont val="微软雅黑"/>
            <charset val="134"/>
          </rPr>
          <t xml:space="preserve">超过5个品名，需加收续页费¥50/页
</t>
        </r>
      </text>
    </comment>
    <comment ref="F7" authorId="0">
      <text>
        <r>
          <rPr>
            <sz val="12"/>
            <rFont val="微软雅黑"/>
            <charset val="134"/>
          </rPr>
          <t xml:space="preserve">超过5个品名，需加收续页费¥50/页
</t>
        </r>
      </text>
    </comment>
    <comment ref="G7" authorId="0">
      <text>
        <r>
          <rPr>
            <sz val="12"/>
            <rFont val="微软雅黑"/>
            <charset val="134"/>
          </rPr>
          <t xml:space="preserve">超过5个品名，需加收续页费¥50/页
</t>
        </r>
      </text>
    </comment>
    <comment ref="H7" authorId="0">
      <text>
        <r>
          <rPr>
            <sz val="12"/>
            <rFont val="微软雅黑"/>
            <charset val="134"/>
          </rPr>
          <t xml:space="preserve">超过5个品名，需加收续页费¥50/页
</t>
        </r>
      </text>
    </comment>
    <comment ref="D35" authorId="1">
      <text>
        <r>
          <rPr>
            <sz val="10"/>
            <rFont val="宋体"/>
            <charset val="134"/>
          </rPr>
          <t xml:space="preserve">须提前咨询客服是否可以拦截扣货，且不保证每一票能扣货成功！
提柜起免租7天，第8-30天收取USD5/CBM/天,第31-60天收取USD8/CBM/天，第61-90天收取USD12/CBM/天，（每票最低收费5USD/天）超过3个月未出货物默认销毁，已产生的仓租正常收取
</t>
        </r>
      </text>
    </comment>
    <comment ref="E35" authorId="1">
      <text>
        <r>
          <rPr>
            <sz val="10"/>
            <rFont val="宋体"/>
            <charset val="134"/>
          </rPr>
          <t xml:space="preserve">须提前咨询客服是否可以拦截扣货，且不保证每一票能扣货成功！
提柜起免租7天，第8-30天收取USD5/CBM/天,第31-60天收取USD8/CBM/天，第61-90天收取USD12/CBM/天，（每票最低收费5USD/天）超过3个月未出货物默认销毁，已产生的仓租正常收取
</t>
        </r>
      </text>
    </comment>
    <comment ref="F35" authorId="1">
      <text>
        <r>
          <rPr>
            <sz val="10"/>
            <rFont val="宋体"/>
            <charset val="134"/>
          </rPr>
          <t xml:space="preserve">须提前咨询客服是否可以拦截扣货，且不保证每一票能扣货成功！
提柜起免租7天，第8-30天收取USD5/CBM/天,第31-60天收取USD8/CBM/天，第61-90天收取USD12/CBM/天，（每票最低收费5USD/天）超过3个月未出货物默认销毁，已产生的仓租正常收取
</t>
        </r>
      </text>
    </comment>
    <comment ref="G35" authorId="1">
      <text>
        <r>
          <rPr>
            <sz val="9"/>
            <rFont val="宋体"/>
            <charset val="134"/>
          </rPr>
          <t xml:space="preserve">须提前咨询客服是否可以拦截扣货，且不保证每一票能扣货成功！提柜起免租7天，第8-30天收取USD5/CBM/天,第31-60天收取USD8/CBM/天，第61-90天收取USD12/CBM/天，（每票最低收费5USD/天）超过3个月未出货物默认销毁，已产生的仓租正常收取
</t>
        </r>
      </text>
    </comment>
    <comment ref="H35" authorId="1">
      <text>
        <r>
          <rPr>
            <sz val="9"/>
            <rFont val="宋体"/>
            <charset val="134"/>
          </rPr>
          <t xml:space="preserve">须提前咨询客服是否可以拦截扣货，且不保证每一票能扣货成功！提柜起免租7天，第8-30天收取USD5/CBM/天,第31-60天收取USD8/CBM/天，第61-90天收取USD12/CBM/天，（每票最低收费5USD/天）超过3个月未出货物默认销毁，已产生的仓租正常收取
</t>
        </r>
      </text>
    </comment>
  </commentList>
</comments>
</file>

<file path=xl/sharedStrings.xml><?xml version="1.0" encoding="utf-8"?>
<sst xmlns="http://schemas.openxmlformats.org/spreadsheetml/2006/main" count="9950" uniqueCount="3822">
  <si>
    <t>美 琦 国 际 货 运 代 理（深圳）有 限 公 司
地址：深圳市龙岗区坂田街道坂雪岗大道4088号奥博中心6楼A609-611</t>
  </si>
  <si>
    <t>目的地</t>
  </si>
  <si>
    <t>目的港</t>
  </si>
  <si>
    <t>类型</t>
  </si>
  <si>
    <t>渠道名称</t>
  </si>
  <si>
    <t>渠道价格</t>
  </si>
  <si>
    <t>渠道特点分析</t>
  </si>
  <si>
    <t>优势目标区域</t>
  </si>
  <si>
    <r>
      <t>渠道变动（</t>
    </r>
    <r>
      <rPr>
        <b/>
        <sz val="16"/>
        <color rgb="FFFFFF00"/>
        <rFont val="微软雅黑"/>
        <charset val="134"/>
      </rPr>
      <t>2026/06/30生效</t>
    </r>
    <r>
      <rPr>
        <b/>
        <sz val="16"/>
        <color theme="1"/>
        <rFont val="微软雅黑"/>
        <charset val="134"/>
      </rPr>
      <t>）</t>
    </r>
  </si>
  <si>
    <t>货真价实           Match系列</t>
  </si>
  <si>
    <t>Match12-卡派（CLX、MAX-GES服务)</t>
  </si>
  <si>
    <t>查看报价</t>
  </si>
  <si>
    <t>CLX、MAX-GES服务，时效达标率99%，12天提柜，超15自然日即赔</t>
  </si>
  <si>
    <t>4-9邮编</t>
  </si>
  <si>
    <t>上调0.1/KG或15/CBM</t>
  </si>
  <si>
    <r>
      <rPr>
        <b/>
        <sz val="16"/>
        <color theme="1"/>
        <rFont val="微软雅黑"/>
        <charset val="134"/>
      </rPr>
      <t>Match15</t>
    </r>
    <r>
      <rPr>
        <b/>
        <sz val="14"/>
        <color theme="1"/>
        <rFont val="微软雅黑"/>
        <charset val="134"/>
      </rPr>
      <t>(ZIM带车架、EXX统配）</t>
    </r>
  </si>
  <si>
    <t>EXX+ZIM带车架统配，平均15天签收</t>
  </si>
  <si>
    <t>上调0.5/KG或75/CBM</t>
  </si>
  <si>
    <t>Match20(长荣定提、合德快提统配）</t>
  </si>
  <si>
    <t>精选快船中的王牌  平均20天签收</t>
  </si>
  <si>
    <t>上调0.8/KG或120/CBM</t>
  </si>
  <si>
    <t>OA系列</t>
  </si>
  <si>
    <t>OA-直送专线（纯正OA）</t>
  </si>
  <si>
    <t>优选COSCO OOCL EMC 最佳船期，永不截单</t>
  </si>
  <si>
    <t>OA-拆送专线（纯正OA）</t>
  </si>
  <si>
    <t>盐田最快的船期，时效王者，稳定时效</t>
  </si>
  <si>
    <t>OA-奥克兰（纯正OA）</t>
  </si>
  <si>
    <t>奥克兰最稳定的海外仓服务  94 95邮编海外仓王牌</t>
  </si>
  <si>
    <t>93-95邮编</t>
  </si>
  <si>
    <t>海派专线</t>
  </si>
  <si>
    <t>海派渠道</t>
  </si>
  <si>
    <t>汇总各渠道海派价格</t>
  </si>
  <si>
    <t>0-9邮编</t>
  </si>
  <si>
    <t>对应渠道调整</t>
  </si>
  <si>
    <t>海外仓暂存</t>
  </si>
  <si>
    <t>暂存渠道</t>
  </si>
  <si>
    <t>美西海外仓中转特价</t>
  </si>
  <si>
    <t>洛杉矶</t>
  </si>
  <si>
    <t>专线渠道</t>
  </si>
  <si>
    <t>MT-专线-美西</t>
  </si>
  <si>
    <t>超实惠，稳定时效</t>
  </si>
  <si>
    <t>9邮编</t>
  </si>
  <si>
    <t>纽约</t>
  </si>
  <si>
    <t>MT-专线-纽约</t>
  </si>
  <si>
    <t>0-1邮编</t>
  </si>
  <si>
    <t>萨凡纳</t>
  </si>
  <si>
    <t>MT-专线-萨凡纳</t>
  </si>
  <si>
    <t>3邮编</t>
  </si>
  <si>
    <t>美东秒送</t>
  </si>
  <si>
    <t>美森美东秒送</t>
  </si>
  <si>
    <t>美森GES服务，17天到港，21天签收</t>
  </si>
  <si>
    <t>0-3邮编</t>
  </si>
  <si>
    <t>美东直航</t>
  </si>
  <si>
    <t>美东普快专线</t>
  </si>
  <si>
    <t>普船到纽约 经济保证 普船价格</t>
  </si>
  <si>
    <t>0-4邮编</t>
  </si>
  <si>
    <t>美东极速</t>
  </si>
  <si>
    <t>美东极速快车</t>
  </si>
  <si>
    <t>ZIM带车架海铁联运+末端高级卡车 美东26天</t>
  </si>
  <si>
    <t>上调2.3/KG或345/CBM</t>
  </si>
  <si>
    <t>芝加哥</t>
  </si>
  <si>
    <t>芝加哥快线</t>
  </si>
  <si>
    <t>芝加哥海铁快车</t>
  </si>
  <si>
    <t>COSCO稳速达，海铁快运到芝加哥 海铁快车 性价比高 时效赔付</t>
  </si>
  <si>
    <t>4-6邮编</t>
  </si>
  <si>
    <t>上调0.6/KG或90/CBM</t>
  </si>
  <si>
    <t>芝加哥海铁专线</t>
  </si>
  <si>
    <t>芝加哥海铁联运</t>
  </si>
  <si>
    <t>休斯敦</t>
  </si>
  <si>
    <t>休斯敦专线</t>
  </si>
  <si>
    <t>休斯敦直航 质价比高</t>
  </si>
  <si>
    <t>7邮编</t>
  </si>
  <si>
    <t>萨瓦纳</t>
  </si>
  <si>
    <t>美东南直航</t>
  </si>
  <si>
    <t>萨瓦纳专线</t>
  </si>
  <si>
    <t>美东南18仓普船价格性价比高</t>
  </si>
  <si>
    <t>28-3邮编</t>
  </si>
  <si>
    <t>加拿大</t>
  </si>
  <si>
    <t>美转加</t>
  </si>
  <si>
    <t>北美自由贸易区 时效稳定 急货首选 恢复时效赔付</t>
  </si>
  <si>
    <t>多伦多 卡尔加里</t>
  </si>
  <si>
    <t>不变</t>
  </si>
  <si>
    <t>加拿大直航</t>
  </si>
  <si>
    <t>加拿大特惠 市场最低价</t>
  </si>
  <si>
    <t>墨西哥</t>
  </si>
  <si>
    <t>美转墨</t>
  </si>
  <si>
    <t>美 墨 快 线</t>
  </si>
  <si>
    <t>到仓时效稳定 备货有保证 30天左右稳定到仓时间(开船后）</t>
  </si>
  <si>
    <t>墨西哥城</t>
  </si>
  <si>
    <t>墨西哥直航</t>
  </si>
  <si>
    <t>清关稳定 查验率不足1.5%</t>
  </si>
  <si>
    <t>/</t>
  </si>
  <si>
    <t>美 琦 国 际  -- 北 美 第 一 站！</t>
  </si>
  <si>
    <t>每周船期表</t>
  </si>
  <si>
    <t>美国发货须知</t>
  </si>
  <si>
    <t>合作流程</t>
  </si>
  <si>
    <t>亚马逊仓库地址</t>
  </si>
  <si>
    <t>业务联系方式：易强  18320819718   微信同号</t>
  </si>
  <si>
    <t>客服联系方式：黄彩琼  18025857142   微信同号</t>
  </si>
  <si>
    <t>财务联系方式：汤红旗   13670010730</t>
  </si>
  <si>
    <t>东莞1号仓库地址：广东省东莞市东莞市清溪镇银湖工业区科技路70号，导航：科技路70号美琦国际  联系人 陈希平 180 0288 5680</t>
  </si>
  <si>
    <t>东莞2号仓库地址：广东省东莞市清溪镇九乡村大为路1号  联系人 邱先生 18318726670</t>
  </si>
  <si>
    <t>中山仓库地址：广东省中山市大涌镇青岗村涌横路 35号一楼   电话：杨18928119960</t>
  </si>
  <si>
    <t>义乌仓库地址：浙江省金华市金东区菜鸟网络浙江金义2-1期园区地面停车场  13栋1号2号3号4号货台收货    郑先生：195 3765 8019（周一至周日10：00-22:00）</t>
  </si>
  <si>
    <t>广州仓库地址：广东省广州市白云区人和镇黄榜岭西二路46号2号仓(收货时间上午10:00-晚上10：00)  联系人：聂显俊13265457191  14737372131</t>
  </si>
  <si>
    <t>汕头中转点：澄海区秀水路厂房第一层誉航达仓库 联系人：王：13414061251  胡：13923475593</t>
  </si>
  <si>
    <t>厦门仓库地址：厦门市同安区集祥路66-4（2号仓西边） 美琦国际  18179585143 聂 （周一至周日10：00-22:00）</t>
  </si>
  <si>
    <t>青岛仓库地址:青岛市城阳区天河路88号普洛斯空港东物流园B3库南区4-5号门 邱先生151 8054 3540</t>
  </si>
  <si>
    <t>苏州仓地址：江苏省苏州市姑苏区金筑街588号，传化公路港，金义康物流（8:00-10:30）。叶经理，18862342877</t>
  </si>
  <si>
    <t>快捷查价</t>
  </si>
  <si>
    <t>国内站点</t>
  </si>
  <si>
    <t>目的仓</t>
  </si>
  <si>
    <t>清关方式</t>
  </si>
  <si>
    <t>深圳/中山/广州/汕头/厦门</t>
  </si>
  <si>
    <t>SCK8</t>
  </si>
  <si>
    <t>含税</t>
  </si>
  <si>
    <t>区域</t>
  </si>
  <si>
    <t>线路类型</t>
  </si>
  <si>
    <t>预配船司</t>
  </si>
  <si>
    <t>单价（KG/CBM）</t>
  </si>
  <si>
    <t>截收货时间</t>
  </si>
  <si>
    <t>ETD</t>
  </si>
  <si>
    <t>ETA</t>
  </si>
  <si>
    <t>航期</t>
  </si>
  <si>
    <t>提柜时效</t>
  </si>
  <si>
    <t>备注</t>
  </si>
  <si>
    <t>MATSON</t>
  </si>
  <si>
    <t>Match15(ZIM带车架、EXX统配）</t>
  </si>
  <si>
    <t>以星 EXX</t>
  </si>
  <si>
    <t>EMC 合德</t>
  </si>
  <si>
    <t>OA-拆送专线</t>
  </si>
  <si>
    <t>OA</t>
  </si>
  <si>
    <t>OA-直送专线</t>
  </si>
  <si>
    <t>OA-美东直送</t>
  </si>
  <si>
    <t>2M、THE</t>
  </si>
  <si>
    <t>ZIM带车架</t>
  </si>
  <si>
    <t>美东普快</t>
  </si>
  <si>
    <t>COSCO</t>
  </si>
  <si>
    <t>COSCO稳速达</t>
  </si>
  <si>
    <t>芝加哥海普船</t>
  </si>
  <si>
    <t>休斯顿专线</t>
  </si>
  <si>
    <t>COSCO/EMC/OOCL</t>
  </si>
  <si>
    <t>美东南普船</t>
  </si>
  <si>
    <t>EMC</t>
  </si>
  <si>
    <t>12KG+（包税）</t>
  </si>
  <si>
    <t>100KG+（包税）</t>
  </si>
  <si>
    <t>分区</t>
  </si>
  <si>
    <t>邮编</t>
  </si>
  <si>
    <t>参考提取时效（开船后）</t>
  </si>
  <si>
    <t>Match12-海派</t>
  </si>
  <si>
    <t>14-15天</t>
  </si>
  <si>
    <t>Match15-海派</t>
  </si>
  <si>
    <t>16-17天</t>
  </si>
  <si>
    <t>Match20-海派</t>
  </si>
  <si>
    <t>21-22天</t>
  </si>
  <si>
    <t>OA-拆送海派</t>
  </si>
  <si>
    <t>26-28天</t>
  </si>
  <si>
    <t>附加费</t>
  </si>
  <si>
    <t>渠道</t>
  </si>
  <si>
    <t>海卡包税</t>
  </si>
  <si>
    <t>海卡不包税</t>
  </si>
  <si>
    <t>直通车（包税）</t>
  </si>
  <si>
    <t>直通车（不包税）</t>
  </si>
  <si>
    <t>末端派送类型</t>
  </si>
  <si>
    <t>卡派</t>
  </si>
  <si>
    <t>UPS</t>
  </si>
  <si>
    <t>卡派不包税</t>
  </si>
  <si>
    <t>报关费</t>
  </si>
  <si>
    <t>买单报关</t>
  </si>
  <si>
    <t>一般贸易报关费</t>
  </si>
  <si>
    <t>国内仓库费用</t>
  </si>
  <si>
    <t>收费项目</t>
  </si>
  <si>
    <t>单价/RMB</t>
  </si>
  <si>
    <t>单位</t>
  </si>
  <si>
    <t>手册报关/其他报关（9710/9810，一达通报关）</t>
  </si>
  <si>
    <t>更改包装费</t>
  </si>
  <si>
    <t>箱</t>
  </si>
  <si>
    <t>不含纸箱费用</t>
  </si>
  <si>
    <t>产品附加费</t>
  </si>
  <si>
    <t>服装类（穿戴类纺织品）</t>
  </si>
  <si>
    <t>0.5/KG</t>
  </si>
  <si>
    <t>产品贴标签</t>
  </si>
  <si>
    <t>个标签</t>
  </si>
  <si>
    <t>含标签纸</t>
  </si>
  <si>
    <t>木制品（报关件单询）</t>
  </si>
  <si>
    <t>换外箱标签</t>
  </si>
  <si>
    <t>包包</t>
  </si>
  <si>
    <t>FDA\EPA\DOT认证产品</t>
  </si>
  <si>
    <t>单询</t>
  </si>
  <si>
    <t>割包装袋/带</t>
  </si>
  <si>
    <t>涉FDA产品</t>
  </si>
  <si>
    <t>开木箱查货</t>
  </si>
  <si>
    <t>含封箱</t>
  </si>
  <si>
    <t>厨房刀具</t>
  </si>
  <si>
    <t>仓租</t>
  </si>
  <si>
    <t>3.5/天</t>
  </si>
  <si>
    <t>CBM</t>
  </si>
  <si>
    <t>自入仓日起免租期7天，最久存仓1个月</t>
  </si>
  <si>
    <t>免仓期7天</t>
  </si>
  <si>
    <t>涉太阳能产品</t>
  </si>
  <si>
    <t>移动电源\纯电池\暖手宝</t>
  </si>
  <si>
    <t>单件计费重低消</t>
  </si>
  <si>
    <t>5KG/件</t>
  </si>
  <si>
    <t>12KG/件</t>
  </si>
  <si>
    <t>特殊地址附加费</t>
  </si>
  <si>
    <t>商业地址</t>
  </si>
  <si>
    <t>私人地址</t>
  </si>
  <si>
    <t>25/件</t>
  </si>
  <si>
    <t>偏远附加费</t>
  </si>
  <si>
    <t>40/件</t>
  </si>
  <si>
    <t>超重超尺寸附加费</t>
  </si>
  <si>
    <t>140cm≤最长边＜169cm</t>
  </si>
  <si>
    <t>1/KG</t>
  </si>
  <si>
    <t>200/CBM</t>
  </si>
  <si>
    <t>无服务</t>
  </si>
  <si>
    <t>120cm≤最长边＜140cm</t>
  </si>
  <si>
    <t>160/件</t>
  </si>
  <si>
    <t>第二边长≥76cm</t>
  </si>
  <si>
    <t>120/件</t>
  </si>
  <si>
    <t>三边相乘体积&gt;0.17立方米</t>
  </si>
  <si>
    <t>22.5KG≤实重≤40KG</t>
  </si>
  <si>
    <t>实重＞40KG</t>
  </si>
  <si>
    <t>500/件</t>
  </si>
  <si>
    <t>266cm≤长+2x(宽+高)≤330cm</t>
  </si>
  <si>
    <t>330cm≤长+2x(宽+高)≤419cm</t>
  </si>
  <si>
    <t>900/件</t>
  </si>
  <si>
    <t>三边相乘体积&gt;0.28立方米</t>
  </si>
  <si>
    <t>600/件</t>
  </si>
  <si>
    <t>单件重量超过49.8KG</t>
  </si>
  <si>
    <t>长+2x(宽+高)＞419cm</t>
  </si>
  <si>
    <t>其他附加费</t>
  </si>
  <si>
    <t>关税和查验费</t>
  </si>
  <si>
    <t>实报实销</t>
  </si>
  <si>
    <t>清关超品名费</t>
  </si>
  <si>
    <t>30/品名</t>
  </si>
  <si>
    <t>退件费（打单后）</t>
  </si>
  <si>
    <t>100/票</t>
  </si>
  <si>
    <t>目的港扣货</t>
  </si>
  <si>
    <t>USD200/票</t>
  </si>
  <si>
    <t>USD1200/票</t>
  </si>
  <si>
    <t>申请POD</t>
  </si>
  <si>
    <t>免费</t>
  </si>
  <si>
    <t>35/主单号</t>
  </si>
  <si>
    <t>拒收产品</t>
  </si>
  <si>
    <t>1、带有以下标识：LASER，ACT等授权认证的产品（无论是否有认证）</t>
  </si>
  <si>
    <t>2、手机、笔记本电脑等高货值产品、婴儿用品（包括衣服），激光产品，蝴蝶刀、液体、粉末、U盘、光驱、内存条、家具、指尖陀螺、电弧打火机，带压缩机产品，活性植物，太阳眼镜、化妆品等</t>
  </si>
  <si>
    <t>3、仿牌产品，液体、粉末、食品、药品、易燃易爆、古董、货币等国家禁止出口产品，如发现罚款2000/票，情节严重上报公安局处理</t>
  </si>
  <si>
    <t>4、反倾销产品（点我看清单）</t>
  </si>
  <si>
    <t>海外仓仓租</t>
  </si>
  <si>
    <t>提柜起免租7天，第8-60天收取USD2/CBM/天,第61天起收取USD3/CBM/天，（每票最低消费收费5USD/天） 超过3个月未出货物默认销毁，已产生的仓租正常收取</t>
  </si>
  <si>
    <t>开 查</t>
  </si>
  <si>
    <t>货物派送后，请客户在签收后7-10个工作日内查询FBA后台是否上架，如递送后15个工作日内提供货物未上架，请提供后台截图至我司客服。</t>
  </si>
  <si>
    <t>索赔</t>
  </si>
  <si>
    <t>开启索赔程序(需带有电脑屏幕右下角当下真实时间)；如递送后超过20工作日未开启索赔程序的，不予受理</t>
  </si>
  <si>
    <t>赔偿标准</t>
  </si>
  <si>
    <t>①丢失赔偿：含税渠道在货物运输过程中丢失(包含整票UPS/FEDEX未提取)，按申报货值赔偿最高不超人民币40/KG赔偿，不退运费；自税渠道在货物运输过程中丢失(包含整票UPS/FEDEX未提取)，按申报货值赔偿最高不超人民币2000/CBM赔偿，不退运费；</t>
  </si>
  <si>
    <t>②提取后赔偿：已交UPS/FEDEX后(部分子单号未扫描货件，此为常见漏扫现象，我司不负责)丢失的不退运费，按UPS/FEDEX标准赔偿，即按申报价值赔偿但最高不超USD100/票。</t>
  </si>
  <si>
    <t>③派送后赔偿：已提供签收完整的POD的货（无论卡派还是UPS派），不接受索赔。</t>
  </si>
  <si>
    <r>
      <rPr>
        <sz val="12"/>
        <color theme="1"/>
        <rFont val="微软雅黑"/>
        <charset val="134"/>
      </rPr>
      <t>④漏报关、</t>
    </r>
    <r>
      <rPr>
        <sz val="12"/>
        <color rgb="FFFF0000"/>
        <rFont val="微软雅黑"/>
        <charset val="134"/>
      </rPr>
      <t>错报导致无法改单或改单失败</t>
    </r>
    <r>
      <rPr>
        <sz val="12"/>
        <color theme="1"/>
        <rFont val="微软雅黑"/>
        <charset val="134"/>
      </rPr>
      <t>赔偿：3倍报关费，请慎接报关件，不接受赔偿标准的不要发！</t>
    </r>
  </si>
  <si>
    <t>⑤延误赔偿：以报价表为准，但如因发件人低申报、品名申报不符、产品涉及反倾销、认证、侵权等不符合当地法规的，由此产生的责任和损失，由发件人承担，我司保留追究法律责任的权利且不予任何赔偿</t>
  </si>
  <si>
    <t>⑥扣关赔偿：含税渠道非货物本身的问题产生的扣关按申报货值赔偿最高不超人民币40/KG赔偿，不退运费；自税渠道非货物本身的问题产生的扣关按申报货值赔偿最高不超人民币2000/CBM赔偿，不退运费；但如因发件人低申报、品名申报不符、产品涉及反倾销、认证、侵权等不符合当地法规的，由此产生的责任和损失，由发件人承担，我司保留追究法律责任的权利且不予任何赔偿</t>
  </si>
  <si>
    <t>特别提示：客户一旦同意接受我公司服务，即默认客户已详细阅读过此价格表备注内容以及我司托运条款，并接受各条款的约束。</t>
  </si>
  <si>
    <t>MATCH 闪送系列</t>
  </si>
  <si>
    <t>Match美西闪送-海派</t>
  </si>
  <si>
    <t>返回目录</t>
  </si>
  <si>
    <t>12KG+(海派包税）</t>
  </si>
  <si>
    <t>50KG+(海派包税）</t>
  </si>
  <si>
    <t>100KG+(海派包税）</t>
  </si>
  <si>
    <t>参考时效（开船后）</t>
  </si>
  <si>
    <t>理赔时效（开船后提取）</t>
  </si>
  <si>
    <t>邮编 8 9</t>
  </si>
  <si>
    <t>-</t>
  </si>
  <si>
    <t>13Day</t>
  </si>
  <si>
    <t>重货优惠                           1 :200 =-0.3/KG
1:240= -0.6/KG
1:280= -0.9/KG
1:320 =-1.2/KG 
1:360= -1.5/KG
1:420 = -1.8/KG         1:480=- 2.1/KG    1:500=-2.5/KG   （封顶）</t>
  </si>
  <si>
    <t>邮编（97 98 99）</t>
  </si>
  <si>
    <t>邮编 5 6 7</t>
  </si>
  <si>
    <t>邮编 0 1 2 3 4</t>
  </si>
  <si>
    <t>下单渠道</t>
  </si>
  <si>
    <t>Match美西闪送海派包税</t>
  </si>
  <si>
    <t>Y-Match美西闪送海派包税</t>
  </si>
  <si>
    <t>美西闪送-海派（汕头/厦门中转仓到货的按深圳价格+0.3，青岛仓价格按义乌报价+0.5）</t>
  </si>
  <si>
    <t>Match美西闪送</t>
  </si>
  <si>
    <t>深圳/中山/广州/义乌</t>
  </si>
  <si>
    <t>汕头/厦门</t>
  </si>
  <si>
    <t>青岛</t>
  </si>
  <si>
    <t>21KG+（卡派包税）</t>
  </si>
  <si>
    <t>理赔时效（开船后）</t>
  </si>
  <si>
    <t>ONT8，LGB8，SBD1，LAX9</t>
  </si>
  <si>
    <t>14Day</t>
  </si>
  <si>
    <t>POC1，POC3</t>
  </si>
  <si>
    <t>15Day</t>
  </si>
  <si>
    <t>Match美西闪送卡派包税</t>
  </si>
  <si>
    <t>时效赔付说明</t>
  </si>
  <si>
    <t>理赔时效计算标准：实际开船日期第二天算起
时效赔偿：RMB1.5/KG/自然日（含税），最高赔偿4.5KG
海派第13天未提取开始理赔，无论国内外任何查验 都计入理赔时效                                                                                                                                                                                                                                                                        
闪送闪赔 赔偿方案7工作日内到位</t>
  </si>
  <si>
    <t>上架延误险</t>
  </si>
  <si>
    <t>上架延误险：+0.1RMB/KG，如签收后72小时无上架信息（check in ）,每工作日赔偿0.1/KG，最多赔偿0.5RMB/KG！</t>
  </si>
  <si>
    <t>Match美东闪送</t>
  </si>
  <si>
    <t>深圳/中山/广州/义乌/汕头/厦门</t>
  </si>
  <si>
    <t>时效</t>
  </si>
  <si>
    <t>亚马逊仓库地址（低于50KG 需+2/KG）</t>
  </si>
  <si>
    <t>包税50KG+</t>
  </si>
  <si>
    <t>不包税1CBM+</t>
  </si>
  <si>
    <t>航程
(开船后)</t>
  </si>
  <si>
    <t>参考时效(开船后)</t>
  </si>
  <si>
    <t>正常派送区</t>
  </si>
  <si>
    <t>TEB6、TEB9、EWR5、EWR4、EWR6、EWR7、EWR9</t>
  </si>
  <si>
    <t>19-21</t>
  </si>
  <si>
    <t>25-27</t>
  </si>
  <si>
    <t>28天</t>
  </si>
  <si>
    <t>【含税】渠道：
1、含关税和查验费；
2、体积/6000，不分泡
3、单件最低消费5KG，美东极速快车渠道单票低消21KG,21-49KG单价+2/KG：                                       
【不含税】渠道：
1、不含关税，查验费和查验产生的其他费用；
2、体积/1000000，不分泡，单件最低消费5KG，单票低消1CBM
3.重货按每363KG=1CBM
(产品附加费/特殊附加费等详见发货必读)  重货优惠：                                                                             包税渠道重货优惠                               重货优惠  1 :200 =-0.3/KG
1:240= -0.6/KG
1:280= -0.9/KG
1:320 =-1.2/KG 
1:360= -1.5/KG
1:420 = -1.8/KG         1:480=- 2.1/KG    1:500=-2.5/KG  （封顶）</t>
  </si>
  <si>
    <t>ABE8、ACY2、TTN2、LGA9、ACY1、JFK8、JFK2</t>
  </si>
  <si>
    <t>TEB3、TEB4、ABE4、ABE3、ABE5、ABE2</t>
  </si>
  <si>
    <t>AVP1、AVP9、WBW2、AVP3</t>
  </si>
  <si>
    <t>PHL4、PHL5、PHL6、MDT1、RDG1、MDT2</t>
  </si>
  <si>
    <t>HIA1、DCA6、DCA1</t>
  </si>
  <si>
    <t>27-29</t>
  </si>
  <si>
    <t>30天</t>
  </si>
  <si>
    <t>SWF2、SWF1、ILG1、PHL3、PHL7、PHL1</t>
  </si>
  <si>
    <t>MDT4、ALB1、XLX1、HGR6、HGR2</t>
  </si>
  <si>
    <t>28-30</t>
  </si>
  <si>
    <t>31天</t>
  </si>
  <si>
    <t>IUST、IUSL</t>
  </si>
  <si>
    <t>BWI2、BDL6、BDL3、BDL2、BWI1、BWI4</t>
  </si>
  <si>
    <t>AKR1、CMH6、CMH2、CMH7、RMN3</t>
  </si>
  <si>
    <t>PIT2、LBE1、RIC1、RIC3、XRI3、CHO1、RIC2</t>
  </si>
  <si>
    <t>CMH3、XPH1、ORF2、GSO1</t>
  </si>
  <si>
    <t>BOS4、BOS6、BOS7、BOS8、KRB2、</t>
  </si>
  <si>
    <t>XLX6</t>
  </si>
  <si>
    <t>CLT3、IND2、XUSE、IND5、IND4、IND9</t>
  </si>
  <si>
    <t>30-32</t>
  </si>
  <si>
    <t>33天</t>
  </si>
  <si>
    <t>MQJ1、MQJ2</t>
  </si>
  <si>
    <t>RDU2、RDU1</t>
  </si>
  <si>
    <t>RDU4、CLT4、CLT2、CLT6、GSP1</t>
  </si>
  <si>
    <t>SDF8、DET1、DET2、DTW3</t>
  </si>
  <si>
    <t>IUSR、CHA1、CHA2</t>
  </si>
  <si>
    <t>PPO4、BNA2、ATL8、RYY2、MGE3、LAN2</t>
  </si>
  <si>
    <t>BNA6、MQY1</t>
  </si>
  <si>
    <t>CAE1、SAV3、XHH3</t>
  </si>
  <si>
    <t>MDW2、MDW9、ORD2、IGQ2、RFD4、RFD2</t>
  </si>
  <si>
    <t>无</t>
  </si>
  <si>
    <t>MEM1、MGE1、HSV1、HSV2、MEM6、MEM2</t>
  </si>
  <si>
    <t>MEM8，JVL1，MDW6</t>
  </si>
  <si>
    <t>STL6、STL4，JAX2，JAX3</t>
  </si>
  <si>
    <t>TPA1、TPA2、MCO2、TPA3、TPA6、MCO1</t>
  </si>
  <si>
    <t>纽约自提</t>
  </si>
  <si>
    <t>08邮编海外仓（单票低消500KG或3个方）</t>
  </si>
  <si>
    <t>08邮编海外仓（1500KG+或6个方+）</t>
  </si>
  <si>
    <t>沃尔玛仓库</t>
  </si>
  <si>
    <t>沃尔玛 低消费300KG 2CBM+</t>
  </si>
  <si>
    <t>300KG+</t>
  </si>
  <si>
    <t>2CBM+
(不包税)</t>
  </si>
  <si>
    <t>WMT-NJ3</t>
  </si>
  <si>
    <t>WNT-IND2，WNT-IND1，WNT-BNA1s</t>
  </si>
  <si>
    <t>WMT-ATL1，MWT-ATL2，WMT-ATL3</t>
  </si>
  <si>
    <t>WMT-MCO1，WMT-KS1</t>
  </si>
  <si>
    <t>Wayfair</t>
  </si>
  <si>
    <t>48 Station Road Cranbury, NJ 08512</t>
  </si>
  <si>
    <t>万邑通仓41048（最低消费800KG+ 或 5CBM+）</t>
  </si>
  <si>
    <t>谷仓</t>
  </si>
  <si>
    <t>2号-08518（此目的地最低消费300KG)</t>
  </si>
  <si>
    <t>5号-08831（此目的地最低消费300KG)</t>
  </si>
  <si>
    <t>8号-07836（此目的地最低消费300KG)</t>
  </si>
  <si>
    <t>11号-08505（此目的地最低消费300KG)</t>
  </si>
  <si>
    <t>15号-08036（此目的地最低消费300KG)</t>
  </si>
  <si>
    <t>16号-08057（此目的地最低消费300KG)</t>
  </si>
  <si>
    <t>18号-08016（此目的地最低消费300KG)</t>
  </si>
  <si>
    <t>其他</t>
  </si>
  <si>
    <t>美国新泽西1仓：1000 High Street，PERTH AMBOY，NJ 08861（此目的地最低消费300KG)</t>
  </si>
  <si>
    <t>易达云美东10仓：480 Elizabeth Ave，Somerset NJ 08873（此目的地最低消费300KG)</t>
  </si>
  <si>
    <t>4PX美东2号仓：4PX Express CO.,LTD 1401 w front st, Florence, NJ 08518（此目的地最低消费300KG)</t>
  </si>
  <si>
    <t>美东11号仓：1175 Florence Columbus Road  UNITB（A12-A35), Bordentown,NJ,08505（此目的地最低消费300KG)</t>
  </si>
  <si>
    <t>美东闪送-包税</t>
  </si>
  <si>
    <t>美东闪送-不包税</t>
  </si>
  <si>
    <t>赔付说明</t>
  </si>
  <si>
    <t>从盐田离港后第二天算起，超过承诺时效后1/KG/天，3天封顶
含税渠道:赔偿RMB1/KG/天，最高3RMB/KG；
不含税渠道:赔偿RMB100/CBM/天，最高赔偿300RMB/CBM
船期延误、到港延误、进出口查验、亚马逊问题不赔(删约/不放约/拒收/关仓等)</t>
  </si>
  <si>
    <t>M A T C H 系 列    王 牌 产 品</t>
  </si>
  <si>
    <t>Match12-卡派（CLX+MAX-GES服务)</t>
  </si>
  <si>
    <t>Match15-卡派（ZIM带车架、EXX统配）</t>
  </si>
  <si>
    <t>Match20-卡派（长荣定提 、合德快提统配）</t>
  </si>
  <si>
    <t>义乌/苏州</t>
  </si>
  <si>
    <t>21KG+
（包税）</t>
  </si>
  <si>
    <t>1CBM+（不包税）</t>
  </si>
  <si>
    <t>涨价幅度</t>
  </si>
  <si>
    <t>热门仓</t>
  </si>
  <si>
    <t>ONT8、LGB8、SBD1、LAX9</t>
  </si>
  <si>
    <t>13-15</t>
  </si>
  <si>
    <t>15天</t>
  </si>
  <si>
    <t>15-17</t>
  </si>
  <si>
    <t>19天</t>
  </si>
  <si>
    <t>23天</t>
  </si>
  <si>
    <t>重货优惠                       1 :200 =-0.3/KG
1:240= -0.6/KG
1:280= -0.9/KG
1:320 =-1.2/KG 
1:360= -1.5/KG
1:420 = -1.8/KG         1:480=- 2.1/KG    1:500=-2.5/KG   （封顶）                                                    1、包税渠道含关税和查验费；
2、体积/6000；
3、不分泡                                                                 
4、不包税渠道不含关税和查验费；如查验按照68CBM分摊查验费
8、体积/6000；
6、不分泡，最低消费1个方 ，不足1个方按照1个方算                                                     10、1CBM=363KG                 (产品附加费/特殊附加费等详见发货必读)</t>
  </si>
  <si>
    <t>Match12</t>
  </si>
  <si>
    <t>POC1、POC2、POC3</t>
  </si>
  <si>
    <t>24天</t>
  </si>
  <si>
    <t>Match15</t>
  </si>
  <si>
    <t>SMF3、SCK4、SCK4、SCK8、HLI2、TCY1、TCY2、PSP3</t>
  </si>
  <si>
    <t>17-19</t>
  </si>
  <si>
    <t>20-22</t>
  </si>
  <si>
    <t>Match20</t>
  </si>
  <si>
    <t>LAS1、VGT2、GYR2、GYR3、LAS6、IUTE</t>
  </si>
  <si>
    <t>GEU2、GEU3、MIT2</t>
  </si>
  <si>
    <t>ABQ2</t>
  </si>
  <si>
    <t>15-19</t>
  </si>
  <si>
    <t>22-24</t>
  </si>
  <si>
    <t>PSC2</t>
  </si>
  <si>
    <r>
      <rPr>
        <b/>
        <sz val="12"/>
        <color rgb="FF0070C0"/>
        <rFont val="微软雅黑"/>
        <charset val="134"/>
      </rPr>
      <t>FTW1、MDW2、IND9、</t>
    </r>
    <r>
      <rPr>
        <b/>
        <sz val="12"/>
        <color rgb="FFFF0000"/>
        <rFont val="微软雅黑"/>
        <charset val="134"/>
      </rPr>
      <t>MEM1</t>
    </r>
  </si>
  <si>
    <t>16-20</t>
  </si>
  <si>
    <t>IAH3</t>
  </si>
  <si>
    <t>LGB4、LGB9、LGB9、ONT6、ONT9、XLX7、LGB6、 SBD2、IUS1、IUSW、IUT1</t>
  </si>
  <si>
    <t>18-20</t>
  </si>
  <si>
    <t>加州其他仓库</t>
  </si>
  <si>
    <r>
      <rPr>
        <b/>
        <sz val="12"/>
        <color rgb="FF0070C0"/>
        <rFont val="微软雅黑"/>
        <charset val="134"/>
      </rPr>
      <t>SCK1、SCK3、OAK3、SJC7、SMF6、QXY5、</t>
    </r>
    <r>
      <rPr>
        <b/>
        <sz val="12"/>
        <color rgb="FFFF0000"/>
        <rFont val="微软雅黑"/>
        <charset val="134"/>
      </rPr>
      <t>QZZ7</t>
    </r>
  </si>
  <si>
    <t>15-18</t>
  </si>
  <si>
    <t>24-26</t>
  </si>
  <si>
    <t>海外仓</t>
  </si>
  <si>
    <t>仓库自提（出仓费15USD/板）</t>
  </si>
  <si>
    <t>亚马逊仓库地址（以下地址 不足50KG 需+2）</t>
  </si>
  <si>
    <t>50KG+（包税）</t>
  </si>
  <si>
    <t>外州</t>
  </si>
  <si>
    <t>PHX5、PHX7、RNO4</t>
  </si>
  <si>
    <t>21-23</t>
  </si>
  <si>
    <t>DEN2、DEN8、SLC2</t>
  </si>
  <si>
    <t>20-23</t>
  </si>
  <si>
    <t>GEG2、PDX7</t>
  </si>
  <si>
    <r>
      <rPr>
        <b/>
        <sz val="12"/>
        <color rgb="FF0070C0"/>
        <rFont val="微软雅黑"/>
        <charset val="134"/>
      </rPr>
      <t>CLT2、</t>
    </r>
    <r>
      <rPr>
        <b/>
        <sz val="12"/>
        <color rgb="FFFF0000"/>
        <rFont val="微软雅黑"/>
        <charset val="134"/>
      </rPr>
      <t>PBI3</t>
    </r>
  </si>
  <si>
    <t>25-28</t>
  </si>
  <si>
    <t>ABE8、AVP1、RMN3、TEB9</t>
  </si>
  <si>
    <t>Match12-卡派</t>
  </si>
  <si>
    <t>Match12-卡派-BB</t>
  </si>
  <si>
    <t>Match15-卡派</t>
  </si>
  <si>
    <t>Match15-卡派-BB</t>
  </si>
  <si>
    <t>Match20-卡派</t>
  </si>
  <si>
    <t>Match20-卡派-BB</t>
  </si>
  <si>
    <t>时效赔付说明（实际开船日期第二天算起）</t>
  </si>
  <si>
    <t>RMB 0.5/KG/工作日，最高赔偿1.5RMB/KG，不包税渠道RMB 75/CBM/工作日，最高赔偿150RMB/CBM，无论进出口查验赔偿统一最高赔偿统一最高1/KG</t>
  </si>
  <si>
    <t>RMB 0.5/KG/工作日，最高赔偿1.5RMB/KG，不包税渠道RMB 75/CBM/工作日，最高赔偿150RMB/CBM进出口查验、船期延误 亚马逊删约改约、拒收不赔</t>
  </si>
  <si>
    <t>RMB 0.5/KG/工作日，最高赔偿1RMB/KG，不包税渠道RMB 75/CBM/工作日，最高赔偿75RMB/CBM进出口查验、船期延误 亚马逊删约改约、拒收不赔</t>
  </si>
  <si>
    <t>深圳/中山/广州/义乌/苏州/汕头/厦门</t>
  </si>
  <si>
    <t>产品说明</t>
  </si>
  <si>
    <t>包税
50KG+</t>
  </si>
  <si>
    <t>不包税
1CBM+</t>
  </si>
  <si>
    <t>参考时效
(开船后)</t>
  </si>
  <si>
    <t>时效赔付</t>
  </si>
  <si>
    <t>TEB4、TEB3、TEB6、TEB9、XEW5、ABE8、ABE4</t>
  </si>
  <si>
    <t>17-18</t>
  </si>
  <si>
    <t>21-22</t>
  </si>
  <si>
    <t>【含税】渠道：
1、含关税和查验费；
2、体积/6000，不分泡
3、单件最低消费5KG，渠道单票低消21KG,21-49KG单价+2/KG：                                       
【不含税】渠道：
1、不含关税，查验费和查验产生的其他费用；
2、体积/1000000，不分泡，单件最低消费5KG，单票低消1CBM
3.重货按每363KG=1CBM
(产品附加费/特殊附加费等详见发货必读)  
包税渠道重货优惠
1:200= -0.3/KG
1:240= -0.6/KG
1:280= -0.9/KG
1:320= -1.2/KG 
1:360= -1.5/KG
1:420= -1.8/KG
1:480= -2.1/KG
1:500= -2.5/KG（封顶）</t>
  </si>
  <si>
    <t>SWF2、AVP1、ILG1、MDT1</t>
  </si>
  <si>
    <t>ALB1、XLX1、MDT4</t>
  </si>
  <si>
    <t>23-24</t>
  </si>
  <si>
    <t>25天</t>
  </si>
  <si>
    <t>RMN3</t>
  </si>
  <si>
    <t>ORF2、XLX6</t>
  </si>
  <si>
    <t>EWR5、EWR4、EWR6、EWR7、EWR9</t>
  </si>
  <si>
    <t>ACY2、TTN2、LGA9、ACY1、JFK8、JFK2</t>
  </si>
  <si>
    <t>ABE3、ABE5、ABE2</t>
  </si>
  <si>
    <t>AVP9、AVP3</t>
  </si>
  <si>
    <t>PHL4、PHL5、PHL6、RDG1、MDT2</t>
  </si>
  <si>
    <t>PHL3、PHL7、PHL1、SWF1</t>
  </si>
  <si>
    <t>HGR6、HGR2</t>
  </si>
  <si>
    <t>BOS7</t>
  </si>
  <si>
    <t>CMH3、CMH2、XPH1、GSO1、AKR1、RDU2、RDU1、DTW3、IUSR</t>
  </si>
  <si>
    <t>CLT3、CLT4、CLT2、CLT6、DET1、DET2、TOL3</t>
  </si>
  <si>
    <t>纽约自提（出仓费15USD/板）</t>
  </si>
  <si>
    <t>美森美东秒送-BB</t>
  </si>
  <si>
    <t>CLX-GEX服务</t>
  </si>
  <si>
    <t>1.5RMB/KG起赔，+0.5RMB/KG递增，赔付上限3.5RMB/KG</t>
  </si>
  <si>
    <t>OA-拆送（OA联盟）</t>
  </si>
  <si>
    <t>1CBM+
（不包税）</t>
  </si>
  <si>
    <t>航程</t>
  </si>
  <si>
    <t>派送时效</t>
  </si>
  <si>
    <t>报关条件</t>
  </si>
  <si>
    <t>包税渠道重货优惠                                                     1 :200 =-0.3/KG
1:240= -0.6/KG
1:280= -0.9/KG
1:320 =-1.2/KG 
1:360= -1.5/KG
1:420 = -1.8/KG         1:480=- 2.1/KG    
1:500=-2.5/KG (封顶)                                                1、包税渠道含关税和查验费；
2、体积/6000；
3、不分泡                                                                 
4、不包税渠道不含关税和查验费；如查验按照68CBM分摊查验费
8、体积/6000；
6、不分泡，最低消费1个方 ，不足1个方按照1个方算                                                     10、1CBM=363KG                 (产品附加费/特殊附加费等详见发货必读)</t>
  </si>
  <si>
    <t>14-16</t>
  </si>
  <si>
    <t>该区域内可合并报关</t>
  </si>
  <si>
    <t>IUSJ、IUSP、IUSQ</t>
  </si>
  <si>
    <t>24-28</t>
  </si>
  <si>
    <t>SBD2、SNA4、LGB6、LGB9、LGB4、XLX7、IUSI、IUSW、IUTI</t>
  </si>
  <si>
    <t>SMF3、SCK4、HLI2、PSP3</t>
  </si>
  <si>
    <t>GEU2、GEU3、MIT2、TCY1、TCY2</t>
  </si>
  <si>
    <t>SCK1、SCK3、SCK8、OAK3、SJC7、SMF6、QZZ7</t>
  </si>
  <si>
    <t>26-32</t>
  </si>
  <si>
    <t>FAT2、QXY8、MCC1、MCE1</t>
  </si>
  <si>
    <t>MDW2、IND9、MQJ1、MEM1、FWA4</t>
  </si>
  <si>
    <t>PBI3、BNA6</t>
  </si>
  <si>
    <t>50KG+
（包税）</t>
  </si>
  <si>
    <t>PHX5、PHX6、PHX7、AZA4、RNO4</t>
  </si>
  <si>
    <t>26-30</t>
  </si>
  <si>
    <t>BFI3、PDX7、GEG2</t>
  </si>
  <si>
    <t>27-33</t>
  </si>
  <si>
    <t>SLC2、DEN2、DEN8</t>
  </si>
  <si>
    <r>
      <t>HOU8、SAT1、SAT4、OKC2、</t>
    </r>
    <r>
      <rPr>
        <b/>
        <sz val="14"/>
        <color rgb="FF0766D4"/>
        <rFont val="微软雅黑"/>
        <charset val="134"/>
      </rPr>
      <t>FTW1、IAH3</t>
    </r>
  </si>
  <si>
    <t>万邑通（USKY3、USKY5、USTX）</t>
  </si>
  <si>
    <t>CLT2、CLT3 、RDU2、MGE3、GSO1、JAX3、CHA1、CHA2、TOL3</t>
  </si>
  <si>
    <t>30-36</t>
  </si>
  <si>
    <t>新增仓点</t>
  </si>
  <si>
    <t>ABE8、 ABE4、TEB6、TEB9、TEB4、AVP1、SWF2、PHL4</t>
  </si>
  <si>
    <t>33-39</t>
  </si>
  <si>
    <t>沃尔玛</t>
  </si>
  <si>
    <t>WM-LAX1、WM-LAX2、WM-LAX2N</t>
  </si>
  <si>
    <t>OA-拆送</t>
  </si>
  <si>
    <t>OA-拆送-BB</t>
  </si>
  <si>
    <t>预配船公司</t>
  </si>
  <si>
    <t>OA联盟</t>
  </si>
  <si>
    <t>注意事项</t>
  </si>
  <si>
    <t>可接受单件超22.5KG 单边超63CM 货件。                        
扣货费200USD/票。
（注：PSC2，BFI3,PDX7,GEG2目的港-西雅图）</t>
  </si>
  <si>
    <t>OA-直送包税（OA联盟）</t>
  </si>
  <si>
    <t>21KG+（包税）</t>
  </si>
  <si>
    <t>整体时效</t>
  </si>
  <si>
    <t>目的港口</t>
  </si>
  <si>
    <t>LA</t>
  </si>
  <si>
    <t>包税渠道重货优惠                                                     1 :200 =-0.3/KG
1:240= -0.6/KG
1:280= -0.9/KG
1:320 =-1.2/KG 
1:360= -1.5/KG
1:420 = -1.8/KG         
1:480=- 2.1/KG    
1:500=-2.5/KG  （封顶）                                                1、包税渠道含关税和查验费；
2、体积/6000；
3、不分泡                                                                 
4、不包税渠道不含关税和查验费；如查验按照68CBM分摊查验费
8、体积/6000；
6、不分泡，最低消费1个方 ，不足1个方按照1个方算                                                     10、1CBM=363KG                 (产品附加费/特殊附加费等详见发货必读)</t>
  </si>
  <si>
    <t>POC1，POC2，POC3</t>
  </si>
  <si>
    <t>SMF3、SCK4</t>
  </si>
  <si>
    <t>16-19</t>
  </si>
  <si>
    <t>SCK8，TCY1，TCY2</t>
  </si>
  <si>
    <t>PSP3</t>
  </si>
  <si>
    <t>MIT2</t>
  </si>
  <si>
    <t>LAS1,VGT2,GYR2,GYR3</t>
  </si>
  <si>
    <t>GEU3 ，GEU2</t>
  </si>
  <si>
    <t>28-32</t>
  </si>
  <si>
    <t>OA-直送</t>
  </si>
  <si>
    <t>OA-直送-BB</t>
  </si>
  <si>
    <t>美东直送</t>
  </si>
  <si>
    <t>ABE8,TEB9</t>
  </si>
  <si>
    <t>28-35</t>
  </si>
  <si>
    <t>35-45</t>
  </si>
  <si>
    <t>美东</t>
  </si>
  <si>
    <t>AVP1</t>
  </si>
  <si>
    <t>OA-美东直送-BB</t>
  </si>
  <si>
    <t>不接受单件超22.5/KG 最长边超80CM货件                                                                                                                                                            
 扣货费1200USD/票 请谨慎扣货</t>
  </si>
  <si>
    <r>
      <rPr>
        <b/>
        <sz val="20"/>
        <color rgb="FF0766D4"/>
        <rFont val="微软雅黑"/>
        <charset val="134"/>
      </rPr>
      <t xml:space="preserve">美西
</t>
    </r>
    <r>
      <rPr>
        <b/>
        <sz val="9"/>
        <color rgb="FF0766D4"/>
        <rFont val="微软雅黑"/>
        <charset val="134"/>
      </rPr>
      <t>（90、91、92邮编）</t>
    </r>
  </si>
  <si>
    <t>300KG+
（包税）</t>
  </si>
  <si>
    <t>1.5CBM+
（不包税）</t>
  </si>
  <si>
    <t>500KG+
（包税）</t>
  </si>
  <si>
    <t>2CBM+
（不包税）</t>
  </si>
  <si>
    <t>1500KG+
（包税）</t>
  </si>
  <si>
    <t>6CBM+
（不包税）</t>
  </si>
  <si>
    <t>参考时效
（开船后）</t>
  </si>
  <si>
    <t>重货优惠
1 :200 =-0.3/KG
1:240= -0.6/KG
1:280= -0.9/KG
1:320 =-1.2/KG 
1:360= -1.5/KG
1:420 = -1.8/KG
1:480=- 2.1/KG
1:500=-2.5/KG   （封顶）
1、包税渠道含关税和查验费；
2、体积/6000；
3、不分泡                                                                 
4、不包税渠道不含关税和查验费；如查验按照68CBM分摊查验费
5、体积/6000；
6、不分泡，最低消费1个方 ，不足1个方按照1个方算
7、1CBM=363KG
(产品附加费/特殊附加费等详见发货必读)</t>
  </si>
  <si>
    <r>
      <rPr>
        <b/>
        <sz val="12"/>
        <color rgb="FFEE7228"/>
        <rFont val="微软雅黑"/>
        <charset val="134"/>
      </rPr>
      <t xml:space="preserve">Match12
</t>
    </r>
    <r>
      <rPr>
        <b/>
        <sz val="11"/>
        <color rgb="FFFF0000"/>
        <rFont val="微软雅黑"/>
        <charset val="134"/>
      </rPr>
      <t>（500KG起）</t>
    </r>
  </si>
  <si>
    <r>
      <rPr>
        <b/>
        <sz val="12"/>
        <color rgb="FFEE7228"/>
        <rFont val="微软雅黑"/>
        <charset val="134"/>
      </rPr>
      <t>Match15</t>
    </r>
    <r>
      <rPr>
        <b/>
        <sz val="11"/>
        <color rgb="FFEE7228"/>
        <rFont val="微软雅黑"/>
        <charset val="134"/>
      </rPr>
      <t xml:space="preserve">
</t>
    </r>
    <r>
      <rPr>
        <b/>
        <sz val="10"/>
        <color rgb="FFFF0000"/>
        <rFont val="微软雅黑"/>
        <charset val="134"/>
      </rPr>
      <t>（500KG起）</t>
    </r>
  </si>
  <si>
    <r>
      <rPr>
        <b/>
        <sz val="12"/>
        <color rgb="FFEE7228"/>
        <rFont val="微软雅黑"/>
        <charset val="134"/>
      </rPr>
      <t>Match20</t>
    </r>
    <r>
      <rPr>
        <b/>
        <sz val="11"/>
        <color rgb="FFEE7228"/>
        <rFont val="微软雅黑"/>
        <charset val="134"/>
      </rPr>
      <t xml:space="preserve">
</t>
    </r>
    <r>
      <rPr>
        <b/>
        <sz val="10"/>
        <color rgb="FFFF0000"/>
        <rFont val="微软雅黑"/>
        <charset val="134"/>
      </rPr>
      <t>（500KG起）</t>
    </r>
  </si>
  <si>
    <r>
      <rPr>
        <b/>
        <sz val="12"/>
        <color rgb="FFEE7228"/>
        <rFont val="微软雅黑"/>
        <charset val="134"/>
      </rPr>
      <t>OA-拆送</t>
    </r>
    <r>
      <rPr>
        <b/>
        <sz val="11"/>
        <color rgb="FFEE7228"/>
        <rFont val="微软雅黑"/>
        <charset val="134"/>
      </rPr>
      <t xml:space="preserve">
</t>
    </r>
    <r>
      <rPr>
        <b/>
        <sz val="10"/>
        <color rgb="FFFF0000"/>
        <rFont val="微软雅黑"/>
        <charset val="134"/>
      </rPr>
      <t>（300KG起）</t>
    </r>
  </si>
  <si>
    <r>
      <rPr>
        <b/>
        <sz val="20"/>
        <color rgb="FF0766D4"/>
        <rFont val="微软雅黑"/>
        <charset val="134"/>
      </rPr>
      <t xml:space="preserve">美东
</t>
    </r>
    <r>
      <rPr>
        <b/>
        <sz val="9"/>
        <color rgb="FF0766D4"/>
        <rFont val="微软雅黑"/>
        <charset val="134"/>
      </rPr>
      <t>（07、08邮编）</t>
    </r>
  </si>
  <si>
    <r>
      <rPr>
        <b/>
        <sz val="11"/>
        <color rgb="FFEE7228"/>
        <rFont val="微软雅黑"/>
        <charset val="134"/>
      </rPr>
      <t>美东普快专线
07邮编</t>
    </r>
    <r>
      <rPr>
        <b/>
        <sz val="10"/>
        <color rgb="FFFF0000"/>
        <rFont val="微软雅黑"/>
        <charset val="134"/>
      </rPr>
      <t>（500KG起）</t>
    </r>
  </si>
  <si>
    <t>40-45</t>
  </si>
  <si>
    <r>
      <rPr>
        <b/>
        <sz val="11"/>
        <color rgb="FFEE7228"/>
        <rFont val="微软雅黑"/>
        <charset val="134"/>
      </rPr>
      <t xml:space="preserve">美东普快专线
</t>
    </r>
    <r>
      <rPr>
        <b/>
        <sz val="10"/>
        <color rgb="FFEE7228"/>
        <rFont val="微软雅黑"/>
        <charset val="134"/>
      </rPr>
      <t>08邮编</t>
    </r>
    <r>
      <rPr>
        <b/>
        <sz val="10"/>
        <color rgb="FFFF0000"/>
        <rFont val="微软雅黑"/>
        <charset val="134"/>
      </rPr>
      <t>（500KG起）</t>
    </r>
  </si>
  <si>
    <r>
      <rPr>
        <b/>
        <sz val="11"/>
        <color rgb="FFEE7228"/>
        <rFont val="微软雅黑"/>
        <charset val="134"/>
      </rPr>
      <t>美东极速快车
07邮编</t>
    </r>
    <r>
      <rPr>
        <b/>
        <sz val="10"/>
        <color rgb="FFFF0000"/>
        <rFont val="微软雅黑"/>
        <charset val="134"/>
      </rPr>
      <t>（500KG起）</t>
    </r>
  </si>
  <si>
    <r>
      <rPr>
        <b/>
        <sz val="11"/>
        <color rgb="FFEE7228"/>
        <rFont val="微软雅黑"/>
        <charset val="134"/>
      </rPr>
      <t xml:space="preserve">美东极速快车
</t>
    </r>
    <r>
      <rPr>
        <b/>
        <sz val="10"/>
        <color rgb="FFEE7228"/>
        <rFont val="微软雅黑"/>
        <charset val="134"/>
      </rPr>
      <t>08邮编</t>
    </r>
    <r>
      <rPr>
        <b/>
        <sz val="10"/>
        <color rgb="FFFF0000"/>
        <rFont val="微软雅黑"/>
        <charset val="134"/>
      </rPr>
      <t>（500KG起）</t>
    </r>
  </si>
  <si>
    <r>
      <rPr>
        <b/>
        <sz val="11"/>
        <color rgb="FFEE7228"/>
        <rFont val="微软雅黑"/>
        <charset val="134"/>
      </rPr>
      <t xml:space="preserve">美森美东秒送
</t>
    </r>
    <r>
      <rPr>
        <b/>
        <sz val="10"/>
        <color rgb="FFEE7228"/>
        <rFont val="微软雅黑"/>
        <charset val="134"/>
      </rPr>
      <t>07邮编</t>
    </r>
    <r>
      <rPr>
        <b/>
        <sz val="10"/>
        <color rgb="FFFF0000"/>
        <rFont val="微软雅黑"/>
        <charset val="134"/>
      </rPr>
      <t>（500KG起）</t>
    </r>
  </si>
  <si>
    <r>
      <rPr>
        <b/>
        <sz val="11"/>
        <color rgb="FFEE7228"/>
        <rFont val="微软雅黑"/>
        <charset val="134"/>
      </rPr>
      <t xml:space="preserve">美森美东秒送
</t>
    </r>
    <r>
      <rPr>
        <b/>
        <sz val="10"/>
        <color rgb="FFEE7228"/>
        <rFont val="微软雅黑"/>
        <charset val="134"/>
      </rPr>
      <t>08邮编</t>
    </r>
    <r>
      <rPr>
        <b/>
        <sz val="10"/>
        <color rgb="FFFF0000"/>
        <rFont val="微软雅黑"/>
        <charset val="134"/>
      </rPr>
      <t>（500KG起）</t>
    </r>
  </si>
  <si>
    <r>
      <rPr>
        <b/>
        <sz val="20"/>
        <color rgb="FF0766D4"/>
        <rFont val="微软雅黑"/>
        <charset val="134"/>
      </rPr>
      <t xml:space="preserve">芝加哥
</t>
    </r>
    <r>
      <rPr>
        <b/>
        <sz val="10"/>
        <color rgb="FF0766D4"/>
        <rFont val="微软雅黑"/>
        <charset val="134"/>
      </rPr>
      <t>（60邮编）</t>
    </r>
  </si>
  <si>
    <r>
      <rPr>
        <b/>
        <sz val="11"/>
        <color rgb="FFEE7228"/>
        <rFont val="微软雅黑"/>
        <charset val="134"/>
      </rPr>
      <t xml:space="preserve">芝加哥海铁快车
</t>
    </r>
    <r>
      <rPr>
        <b/>
        <sz val="10"/>
        <color rgb="FFFF0000"/>
        <rFont val="微软雅黑"/>
        <charset val="134"/>
      </rPr>
      <t>（500KG起）</t>
    </r>
  </si>
  <si>
    <t>38-45</t>
  </si>
  <si>
    <r>
      <rPr>
        <b/>
        <sz val="11"/>
        <color rgb="FFEE7228"/>
        <rFont val="微软雅黑"/>
        <charset val="134"/>
      </rPr>
      <t xml:space="preserve">芝加哥海铁联运
</t>
    </r>
    <r>
      <rPr>
        <b/>
        <sz val="10"/>
        <color rgb="FFFF0000"/>
        <rFont val="微软雅黑"/>
        <charset val="134"/>
      </rPr>
      <t>（500KG起）</t>
    </r>
  </si>
  <si>
    <t>----------------------不满低消，按照低消金额计算！-----------------------</t>
  </si>
  <si>
    <r>
      <rPr>
        <b/>
        <sz val="14"/>
        <color theme="1"/>
        <rFont val="微软雅黑"/>
        <charset val="134"/>
      </rPr>
      <t xml:space="preserve">美西参考地址
</t>
    </r>
    <r>
      <rPr>
        <b/>
        <sz val="10"/>
        <color rgb="FFFF0000"/>
        <rFont val="微软雅黑"/>
        <charset val="134"/>
      </rPr>
      <t>（不在范围内请单询）</t>
    </r>
  </si>
  <si>
    <t>城市</t>
  </si>
  <si>
    <t>Los Angeles</t>
  </si>
  <si>
    <t>9002X</t>
  </si>
  <si>
    <t>LA PUENTE</t>
  </si>
  <si>
    <t>9174X</t>
  </si>
  <si>
    <t>WEST COVINA</t>
  </si>
  <si>
    <t>9179X</t>
  </si>
  <si>
    <t>WHITTIER</t>
  </si>
  <si>
    <t>9060X</t>
  </si>
  <si>
    <t>ROWLAND HEIGHTS</t>
  </si>
  <si>
    <t>ALHAMNRA</t>
  </si>
  <si>
    <t>9180X</t>
  </si>
  <si>
    <t>MONTEBELLO</t>
  </si>
  <si>
    <t>9064X</t>
  </si>
  <si>
    <t>HACIENDA HEIGHTS</t>
  </si>
  <si>
    <t>COLTON</t>
  </si>
  <si>
    <t>9232X</t>
  </si>
  <si>
    <t>NORWALK</t>
  </si>
  <si>
    <t>9065X</t>
  </si>
  <si>
    <t>CITY OF INDUSTRY</t>
  </si>
  <si>
    <t>FONTANA</t>
  </si>
  <si>
    <t>9233X</t>
  </si>
  <si>
    <t>SANTA FE SPRINGS</t>
  </si>
  <si>
    <t>9067X</t>
  </si>
  <si>
    <t>MONTEREY PARK</t>
  </si>
  <si>
    <t>9175X</t>
  </si>
  <si>
    <t>RIALTO</t>
  </si>
  <si>
    <t>9237X</t>
  </si>
  <si>
    <t>CERRITOS</t>
  </si>
  <si>
    <t>9070X</t>
  </si>
  <si>
    <t>ONTARIO</t>
  </si>
  <si>
    <t>9176X</t>
  </si>
  <si>
    <t>SAN BERNARDINO</t>
  </si>
  <si>
    <t>9240X</t>
  </si>
  <si>
    <t>ARCADIA</t>
  </si>
  <si>
    <t>9100X</t>
  </si>
  <si>
    <t>DIAMOND BAR</t>
  </si>
  <si>
    <t>RIVERSIDE</t>
  </si>
  <si>
    <t>9250X</t>
  </si>
  <si>
    <t>PASADENA</t>
  </si>
  <si>
    <t>9110X</t>
  </si>
  <si>
    <t>POMONA</t>
  </si>
  <si>
    <t>ANAHEIM</t>
  </si>
  <si>
    <t>9280X</t>
  </si>
  <si>
    <t>AZUSA</t>
  </si>
  <si>
    <t>9170X</t>
  </si>
  <si>
    <t>ROSEMEAD</t>
  </si>
  <si>
    <t>9177X</t>
  </si>
  <si>
    <t>BREA</t>
  </si>
  <si>
    <t>9282X</t>
  </si>
  <si>
    <t>CHINO</t>
  </si>
  <si>
    <t>9171X</t>
  </si>
  <si>
    <t>SAN DIMAS</t>
  </si>
  <si>
    <t>FULLERTON</t>
  </si>
  <si>
    <t>9283X</t>
  </si>
  <si>
    <t>RANCHO CUCAMONGA</t>
  </si>
  <si>
    <t>9173X</t>
  </si>
  <si>
    <t>WALNUT</t>
  </si>
  <si>
    <t>9178X</t>
  </si>
  <si>
    <t>CORONA</t>
  </si>
  <si>
    <t>9288X</t>
  </si>
  <si>
    <t>EL MONTE</t>
  </si>
  <si>
    <t>TEMPLE CITY</t>
  </si>
  <si>
    <t>YORBA LINDA</t>
  </si>
  <si>
    <r>
      <rPr>
        <b/>
        <sz val="14"/>
        <color rgb="FF000000"/>
        <rFont val="微软雅黑"/>
        <charset val="134"/>
      </rPr>
      <t xml:space="preserve">美东参考地址
</t>
    </r>
    <r>
      <rPr>
        <b/>
        <sz val="10"/>
        <color rgb="FFFF0000"/>
        <rFont val="微软雅黑"/>
        <charset val="134"/>
      </rPr>
      <t>（不在范围内请单询）</t>
    </r>
  </si>
  <si>
    <t>CARTERET</t>
  </si>
  <si>
    <t>0700X</t>
  </si>
  <si>
    <t>PERTH AMBOY</t>
  </si>
  <si>
    <t>0886X</t>
  </si>
  <si>
    <t>South Amboy</t>
  </si>
  <si>
    <t>0887X</t>
  </si>
  <si>
    <t>NEWARK</t>
  </si>
  <si>
    <t>0710X</t>
  </si>
  <si>
    <t>NEW BRUNSWICK</t>
  </si>
  <si>
    <t>0890X</t>
  </si>
  <si>
    <t>Union</t>
  </si>
  <si>
    <t>0708X</t>
  </si>
  <si>
    <t>ATLANTIC HIGHLANDS</t>
  </si>
  <si>
    <t>0771X</t>
  </si>
  <si>
    <t>HILLSBOROUGH</t>
  </si>
  <si>
    <t>0884X</t>
  </si>
  <si>
    <t>Parlin</t>
  </si>
  <si>
    <t>0885X</t>
  </si>
  <si>
    <t>Woodbridge Township</t>
  </si>
  <si>
    <t>0709X</t>
  </si>
  <si>
    <t>MONROE TOWNSHIP</t>
  </si>
  <si>
    <t>0883X</t>
  </si>
  <si>
    <t>New Providence</t>
  </si>
  <si>
    <t>0797X</t>
  </si>
  <si>
    <t>Roselle</t>
  </si>
  <si>
    <t>0720X</t>
  </si>
  <si>
    <t>BURLINGTON</t>
  </si>
  <si>
    <t>0801X</t>
  </si>
  <si>
    <t>Millburn</t>
  </si>
  <si>
    <t>0704X</t>
  </si>
  <si>
    <t>PORT READING</t>
  </si>
  <si>
    <t>0706X</t>
  </si>
  <si>
    <t>BORDENTOWN</t>
  </si>
  <si>
    <t>0850X</t>
  </si>
  <si>
    <t>Bound Brook</t>
  </si>
  <si>
    <t>0880X</t>
  </si>
  <si>
    <t>LINDEN</t>
  </si>
  <si>
    <t>0703X</t>
  </si>
  <si>
    <t>EDISON</t>
  </si>
  <si>
    <t>0881X</t>
  </si>
  <si>
    <t>Rutherford</t>
  </si>
  <si>
    <t>0707X</t>
  </si>
  <si>
    <t>Cranford</t>
  </si>
  <si>
    <t>0701X</t>
  </si>
  <si>
    <t>LAKEWOOD</t>
  </si>
  <si>
    <t>0870X</t>
  </si>
  <si>
    <t>Wallington</t>
  </si>
  <si>
    <t>0705X</t>
  </si>
  <si>
    <r>
      <rPr>
        <b/>
        <sz val="14"/>
        <color rgb="FF000000"/>
        <rFont val="微软雅黑"/>
        <charset val="134"/>
      </rPr>
      <t xml:space="preserve">芝加哥参考地址
</t>
    </r>
    <r>
      <rPr>
        <b/>
        <sz val="10"/>
        <color rgb="FFFF0000"/>
        <rFont val="微软雅黑"/>
        <charset val="134"/>
      </rPr>
      <t>（不在范围内请单询）</t>
    </r>
  </si>
  <si>
    <t>Joliet</t>
  </si>
  <si>
    <t>6043X</t>
  </si>
  <si>
    <t>Westmont</t>
  </si>
  <si>
    <t>6055X</t>
  </si>
  <si>
    <t>Mokena</t>
  </si>
  <si>
    <t>6044X</t>
  </si>
  <si>
    <t>Morgan Park</t>
  </si>
  <si>
    <t>6064X</t>
  </si>
  <si>
    <t>Frankfort</t>
  </si>
  <si>
    <t>6042X</t>
  </si>
  <si>
    <t>Lisle</t>
  </si>
  <si>
    <t>6053X</t>
  </si>
  <si>
    <t>Channahon</t>
  </si>
  <si>
    <t>6041X</t>
  </si>
  <si>
    <t>Downers Grove</t>
  </si>
  <si>
    <t>6051X</t>
  </si>
  <si>
    <t>Orland Park</t>
  </si>
  <si>
    <t>6046X</t>
  </si>
  <si>
    <t>Hinsdale</t>
  </si>
  <si>
    <t>6052X</t>
  </si>
  <si>
    <t>Woodridge</t>
  </si>
  <si>
    <t>Oak Lawn</t>
  </si>
  <si>
    <t>6045X</t>
  </si>
  <si>
    <t>Darien</t>
  </si>
  <si>
    <t>6056X</t>
  </si>
  <si>
    <t>Glen Ellyn</t>
  </si>
  <si>
    <t>6013X</t>
  </si>
  <si>
    <t>Naperville</t>
  </si>
  <si>
    <t>6054X</t>
  </si>
  <si>
    <t>说明</t>
  </si>
  <si>
    <t>额外费用（如产生）</t>
  </si>
  <si>
    <t>金额</t>
  </si>
  <si>
    <t>卸货等候费</t>
  </si>
  <si>
    <t>每小时</t>
  </si>
  <si>
    <t>免费等待一小时</t>
  </si>
  <si>
    <t>跑空费</t>
  </si>
  <si>
    <t>派送费100%</t>
  </si>
  <si>
    <t>每次</t>
  </si>
  <si>
    <t>客户自行承担</t>
  </si>
  <si>
    <t>更改地址派送</t>
  </si>
  <si>
    <t>更改一次$50,不含改派后派送费</t>
  </si>
  <si>
    <t>更改自提（出库费）</t>
  </si>
  <si>
    <t>每板</t>
  </si>
  <si>
    <t>原运费不退</t>
  </si>
  <si>
    <t>尾板费</t>
  </si>
  <si>
    <t>无卸货平台需收取</t>
  </si>
  <si>
    <t>MT-专线</t>
  </si>
  <si>
    <t>ONT8、LAX9、LGB8、SBD1、POC1、POC3、POC2</t>
  </si>
  <si>
    <t>30-35</t>
  </si>
  <si>
    <t>GEU3 、GEU2 、MIT2、GYR2、GYR3、LAS1、VGT2</t>
  </si>
  <si>
    <t>32-37</t>
  </si>
  <si>
    <t>可合并报关</t>
  </si>
  <si>
    <t>SMF3、SCK4、TCY1 、TCY2、MCC1 、HLI2 、QXY8</t>
  </si>
  <si>
    <t>ABE8、TEB4、TEB6、TEB9、XEW5</t>
  </si>
  <si>
    <t>35-43</t>
  </si>
  <si>
    <t>52-58</t>
  </si>
  <si>
    <t>ABE4、HEA2、SWF1、SWF2</t>
  </si>
  <si>
    <t>MDT4、PHL4、PHL6</t>
  </si>
  <si>
    <t>RMN3、ORF2、MQJ1</t>
  </si>
  <si>
    <t>新增</t>
  </si>
  <si>
    <t>SAV3、JAX3、GSP1、MGE3、XLX6、CLT2、CLT3</t>
  </si>
  <si>
    <t>GSO1、MGE1、IUSR</t>
  </si>
  <si>
    <t>BNA6、XCH2、IND9、MEM1、RDU2</t>
  </si>
  <si>
    <t>2M/THE联盟</t>
  </si>
  <si>
    <t>可接受单件超22.5KG 单边超80CM 货件。                        
不接受扣货。</t>
  </si>
  <si>
    <t>OA-奥克兰</t>
  </si>
  <si>
    <t>包税渠道重货优惠                                                     1 :200 =-0.3/KG
1:240= -0.6/KG
1:280= -0.9/KG
1:320 =-1.2/KG 
1:360= -1.5/KG
1:420 = -1.8/KG         
1:480=- 2.1/KG    
1:500=-2.5/KG   （封顶）                                                1、包税渠道含关税和查验费；
2、体积/6000；
3、不分泡                                                                 
4、不包税渠道不含关税和查验费；如查验按照68CBM分摊查验费
8、体积/6000；
6、不分泡，最低消费1个方 ，不足1个方按照1个方算                                                     10、1CBM=363KG                 (产品附加费/特殊附加费等详见发货必读)</t>
  </si>
  <si>
    <t>SMF3、SCK4、QXY5、TCY1、TCY2</t>
  </si>
  <si>
    <t>SCK1、SCK3、SJC7、OAK3、SCK8</t>
  </si>
  <si>
    <t>MCE1、MCC1、FAT2、SMF6、SMF7、HLI2、QXY8</t>
  </si>
  <si>
    <t>RNO4</t>
  </si>
  <si>
    <t>93 邮编海外仓（ 最低消费500KG 或 2个CBM）</t>
  </si>
  <si>
    <t>93 邮编海外仓（ 1500KG+ 或 6个CBM+）</t>
  </si>
  <si>
    <t>94-95邮编海外仓（ 最低消费500KG 或 2个CBM）</t>
  </si>
  <si>
    <t>94-95邮编海外仓（ 1500KG+ 或 6个CBM+）</t>
  </si>
  <si>
    <t>OA-奥克兰卡派</t>
  </si>
  <si>
    <t>OA-奥克兰卡派-BB</t>
  </si>
  <si>
    <r>
      <rPr>
        <b/>
        <sz val="18"/>
        <color rgb="FFFF0000"/>
        <rFont val="微软雅黑"/>
        <charset val="134"/>
      </rPr>
      <t>卸货港：洛杉矶</t>
    </r>
    <r>
      <rPr>
        <b/>
        <sz val="12"/>
        <color theme="9" tint="-0.25"/>
        <rFont val="微软雅黑"/>
        <charset val="134"/>
      </rPr>
      <t xml:space="preserve">
扣货费200USD/票。</t>
    </r>
  </si>
  <si>
    <t>美琦国际货运代理（深圳）有限公司</t>
  </si>
  <si>
    <t>地址：深圳市龙岗区象角塘村二路2-4号锦绣华城A区4栋309号-310号</t>
  </si>
  <si>
    <t>T H (特惠）专线-暂停</t>
  </si>
  <si>
    <t>21KG+（特惠）</t>
  </si>
  <si>
    <t>1CBM+（特惠）</t>
  </si>
  <si>
    <t>卸货港</t>
  </si>
  <si>
    <t>航程（不保仓保柜）</t>
  </si>
  <si>
    <t xml:space="preserve">重货优惠                             </t>
  </si>
  <si>
    <t>ONT8、LGB8、SBD1</t>
  </si>
  <si>
    <t xml:space="preserve">
1、包税渠道含关税和查验费；不包税渠道不含关税和查验费；如查验按照68CBM分摊查验费
2、体积/6000；
3、不分泡，不包税渠道最低消费1个方 ，不足1个方按照1个方算                                                                                                       4、单件最长边尺寸不超63CM,重不超22.5KG   </t>
  </si>
  <si>
    <t>16-20Day</t>
  </si>
  <si>
    <t>30-38Day</t>
  </si>
  <si>
    <t xml:space="preserve">包税渠道重货优惠                             1 :200 =-0.3/KG
1:240= -0.5/KG
1:280= -0.8/KG
1:320 =-1.1/KG 
1:360= -1.4/KG
1:420 = -1.7/KG         1:480=- 2/KG    1:500=-2.5/KG  （封顶）                                     </t>
  </si>
  <si>
    <t>LAS1、GRY2、GYR3、MIT2</t>
  </si>
  <si>
    <t>GEU3</t>
  </si>
  <si>
    <t>LGB4、LGB6、LGB9、LGB7</t>
  </si>
  <si>
    <t>ONT6、ONT9、KRB1、SBD2、XLX7</t>
  </si>
  <si>
    <t>下单渠道：</t>
  </si>
  <si>
    <t>TH(特惠)专线-包税</t>
  </si>
  <si>
    <t>TH(特惠)专线-不包税</t>
  </si>
  <si>
    <t>OA联盟,THE联盟,2M联盟,SML,WHL 统配</t>
  </si>
  <si>
    <t>Match12-海派（CLX、MAX-GES服务)</t>
  </si>
  <si>
    <t>Match15-海派(ZIM带车架、EXX统配）</t>
  </si>
  <si>
    <t>理赔提取时效（开船后）</t>
  </si>
  <si>
    <t>重货优惠  
1 :200 =-0.3/KG
1:240= -0.6/KG
1:280= -0.9/KG
1:320 =-1.2/KG 
1:360= -1.5/KG
1:420 = -1.8/KG         1:480=- 2.1/KG    
1:500=-2.5/KG  （封顶）</t>
  </si>
  <si>
    <t>美西（邮编 8  9）</t>
  </si>
  <si>
    <t>14-15</t>
  </si>
  <si>
    <t>16天</t>
  </si>
  <si>
    <t>16-17</t>
  </si>
  <si>
    <t>18天</t>
  </si>
  <si>
    <t>美西二区（邮编 （97 98 99））</t>
  </si>
  <si>
    <t>美中（邮编 5 6 7）</t>
  </si>
  <si>
    <t>美东（邮编 0 1 2  3  4）</t>
  </si>
  <si>
    <t>MATSON /ZIM/EXX</t>
  </si>
  <si>
    <t>理赔说明</t>
  </si>
  <si>
    <t>RMB 0.5/KG/工作日，最高赔偿1.5RMB/KG， 无论进出口查验赔偿统一最高赔偿统一最高1/KG</t>
  </si>
  <si>
    <t>RMB 0.5/KG/工作日，最高赔偿1.5RMB/KG，(除周末以外的公众假期，以及海关查验、船期延误 码头罢工、亚马逊关仓等不可抗力因素除外)</t>
  </si>
  <si>
    <t>Match20-海派  (长荣定提  合德快提）</t>
  </si>
  <si>
    <t>OA专线-海派（OA联盟）</t>
  </si>
  <si>
    <t>OA专线-海派</t>
  </si>
  <si>
    <t>长荣定提  合德快提</t>
  </si>
  <si>
    <t>RMB 0.5/KG/工作日，最高赔偿1RMB/KG，(除周末以外的公众假期，以及海关查验、船期延误  码头罢工、亚马逊关仓等不可抗力因素除外)</t>
  </si>
  <si>
    <t>美东极速快车(ZIM带车架）</t>
  </si>
  <si>
    <t>美东普快专线（OA)</t>
  </si>
  <si>
    <t>26-28</t>
  </si>
  <si>
    <t>35天</t>
  </si>
  <si>
    <t>30-38</t>
  </si>
  <si>
    <t>【含税】渠道：
1、含关税和查验费；
2、体积/6000，不分泡
3、单票低于50KG 默认+2/KG                                   
【不含税】渠道：
1、不含关税，查验费和查验产生的其他费用；
2、体积/1000000，不分泡，单件最低消费5KG，单票低消1CBM
3.重货按每363KG=1CBM
(产品附加费/特殊附加费等详见发货必读)  
包税渠道重货优惠
1:200= -0.3/KG
1:240= -0.6/KG
1:280= -0.9/KG
1:320= -1.2/KG 
1:360= -1.5/KG
1:420= -1.8/KG
1:480=- 2.1/KG
1:500=-2.5/KG（封顶）</t>
  </si>
  <si>
    <t>29-30</t>
  </si>
  <si>
    <t>37天</t>
  </si>
  <si>
    <t>38天</t>
  </si>
  <si>
    <t>32-36</t>
  </si>
  <si>
    <t>40天</t>
  </si>
  <si>
    <t>43-48</t>
  </si>
  <si>
    <r>
      <rPr>
        <b/>
        <sz val="14"/>
        <color rgb="FF0766D4"/>
        <rFont val="微软雅黑"/>
        <charset val="134"/>
      </rPr>
      <t>SWF1、PHL3、PHL7、PHL1、</t>
    </r>
    <r>
      <rPr>
        <b/>
        <sz val="14"/>
        <color rgb="FFFF0000"/>
        <rFont val="微软雅黑"/>
        <charset val="134"/>
      </rPr>
      <t>HEA2</t>
    </r>
  </si>
  <si>
    <t>BWI2、BDL6、BDL3、BDL2、BWI1、BWI4、RDU2、RDU1</t>
  </si>
  <si>
    <t>CMH3、CMH2、XPH1、GSO1、AKR1、DTW3、IUSR</t>
  </si>
  <si>
    <t>45-52</t>
  </si>
  <si>
    <t>MQJ1、MQJ2、IND2、IND5、IND4、IND9</t>
  </si>
  <si>
    <t>CHA1、CHA2</t>
  </si>
  <si>
    <t>BNA2、BNA6、MQY1、ATL8、RYY2、MGE3、GSP1</t>
  </si>
  <si>
    <t>CAE1、XHH3</t>
  </si>
  <si>
    <t>MDW2、MDW9、MDW6、ORD2、IGQ2、RFD4、RFD2、JVL1</t>
  </si>
  <si>
    <t>MEM1、MGE1、HSV1、HSV2、MEM6、MEM2、MEM8</t>
  </si>
  <si>
    <t>沃尔玛 低消费300KG  2CBM+</t>
  </si>
  <si>
    <t>WMT-NJ3，WM-PHL5S</t>
  </si>
  <si>
    <t>美国新泽西1仓：1000 High Street，PERTH AMBOY，NJ 08861
（此目的地最低消费300KG)</t>
  </si>
  <si>
    <t>易达云美东10仓：480 Elizabeth Ave，Somerset NJ 08873
（此目的地最低消费300KG)</t>
  </si>
  <si>
    <t>美东极速快车-BB</t>
  </si>
  <si>
    <t>美东普快专线-BB</t>
  </si>
  <si>
    <t>离港后第二天算起，超过承诺时效后
含税渠道:赔偿RMB0.5/KG/工作日，最高1.5RMB/KG；
不含税渠道:赔偿RMB100/CBM/工作日，最高赔偿300RMB/CBM
船期延误、到港延误、进出口查验、码头/火车站延误、亚马逊问题不赔(删约/不放约/拒收/关仓等)</t>
  </si>
  <si>
    <t>无时效赔付</t>
  </si>
  <si>
    <t>1CBM+
(不包税)</t>
  </si>
  <si>
    <t>理赔时效</t>
  </si>
  <si>
    <t>重货优惠</t>
  </si>
  <si>
    <t>MDW4，MDW8、MDW2、MDW6、MDW9、ORD2、IGQ2</t>
  </si>
  <si>
    <t>21-24</t>
  </si>
  <si>
    <t>32-35</t>
  </si>
  <si>
    <t>包税渠道重货优惠                             重货优惠                       1 :200 =-0.3/KG
1:240= -0.6/KG
1:280= -0.9/KG
1:320 =-1.2/KG 
1:360= -1.5/KG
1:420 = -1.8/KG         1:480=- 2.1/KG    1:500=-2.5/KG   （封顶）</t>
  </si>
  <si>
    <t>RFD4，RFD2，RFD3</t>
  </si>
  <si>
    <t>30-34</t>
  </si>
  <si>
    <t>IND4、IND5、IND9、MQJ1、STL4、FWA4、JVL1、STL6、MQJ2、MKE1</t>
  </si>
  <si>
    <t>CMH1，CMH2，CMH3，CVG1</t>
  </si>
  <si>
    <t>DET1，DET2，TOL3</t>
  </si>
  <si>
    <t>SDF4</t>
  </si>
  <si>
    <t>FOE1、MKC4、STL3、ICT2、MEM1、MEM6</t>
  </si>
  <si>
    <t>WM-IND1、WM-IND2、WM-IND3、WM-IND2T</t>
  </si>
  <si>
    <t>WM-CVG1n、WM-MCI1n、WM-KY1、WM-KS1</t>
  </si>
  <si>
    <t>芝加哥自提（出仓费15USD/板）</t>
  </si>
  <si>
    <t>芝加哥海铁快车-卡派</t>
  </si>
  <si>
    <t>芝加哥海铁快车-卡派-BB</t>
  </si>
  <si>
    <t>芝加哥海铁联运-卡派</t>
  </si>
  <si>
    <t>芝加哥海铁联运-卡派-BB</t>
  </si>
  <si>
    <t>预配船公司：COSCO/EMC/OOCL</t>
  </si>
  <si>
    <t>预计航程：</t>
  </si>
  <si>
    <t>理赔说明：从离港后第二天算起，超过承诺时效，含税渠道:赔偿RMB0.5/KG/工作日，最高1RMB/KG；不含税渠道:赔偿RMB80/CBM/工作日，最高赔偿180RMB/CBM。船期延误、进出口查验、亚马逊问题不赔(删约/不放约/拒收/关仓等)</t>
  </si>
  <si>
    <t>航程
（开船后）</t>
  </si>
  <si>
    <t>HOU8、HOU1、HOU3、HOU7</t>
  </si>
  <si>
    <r>
      <rPr>
        <b/>
        <sz val="12"/>
        <color rgb="FF0070C0"/>
        <rFont val="微软雅黑"/>
        <charset val="134"/>
      </rPr>
      <t>FTW1、FTW5、</t>
    </r>
    <r>
      <rPr>
        <b/>
        <sz val="12"/>
        <color rgb="FFFF0000"/>
        <rFont val="微软雅黑"/>
        <charset val="134"/>
      </rPr>
      <t>FTW2、FTW9</t>
    </r>
  </si>
  <si>
    <r>
      <rPr>
        <b/>
        <sz val="12"/>
        <color rgb="FF0070C0"/>
        <rFont val="微软雅黑"/>
        <charset val="134"/>
      </rPr>
      <t>DFW5、DFW6、</t>
    </r>
    <r>
      <rPr>
        <b/>
        <sz val="12"/>
        <color rgb="FFFF0000"/>
        <rFont val="微软雅黑"/>
        <charset val="134"/>
      </rPr>
      <t>DFW7、DFW9</t>
    </r>
  </si>
  <si>
    <t>IAH3、SAT1、SAT4</t>
  </si>
  <si>
    <t>LFT1、LIT2、OKC2、FOE1</t>
  </si>
  <si>
    <t>MEM6</t>
  </si>
  <si>
    <t>AMA1、ICT2</t>
  </si>
  <si>
    <t>Walmart DFW5s（800KG或5CBM起）</t>
  </si>
  <si>
    <t>Walmart DFW2n（800KG或5CBM起）</t>
  </si>
  <si>
    <t>休斯敦自提（出仓费15USD/板）</t>
  </si>
  <si>
    <t>77邮编海外仓（最低消费500KG+ 或 3CBM+）</t>
  </si>
  <si>
    <t>77邮编海外仓（1500KG+ 或6个CBM+）</t>
  </si>
  <si>
    <t>休斯顿专线-卡派</t>
  </si>
  <si>
    <t>休斯顿专线-卡派-BB</t>
  </si>
  <si>
    <t>萨瓦纳专线（普船卡派）</t>
  </si>
  <si>
    <t>航程（开船后）</t>
  </si>
  <si>
    <t>ATL8、 JAX3、XLX6</t>
  </si>
  <si>
    <t>采用OA联盟 海铁萨瓦纳
航程时效20-24天 七截二开
1、含关税和查验费；
2、体积/6000；单票低于50KG 默认+2/KG
3、不分泡，单件最低消费5KG
不含税注意事项：
1、不含关税，查验费和查验产生的其他费用；如因客户资料、产品问题，需承担因此产生的所有仓租、柜租、罚金、销毁费等，恶意瞒报的还需承担进口商损失费1500美金；
2、不分泡，</t>
  </si>
  <si>
    <t>包税渠道重货优惠                             重货优惠                       1 :200 =-0.3/KG
1:240= -0.6/KG
1:280= -0.9/KG
1:320 =-1.2/KG 
1:360= -1.5/KG
1:420 = -1.8/KG         1:480=- 2.1/KG    1:500=-2.5/KG  （封顶）</t>
  </si>
  <si>
    <t>CLT2、CLT3、MGE3、MGE1、GSP1、GSO1、ATL2</t>
  </si>
  <si>
    <t>RDU2、CLT4、CLT6、RYY2</t>
  </si>
  <si>
    <t>TPA2、 TPA3、TPA6、PBI2、PBI3、MCO2、XPB2</t>
  </si>
  <si>
    <t>BNA2、BNA6、MEM8、MEM1、HSV1、HSV2</t>
  </si>
  <si>
    <t>WM-ATL1、WM-ATL2n、WM-ATL3</t>
  </si>
  <si>
    <t>WM-MCO1、WM-BNA1S</t>
  </si>
  <si>
    <t>谷仓美南1号(GA30168)/低消300KG起</t>
  </si>
  <si>
    <t>谷仓美南2号(GA 30122)/低消300KG起</t>
  </si>
  <si>
    <t>TIKTOK GA仓(GA30518)/低消300KG起</t>
  </si>
  <si>
    <t>西邮WPGA1(GA 30046)/低消300KG起</t>
  </si>
  <si>
    <t>西邮WPGA4(GA31405)/低消300KG起</t>
  </si>
  <si>
    <t>易达云仓GA（30071 ）/低消300KG起</t>
  </si>
  <si>
    <t>萨瓦纳自提（出仓费15USD/板）</t>
  </si>
  <si>
    <t>萨瓦纳专线-卡派</t>
  </si>
  <si>
    <t>萨瓦纳专线-卡派-BB</t>
  </si>
  <si>
    <t>30-36Day</t>
  </si>
  <si>
    <t>加  拿  大  直  航</t>
  </si>
  <si>
    <t>深圳/中山/广州</t>
  </si>
  <si>
    <t>包税100KG+</t>
  </si>
  <si>
    <t>参考时效</t>
  </si>
  <si>
    <t>下单渠道（义乌渠道开开头+Y）</t>
  </si>
  <si>
    <t>包税渠道重货优惠                                     重货优惠 1 :200 =-0.3/KG
1:240= -0.6/KG
1:280= -0.9/KG
1:320 =-1.2/KG 
1:360= -1.5/KG
1:420 = -1.8/KG         1:480=- 2.1/KG    1:500=-2.5/KG （封顶）</t>
  </si>
  <si>
    <t>温哥华</t>
  </si>
  <si>
    <t>YVR1、YVR2、YVR3、YVR4、YXX2</t>
  </si>
  <si>
    <t>35-40</t>
  </si>
  <si>
    <t>加拿大直航-温哥华/加拿大直航-温哥华-BB</t>
  </si>
  <si>
    <t>卡尔加里</t>
  </si>
  <si>
    <t>YYC1、YYC4、YYC6、YEG1、YEG2</t>
  </si>
  <si>
    <t>加拿大直航-卡尔加里/加拿大直航-卡尔加里-BB</t>
  </si>
  <si>
    <t>多伦多</t>
  </si>
  <si>
    <t>YYZ1、YYZ3、YYZ4、YYZ6</t>
  </si>
  <si>
    <t>33-38</t>
  </si>
  <si>
    <t>加拿大直航-多伦多/加拿大直航-多伦多-BB</t>
  </si>
  <si>
    <r>
      <t>YYZ7、YYZ9、YXU1、YHM1、YOO1、XYY1、</t>
    </r>
    <r>
      <rPr>
        <b/>
        <sz val="12"/>
        <color rgb="FFFF0000"/>
        <rFont val="微软雅黑"/>
        <charset val="134"/>
      </rPr>
      <t>XYY4</t>
    </r>
  </si>
  <si>
    <t>YOW1、YOW2、YOW3、YGK1、YUL2</t>
  </si>
  <si>
    <t>商业地址：Agincourt、Newmarket、Aurora、North York、Bolton、Oak Ridges、Brampton、Oakville、Concord、Richmond Hill、Downsview、Scarborough、Don Mills、Schomberg、East York、Whitchurch Stouffville、Etobicoke、Thornhill、Gormley、Toronto、King、Unionville、Maple、Weston、Markham、Willowdale、Mississauga、Woodbridge、Halton Hills、Caledon、Vaughan （无卸货平台+150USD/票），所有商业/私人地址8CBM/1000KG起收</t>
  </si>
  <si>
    <t>含税渠道</t>
  </si>
  <si>
    <t>1、含关税和查验费；
2、加拿大直航包税低于100KG按照21-49单价+1/KG 50-99KG单价+0.5/KG 不足1CBM按1CBM收费，单件不足5KG按5KG计费，财务默认出账单；
3、计费重：体积重和实重取大者，体积重=长cm*宽cm*高cm/6000；
4、超长/超重附加：120cm＜外箱单边长度≤150cm，包税+RMB1.2/KG,不包税+228/CBM；150cm＜外箱单边长度≤200cm、包税+RMB1.8/KG,不包税+285/CBM；外箱单边长度＞2m单询；
30KG＜单件实重＜70KG，包税+RMB10/件。（适用于商业/私人/亚马逊可接收地址，另亚马逊收货尺寸/重量限制请客户出货前自行确认/咨询我司客服同事）</t>
  </si>
  <si>
    <t>以下产品+1/KG：空气净化器、汽车配件、耳机、电动剃须刀、地垫\地毯、玩具（包含儿童玩具，但不包括婴幼儿玩具)、纺/竹/木制品</t>
  </si>
  <si>
    <t>以下产品+2/KG：
眼镜类（潜水眼镜、滑雪眼镜、游泳镜、3D眼镜），纺织品（衣服、鞋、袜子、包包等穿着类）
高价值产品（摄像头、扫地机/扫地机器人、吸尘器、安防/监控设备、车载显示器DVD、导航仪/行车记录仪、相机及相机配件、显微镜、投影仪、音箱、手机屏、对讲机、机顶、云台、路由器、显示屏雕刻机、打印机、手表）皮革产品、橡胶衣服、蜡烛......</t>
  </si>
  <si>
    <t>不含税渠道</t>
  </si>
  <si>
    <t>1、不含关税、如遇查验费实销；
2、计费重=长cm*宽cm*高cm/1000000，不分泡；
3、如因客户资料\产品问题，需承担因此产生的所有仓租、柜租、罚金、销毁费等，恶意瞒报的还需承担进口商损失费2000美金；</t>
  </si>
  <si>
    <t>1、手机、智能手环、假发、汽车诊断仪、望远镜、硒鼓、化妆品（面膜等），3岁以下儿童产品、婴儿玩具、母婴用品，二类医疗产品（牙刷、牙线、冲牙器、吸奶器等）、禁塑令产品（一次性纸杯等）、成人用品；
2、液体、纯电池、食品、粉末、移动电源、电子烟、制毒用品、医疗用品、仿牌商品、化工产品、美国/加拿大反倾销产品等。如发现冲货罚款RMB2000/票。
3、纯太阳能板、筋膜枪等按摩类产品
4、反倾销产品：查看网站：  https://www.cbsa-asfc.gc.ca/sima-lmsi/mif-mev/menu-eng.html</t>
  </si>
  <si>
    <t>美  转  加----暂停</t>
  </si>
  <si>
    <t>渠道:</t>
  </si>
  <si>
    <t>美转加 闪送线（包税）</t>
  </si>
  <si>
    <t>美转加 速快线（包税）</t>
  </si>
  <si>
    <t>美转加 普快线（包税）</t>
  </si>
  <si>
    <t>深圳/中山/义乌/苏州/广州</t>
  </si>
  <si>
    <t>50KG+</t>
  </si>
  <si>
    <t>100KG+</t>
  </si>
  <si>
    <t>参考时效（自然日）</t>
  </si>
  <si>
    <t>理赔时效（自然日）</t>
  </si>
  <si>
    <t>22-25</t>
  </si>
  <si>
    <t>29天</t>
  </si>
  <si>
    <t>包税渠道重货优惠                                                                    重货优惠                                                                                   1 :200 =-0.3/KG
1:240= -0.6/KG
1:280= -0.9/KG
1:320 =-1.2/KG 
1:360= -1.5/KG
1:420 = -1.8/KG         1:480=- 2.1/KG    1:500=-2.5/KG   （封顶）</t>
  </si>
  <si>
    <t>YYZ7、YYZ9、YXU1、YHM1、YOO1、XYY1</t>
  </si>
  <si>
    <t>美转加 速快线</t>
  </si>
  <si>
    <t>美转加 普快线</t>
  </si>
  <si>
    <t>MATSON-CLX</t>
  </si>
  <si>
    <t>ZIM</t>
  </si>
  <si>
    <t>OA 为主</t>
  </si>
  <si>
    <t>赔付标准</t>
  </si>
  <si>
    <t>开船后拆过理赔时效（POD签收时间为准，亚马逊爆仓除外） 按照每天赔偿0.5元/KG，直到最高赔偿RMB3/KG （国内查验，目的国节日延误、海关查验、天灾等不可抗力除外）</t>
  </si>
  <si>
    <r>
      <rPr>
        <sz val="10"/>
        <color rgb="FF0766D4"/>
        <rFont val="微软雅黑"/>
        <charset val="134"/>
      </rPr>
      <t>1、含关税和查验费；</t>
    </r>
    <r>
      <rPr>
        <sz val="10"/>
        <color rgb="FFFF0000"/>
        <rFont val="微软雅黑"/>
        <charset val="134"/>
      </rPr>
      <t xml:space="preserve">
2、美转加包税低于50KG的按照按50KG单价+2RMB/KG</t>
    </r>
    <r>
      <rPr>
        <sz val="10"/>
        <color rgb="FF0766D4"/>
        <rFont val="微软雅黑"/>
        <charset val="134"/>
      </rPr>
      <t>,单件不足5KG按5KG计费，财务默认出账单；
3、计费重：体积重和实重取大者，体积重=长cm*宽cm*高cm/6000；
4、超长/超重附加：120cm＜外箱单边长度≤150cm，包税+RMB1.2/KG,不包税+228/CBM；150cm＜外箱单边长度≤200cm、包税+RMB1.8/KG,不包税+285/CBM；外箱单边长度＞2m单询；
30KG＜单件实重＜70KG，包税+RMB10/件。（适用于商业/私人/亚马逊可接收地址，另亚马逊收货尺寸/重量限制请客户出货前自行确认/咨询我司客服同事）</t>
    </r>
  </si>
  <si>
    <t>产品</t>
  </si>
  <si>
    <t>服务项目</t>
  </si>
  <si>
    <t>单价</t>
  </si>
  <si>
    <t>币制</t>
  </si>
  <si>
    <t>备注说明</t>
  </si>
  <si>
    <t>头程到美琦美西海外仓</t>
  </si>
  <si>
    <t>OA-拆送暂存</t>
  </si>
  <si>
    <t>RMB</t>
  </si>
  <si>
    <t>每KG</t>
  </si>
  <si>
    <t>最低消费150KG，船期附加费参考TK拆送</t>
  </si>
  <si>
    <t>OA-拆送暂存-BB</t>
  </si>
  <si>
    <t>每CBM</t>
  </si>
  <si>
    <t>最低消费1CBM，船期附加费参考TK拆送</t>
  </si>
  <si>
    <t>Match20暂存</t>
  </si>
  <si>
    <t>最低消费150KG，船期附加费参考Match20</t>
  </si>
  <si>
    <t>Match20暂存-BB</t>
  </si>
  <si>
    <t>最低消费1CBM，船期附加费参考Match20</t>
  </si>
  <si>
    <t>库内操作</t>
  </si>
  <si>
    <t>贴标费</t>
  </si>
  <si>
    <t>USD</t>
  </si>
  <si>
    <t>每张</t>
  </si>
  <si>
    <t>包含SKU/FBA/快递等标签；托盘标则是1美金/张</t>
  </si>
  <si>
    <t>拆、封箱费</t>
  </si>
  <si>
    <t>每箱</t>
  </si>
  <si>
    <t>贴SKU标时产生，包括破损箱封胶带</t>
  </si>
  <si>
    <t>按箱号贴FBA标签</t>
  </si>
  <si>
    <t>额外加收，与贴标费叠加收取，例如1号箱贴FBAXXX001</t>
  </si>
  <si>
    <t>覆盖标签</t>
  </si>
  <si>
    <t>额外加收，与贴标费叠加收取，需要覆盖原标签</t>
  </si>
  <si>
    <t>分票费</t>
  </si>
  <si>
    <t>如有需要，例如1票货中分出几件发走，最低消费20美金，最高消费50美金</t>
  </si>
  <si>
    <t>理货费</t>
  </si>
  <si>
    <t>从1票货中分出指定唛头的几件发走，例如一票20件，需要挑5件出来，理货费：20*1</t>
  </si>
  <si>
    <t>自提费</t>
  </si>
  <si>
    <t>每托</t>
  </si>
  <si>
    <t>客户自打单提供快递面单；亚马逊卡派自提</t>
  </si>
  <si>
    <t>出仓费</t>
  </si>
  <si>
    <t>固定收取</t>
  </si>
  <si>
    <r>
      <rPr>
        <sz val="12"/>
        <rFont val="微软雅黑"/>
        <charset val="134"/>
      </rPr>
      <t>仓储费（免仓</t>
    </r>
    <r>
      <rPr>
        <sz val="12"/>
        <color rgb="FFFF0000"/>
        <rFont val="微软雅黑"/>
        <charset val="134"/>
      </rPr>
      <t>30</t>
    </r>
    <r>
      <rPr>
        <sz val="12"/>
        <rFont val="微软雅黑"/>
        <charset val="134"/>
      </rPr>
      <t>天，从到仓当天开始算）</t>
    </r>
  </si>
  <si>
    <t>CBM/每天</t>
  </si>
  <si>
    <t>1-30天</t>
  </si>
  <si>
    <t>31-90天</t>
  </si>
  <si>
    <t>90天-180天（180天以上默认销毁，销毁费20美金/箱）</t>
  </si>
  <si>
    <t>KD-快递派送</t>
  </si>
  <si>
    <t>派送费(邮编8.9开头)</t>
  </si>
  <si>
    <t>单件最低消费12KG，单票最低消费780RMB；</t>
  </si>
  <si>
    <t>派送费(邮编7开头)</t>
  </si>
  <si>
    <t>派送费(邮编4.5.6.开头)</t>
  </si>
  <si>
    <t>派送费(邮编0.1.2.3开头)</t>
  </si>
  <si>
    <t>KC-卡车派送</t>
  </si>
  <si>
    <t>ONT8，LGB8，LAX9，SBD1</t>
  </si>
  <si>
    <t>1.7CBM/板，尾板进位制，时效：出仓后当天递送</t>
  </si>
  <si>
    <t>SMF3、LAS1，GYR3、GYR2、SCK4、LAS6</t>
  </si>
  <si>
    <t>1.7CBM/板，尾板进位制，时效：出仓后1-2天递送</t>
  </si>
  <si>
    <t>OAK3、SJC7、SCK1、VGT2</t>
  </si>
  <si>
    <t>1.7CBM/板，尾板进位制，时效：出仓后3-4天递送</t>
  </si>
  <si>
    <t>PHX3、PHX5、PHX6、PHX7</t>
  </si>
  <si>
    <t>1.7CBM/板，尾板进位制，时效：出仓后3-5天递送</t>
  </si>
  <si>
    <t>FTW1</t>
  </si>
  <si>
    <t>1.7CBM/板，尾板进位制，时效：出仓后3-6天递送</t>
  </si>
  <si>
    <t>MDW2、IND9，MEM1</t>
  </si>
  <si>
    <t>1.7CBM/板，尾板进位制，时效：出仓后3-7天递送</t>
  </si>
  <si>
    <t>PSC2、IAH3、FWA4</t>
  </si>
  <si>
    <t>WMT-LAX2、WMT-SMF1、WMT-PHX1</t>
  </si>
  <si>
    <t>WMT-KS1、WMT-KY1、WMT-PHL2</t>
  </si>
  <si>
    <t>地址：深圳市龙岗区坂田街道布龙路369号东海王B座503-509</t>
  </si>
  <si>
    <t>超大件海派（包税+FEDEX派送）</t>
  </si>
  <si>
    <t>邮编分区</t>
  </si>
  <si>
    <t>150KG+</t>
  </si>
  <si>
    <t>提取时效（开船后）</t>
  </si>
  <si>
    <t>理赔标准</t>
  </si>
  <si>
    <t>美国西岸1（邮编9.8开头除96 97 98 邮编）</t>
  </si>
  <si>
    <r>
      <rPr>
        <b/>
        <sz val="11"/>
        <color rgb="FFFF0000"/>
        <rFont val="微软雅黑"/>
        <charset val="134"/>
      </rPr>
      <t>船公司：EMC/OOCL/COSCO</t>
    </r>
    <r>
      <rPr>
        <sz val="11"/>
        <color theme="1"/>
        <rFont val="微软雅黑"/>
        <charset val="134"/>
      </rPr>
      <t xml:space="preserve">
1、含关税和查验费；
2、体积/6000；                           3</t>
    </r>
    <r>
      <rPr>
        <b/>
        <sz val="14"/>
        <color rgb="FFFF0000"/>
        <rFont val="微软雅黑"/>
        <charset val="134"/>
      </rPr>
      <t>、义乌宁波交货+0.5/KG</t>
    </r>
    <r>
      <rPr>
        <sz val="11"/>
        <color theme="1"/>
        <rFont val="微软雅黑"/>
        <charset val="134"/>
      </rPr>
      <t xml:space="preserve">
</t>
    </r>
  </si>
  <si>
    <t>26天左右</t>
  </si>
  <si>
    <t>美国中部(邮编5.6.7、96 97 98开头)</t>
  </si>
  <si>
    <t>美国东岸(邮编0.1.2.3.4开头)</t>
  </si>
  <si>
    <t>一：末端采用正规联邦超大件账号派送，正规账号十年历程。</t>
  </si>
  <si>
    <t>二：可收单件实重22.5-68KG货物，最长边不超240cm  一长+2宽+2高不超330CM，无超大件附加费</t>
  </si>
  <si>
    <t>三：私人地址附加费 5.5USD/件、</t>
  </si>
  <si>
    <t xml:space="preserve">四：偏远地址附加费 RMB4/KG </t>
  </si>
  <si>
    <t>美西商业地址递送表</t>
  </si>
  <si>
    <t>Los Angeles（海外仓+1RMB/KG)</t>
  </si>
  <si>
    <t>说明：尾数的X可为1-9的数字</t>
  </si>
  <si>
    <t>美东商业地址递送表</t>
  </si>
  <si>
    <t>CARTERET(海外仓+0.5RMB/KG)</t>
  </si>
  <si>
    <t>NEWARK(海外仓+0.5RMB/KG)</t>
  </si>
  <si>
    <t>STATEN ISLAND(海外仓+1RMB/KG)</t>
  </si>
  <si>
    <t>1031X</t>
  </si>
  <si>
    <t>OCEANSIDE(海外仓+1RMB/KG)</t>
  </si>
  <si>
    <t>1157X</t>
  </si>
  <si>
    <t>PARSIPPANY</t>
  </si>
  <si>
    <t>额外产生的费用</t>
  </si>
  <si>
    <t>Per Hour 每小时</t>
  </si>
  <si>
    <t>免费等候一小时</t>
  </si>
  <si>
    <t>跑空</t>
  </si>
  <si>
    <t>报价的50%</t>
  </si>
  <si>
    <t>Per Entry 每次</t>
  </si>
  <si>
    <t>如果产生</t>
  </si>
  <si>
    <t>地址更改</t>
  </si>
  <si>
    <t>需在我司可派送范围内</t>
  </si>
  <si>
    <t>更改自提</t>
  </si>
  <si>
    <t>美国FBA仓库</t>
  </si>
  <si>
    <t>FBA Code</t>
  </si>
  <si>
    <t>地址</t>
  </si>
  <si>
    <t>City</t>
  </si>
  <si>
    <t>State</t>
  </si>
  <si>
    <t>Zip</t>
  </si>
  <si>
    <t xml:space="preserve"> 返回目录 </t>
  </si>
  <si>
    <t>ABE2</t>
  </si>
  <si>
    <t>705 Boulder Drive</t>
  </si>
  <si>
    <t>Breinigsville</t>
  </si>
  <si>
    <t>PA</t>
  </si>
  <si>
    <t>ABE3</t>
  </si>
  <si>
    <t>650 Boulder Drive</t>
  </si>
  <si>
    <t>ABE4</t>
  </si>
  <si>
    <t>1610 Van Buren Road, Easton, PA, United States, 18</t>
  </si>
  <si>
    <t>Easton</t>
  </si>
  <si>
    <t>ABE5</t>
  </si>
  <si>
    <t>6455 Allentown Boulevard</t>
  </si>
  <si>
    <t>Harrisburg</t>
  </si>
  <si>
    <t>ABE8-309</t>
  </si>
  <si>
    <t>309 Cedar Lane</t>
  </si>
  <si>
    <t>Florence</t>
  </si>
  <si>
    <t>NJ</t>
  </si>
  <si>
    <t>08518-2802</t>
  </si>
  <si>
    <t>ABE8-401</t>
  </si>
  <si>
    <t>401 Independence Road</t>
  </si>
  <si>
    <t>ATL6</t>
  </si>
  <si>
    <t>4200 North Commerce</t>
  </si>
  <si>
    <t>East Point</t>
  </si>
  <si>
    <t>GA</t>
  </si>
  <si>
    <t>ATL8</t>
  </si>
  <si>
    <t>2201 Thornton Road Lithia Springs GA 30122-3895 Un</t>
  </si>
  <si>
    <t>Lithia Springs</t>
  </si>
  <si>
    <t>550 Oak Ridge Road</t>
  </si>
  <si>
    <t>Hazle Township</t>
  </si>
  <si>
    <t>18202-9361</t>
  </si>
  <si>
    <t>AVP3</t>
  </si>
  <si>
    <t>298 1ST AVE</t>
  </si>
  <si>
    <t>GOULDSBORO</t>
  </si>
  <si>
    <t>18424-9492</t>
  </si>
  <si>
    <t>BDL1</t>
  </si>
  <si>
    <t>801 Day Hill Rd.</t>
  </si>
  <si>
    <t>Windsor</t>
  </si>
  <si>
    <t>CT</t>
  </si>
  <si>
    <t>BDL2</t>
  </si>
  <si>
    <t>200 Old Iron Ore Rd</t>
  </si>
  <si>
    <t>06095-2144</t>
  </si>
  <si>
    <t>BFI1</t>
  </si>
  <si>
    <t>1800 140th Avenue E.</t>
  </si>
  <si>
    <t>Sumner</t>
  </si>
  <si>
    <t>WA</t>
  </si>
  <si>
    <t>BFI3</t>
  </si>
  <si>
    <t>2700 Center Drive</t>
  </si>
  <si>
    <t>Dupont</t>
  </si>
  <si>
    <t>98327-9607</t>
  </si>
  <si>
    <t>BFI4</t>
  </si>
  <si>
    <t>20529 59th Place South,Kent,WA 98032 United States</t>
  </si>
  <si>
    <t>Kent</t>
  </si>
  <si>
    <t>BFI5</t>
  </si>
  <si>
    <t>20526 59th Place South,Kent</t>
  </si>
  <si>
    <t>King County</t>
  </si>
  <si>
    <t>BFI7</t>
  </si>
  <si>
    <t>1901 140th Ave E</t>
  </si>
  <si>
    <t>BNA1</t>
  </si>
  <si>
    <t>14840 Central Pike Suite 190</t>
  </si>
  <si>
    <t>Lebanon</t>
  </si>
  <si>
    <t>TN</t>
  </si>
  <si>
    <t>BNA2</t>
  </si>
  <si>
    <t>500 Duke DR</t>
  </si>
  <si>
    <t>Franklin</t>
  </si>
  <si>
    <t>BNA3</t>
  </si>
  <si>
    <t>Joe B Jackson Pkwy</t>
  </si>
  <si>
    <t>Murfreesboro</t>
  </si>
  <si>
    <t>BNA4</t>
  </si>
  <si>
    <t>50 airways Blvd</t>
  </si>
  <si>
    <t>Nashville</t>
  </si>
  <si>
    <t>BOS1</t>
  </si>
  <si>
    <t>10 State St.</t>
  </si>
  <si>
    <t>Nashua</t>
  </si>
  <si>
    <t>NH</t>
  </si>
  <si>
    <t>BOS2</t>
  </si>
  <si>
    <t>1000 Tech Centre</t>
  </si>
  <si>
    <t>Drive Stoughton</t>
  </si>
  <si>
    <t>MA</t>
  </si>
  <si>
    <t>1180 Innovation Way</t>
  </si>
  <si>
    <t>Fall River</t>
  </si>
  <si>
    <t>BWI1</t>
  </si>
  <si>
    <t>2010 Broening Highway</t>
  </si>
  <si>
    <t>Baltimore</t>
  </si>
  <si>
    <t>MD</t>
  </si>
  <si>
    <t>BWI2</t>
  </si>
  <si>
    <t>5001 Holbird Ave.</t>
  </si>
  <si>
    <t>BWI4</t>
  </si>
  <si>
    <t>165 Business Blvd Clear Brook VA 22624-1568 United</t>
  </si>
  <si>
    <t>Clear Brook</t>
  </si>
  <si>
    <t>VA</t>
  </si>
  <si>
    <t>CAE1</t>
  </si>
  <si>
    <t>4400 12 Street Extension</t>
  </si>
  <si>
    <t>West Columbia</t>
  </si>
  <si>
    <t>SC</t>
  </si>
  <si>
    <t>CHA1</t>
  </si>
  <si>
    <t>7200 Discovery Drive</t>
  </si>
  <si>
    <t>Chattanooga</t>
  </si>
  <si>
    <t>CHA2</t>
  </si>
  <si>
    <t>225 Infinity Dr NW</t>
  </si>
  <si>
    <t>Charleston</t>
  </si>
  <si>
    <t>CLT2</t>
  </si>
  <si>
    <t>Am azon.com .dedc LLC 10240 O ld D owd Rd Charlotte, N C 28214-8082 U nited States</t>
  </si>
  <si>
    <t>Charlotte</t>
  </si>
  <si>
    <t>NC</t>
  </si>
  <si>
    <t>28214-8082</t>
  </si>
  <si>
    <t>CLT3</t>
  </si>
  <si>
    <t>6500 Davidson Hwy Concord NC 28027-7995 United States</t>
  </si>
  <si>
    <t>Concord</t>
  </si>
  <si>
    <t>CMH1</t>
  </si>
  <si>
    <t>11903 National Road SW</t>
  </si>
  <si>
    <t>Etna</t>
  </si>
  <si>
    <t>OH</t>
  </si>
  <si>
    <t>43062-7793</t>
  </si>
  <si>
    <t>CMH1-11999</t>
  </si>
  <si>
    <t>11999 National Road SW Etna, OH 43062-7793 United States</t>
  </si>
  <si>
    <t>CMH2</t>
  </si>
  <si>
    <t>6050 Gateway Court   Groveport</t>
  </si>
  <si>
    <t>COLUMBUS</t>
  </si>
  <si>
    <t>43125-9016</t>
  </si>
  <si>
    <t>CVG1</t>
  </si>
  <si>
    <t>1155 Worldwide Blvd</t>
  </si>
  <si>
    <t>Hebron</t>
  </si>
  <si>
    <t>KY</t>
  </si>
  <si>
    <t>CVG2</t>
  </si>
  <si>
    <t>1600 Worldwide Blvd</t>
  </si>
  <si>
    <t>CVG3</t>
  </si>
  <si>
    <t>3680 Langley Dr.</t>
  </si>
  <si>
    <t>CVG5</t>
  </si>
  <si>
    <t>2285 Litton Lane</t>
  </si>
  <si>
    <t>DEN2</t>
  </si>
  <si>
    <t>22205 East 19th Ave Aurora CO 80019 United States</t>
  </si>
  <si>
    <t>Aurora</t>
  </si>
  <si>
    <t>CO</t>
  </si>
  <si>
    <t>DET1</t>
  </si>
  <si>
    <t>39000 Amrhein Road</t>
  </si>
  <si>
    <t>Livonia</t>
  </si>
  <si>
    <t>MI</t>
  </si>
  <si>
    <t>DFW6</t>
  </si>
  <si>
    <t>940 W Bethel Road</t>
  </si>
  <si>
    <t>Coppell</t>
  </si>
  <si>
    <t>TX</t>
  </si>
  <si>
    <t>DFW7</t>
  </si>
  <si>
    <t>700 Westport Parkway</t>
  </si>
  <si>
    <t>Haslet</t>
  </si>
  <si>
    <t>DFW8</t>
  </si>
  <si>
    <t>2700 Regent Blvd</t>
  </si>
  <si>
    <t>DFW Airport</t>
  </si>
  <si>
    <t>DTW1</t>
  </si>
  <si>
    <t>32801 Ecorse Road,Romulus,48174 MI,United States</t>
  </si>
  <si>
    <t>Romulus</t>
  </si>
  <si>
    <t>EWR4</t>
  </si>
  <si>
    <t>50 New Canton Way</t>
  </si>
  <si>
    <t>Robbinsville</t>
  </si>
  <si>
    <t>EWR5</t>
  </si>
  <si>
    <t>301 Blair Rd.</t>
  </si>
  <si>
    <t>Avenel</t>
  </si>
  <si>
    <t>EWR7</t>
  </si>
  <si>
    <t>EWR9</t>
  </si>
  <si>
    <t>8003 Industrial Parkway</t>
  </si>
  <si>
    <t>Carteret</t>
  </si>
  <si>
    <t>FAT1</t>
  </si>
  <si>
    <t>3575 S. Orange Ave.Fresno, CA 93725-9588 United States</t>
  </si>
  <si>
    <t>Fresno</t>
  </si>
  <si>
    <t>CA</t>
  </si>
  <si>
    <t>33333 LBJ FWY</t>
  </si>
  <si>
    <t>Dallas</t>
  </si>
  <si>
    <t>FTW2</t>
  </si>
  <si>
    <t>2701 West Bethel Road</t>
  </si>
  <si>
    <t>FTW6</t>
  </si>
  <si>
    <t>2601 W Bethel Road Dallas, TX 75261 United States</t>
  </si>
  <si>
    <t>GSP1</t>
  </si>
  <si>
    <t>402 John Dodd Rd</t>
  </si>
  <si>
    <t>Spartanburg</t>
  </si>
  <si>
    <t>HOU1</t>
  </si>
  <si>
    <t>8120 Humble Westfield Rd</t>
  </si>
  <si>
    <t>Humble</t>
  </si>
  <si>
    <t>HOU2</t>
  </si>
  <si>
    <t>10550 Ella Blvd.</t>
  </si>
  <si>
    <t>Houston</t>
  </si>
  <si>
    <t>77038-2324</t>
  </si>
  <si>
    <t>HOU3</t>
  </si>
  <si>
    <t>31555 Highway 90 E</t>
  </si>
  <si>
    <t>Brookshire</t>
  </si>
  <si>
    <t>IND1</t>
  </si>
  <si>
    <t>4255 Anson Blvd</t>
  </si>
  <si>
    <t>Whitestown</t>
  </si>
  <si>
    <t>IN</t>
  </si>
  <si>
    <t>IND2</t>
  </si>
  <si>
    <t>715 Airtech Pkwy</t>
  </si>
  <si>
    <t>Plainfield</t>
  </si>
  <si>
    <t>IND3</t>
  </si>
  <si>
    <t>715 Airtech Pkwy Suite 195</t>
  </si>
  <si>
    <t>IND4</t>
  </si>
  <si>
    <t>710 S. Girls School Rd</t>
  </si>
  <si>
    <t>Indianapolis</t>
  </si>
  <si>
    <t>IND5</t>
  </si>
  <si>
    <t>800 Perry Road</t>
  </si>
  <si>
    <t>IND6</t>
  </si>
  <si>
    <t>1453 E 10th St</t>
  </si>
  <si>
    <t>Jeffersonville</t>
  </si>
  <si>
    <t>ITX1</t>
  </si>
  <si>
    <t>9851 Fallbrook Pines Drive Suite 100 Houston, TX 77064-3329</t>
  </si>
  <si>
    <t>ITX2</t>
  </si>
  <si>
    <t>6911 FAIRBANKS N HOUSTON RD SUITE 160 Houston, TX 77040-1437 United States</t>
  </si>
  <si>
    <t>IVSA</t>
  </si>
  <si>
    <t>4620 Olympic Blvd</t>
  </si>
  <si>
    <t>Erlanger</t>
  </si>
  <si>
    <t>IVSB</t>
  </si>
  <si>
    <t>3521 POINT PLEASANT RD</t>
  </si>
  <si>
    <t>HEBRON</t>
  </si>
  <si>
    <t>IVSC</t>
  </si>
  <si>
    <t>Uno - West Deptford 1225 Forest Parkway West Deptf</t>
  </si>
  <si>
    <t>West Deptford</t>
  </si>
  <si>
    <t>IVSD</t>
  </si>
  <si>
    <t>UNO - Swedesboro NJ 800 Arlington Blvd Swedesboro,</t>
  </si>
  <si>
    <t>Swedesboro</t>
  </si>
  <si>
    <t>IVSE</t>
  </si>
  <si>
    <t>2951 MARION DR UNIT 101 LAS VEGAS, NV 89115-3467 United States</t>
  </si>
  <si>
    <t>LAS VEGAS</t>
  </si>
  <si>
    <t>NV</t>
  </si>
  <si>
    <t>JAX2</t>
  </si>
  <si>
    <t>12900 Pecan Park Road Jacksonville, FL 32218 Unite</t>
  </si>
  <si>
    <t>Jacksonville</t>
  </si>
  <si>
    <t>FL</t>
  </si>
  <si>
    <t>JAX3</t>
  </si>
  <si>
    <t>13333 103rd Street</t>
  </si>
  <si>
    <t>32210-8686</t>
  </si>
  <si>
    <t>LAL1</t>
  </si>
  <si>
    <r>
      <rPr>
        <b/>
        <sz val="11"/>
        <color rgb="FFE2793F"/>
        <rFont val="Helvetica"/>
        <charset val="134"/>
      </rPr>
      <t>1760 County Line Rd.Lakeland, Florida 33811</t>
    </r>
    <r>
      <rPr>
        <b/>
        <sz val="11"/>
        <color rgb="FFE2793F"/>
        <rFont val="宋体-简"/>
        <charset val="134"/>
      </rPr>
      <t>，</t>
    </r>
    <r>
      <rPr>
        <b/>
        <sz val="11"/>
        <color rgb="FFE2793F"/>
        <rFont val="Helvetica"/>
        <charset val="134"/>
      </rPr>
      <t xml:space="preserve"> Unite</t>
    </r>
  </si>
  <si>
    <t>Lakeland</t>
  </si>
  <si>
    <t>LAS1</t>
  </si>
  <si>
    <t>4550 Nexus Way</t>
  </si>
  <si>
    <t>Las Vegas</t>
  </si>
  <si>
    <t>LAS2</t>
  </si>
  <si>
    <t>3837 Bay Lake Trail, Suite 111 North</t>
  </si>
  <si>
    <t>LAS6</t>
  </si>
  <si>
    <t>4550 Nexus Way Las Vegas NV 89115,United States</t>
  </si>
  <si>
    <t>LEX1</t>
  </si>
  <si>
    <t>1850 Mercer RD</t>
  </si>
  <si>
    <t>Lexington</t>
  </si>
  <si>
    <t>LEX2</t>
  </si>
  <si>
    <t>172 Trade St.</t>
  </si>
  <si>
    <t>LGB3</t>
  </si>
  <si>
    <t>4950 Goodman Way</t>
  </si>
  <si>
    <t>Eastvale</t>
  </si>
  <si>
    <t>LGB4</t>
  </si>
  <si>
    <t>27517 Pioneer Avenue</t>
  </si>
  <si>
    <t>Redlands</t>
  </si>
  <si>
    <t>LGB6</t>
  </si>
  <si>
    <t>20901 Krameria Ave</t>
  </si>
  <si>
    <t>Riverside</t>
  </si>
  <si>
    <t>92518-1513</t>
  </si>
  <si>
    <t>LGB8</t>
  </si>
  <si>
    <t>1568 N Linden Ave</t>
  </si>
  <si>
    <t>Rialto</t>
  </si>
  <si>
    <t>MCI1</t>
  </si>
  <si>
    <t>113th St &amp; Renner Blvd.</t>
  </si>
  <si>
    <t>Lenexa</t>
  </si>
  <si>
    <t>KS</t>
  </si>
  <si>
    <t>MDT1</t>
  </si>
  <si>
    <t>2 Ames Drive</t>
  </si>
  <si>
    <t>Carlisle</t>
  </si>
  <si>
    <t>2Ames Drive,Building#2</t>
  </si>
  <si>
    <t>MDT2</t>
  </si>
  <si>
    <t>600 Principio Parkway West North East, MD 21901-29</t>
  </si>
  <si>
    <t>West North East</t>
  </si>
  <si>
    <t>MDW2</t>
  </si>
  <si>
    <t>250 Emerald</t>
  </si>
  <si>
    <t>IL</t>
  </si>
  <si>
    <t>60433-3280</t>
  </si>
  <si>
    <t>MDW2-250</t>
  </si>
  <si>
    <t>250 Emerald Drive Joliet,IL 60433-3280 United Stat</t>
  </si>
  <si>
    <t>MDW2-402</t>
  </si>
  <si>
    <t>402 Emerald Drive Joliet,IL 60433-3279 United Stat</t>
  </si>
  <si>
    <t>MDW4</t>
  </si>
  <si>
    <t>250 Emetald Drive Joliet, IL 60433-9642 United Sta</t>
  </si>
  <si>
    <t>MDW6</t>
  </si>
  <si>
    <t>1125 W REMINGTON BLVD ROMEOVILLE</t>
  </si>
  <si>
    <t>ROMEOVILLE</t>
  </si>
  <si>
    <t>60446-6529</t>
  </si>
  <si>
    <t>MDW7</t>
  </si>
  <si>
    <t>6605 Monee Manhattan Road</t>
  </si>
  <si>
    <t>Monee</t>
  </si>
  <si>
    <t>MDW8</t>
  </si>
  <si>
    <t>1750 Bridge Drive</t>
  </si>
  <si>
    <t>Waukegan</t>
  </si>
  <si>
    <t>MDW9</t>
  </si>
  <si>
    <t>2865 Duke Parkway</t>
  </si>
  <si>
    <t>MGE3</t>
  </si>
  <si>
    <t>808 Hog Mountain Road</t>
  </si>
  <si>
    <t>Jefferson</t>
  </si>
  <si>
    <t>MIA1</t>
  </si>
  <si>
    <t>1900 NW 132nd Place Doral</t>
  </si>
  <si>
    <t>Miami</t>
  </si>
  <si>
    <t>MKC4</t>
  </si>
  <si>
    <t>19645 Waverly Rd</t>
  </si>
  <si>
    <t>Edgerton</t>
  </si>
  <si>
    <t>66021-9588</t>
  </si>
  <si>
    <t>MKC6</t>
  </si>
  <si>
    <t>6925 Riverview Avenue</t>
  </si>
  <si>
    <t>Kansas City</t>
  </si>
  <si>
    <t>KX</t>
  </si>
  <si>
    <t>MKE1</t>
  </si>
  <si>
    <t>3501 120th Ave,Kenosha,WI 53144</t>
  </si>
  <si>
    <t>Kenosha</t>
  </si>
  <si>
    <t>WI</t>
  </si>
  <si>
    <t>MSP1</t>
  </si>
  <si>
    <t>2601 4th Avenue East</t>
  </si>
  <si>
    <t>Shakopee</t>
  </si>
  <si>
    <t>MN</t>
  </si>
  <si>
    <t>OAK3</t>
  </si>
  <si>
    <t>255 Park Center Drive</t>
  </si>
  <si>
    <t>Patterson</t>
  </si>
  <si>
    <t>OAK4</t>
  </si>
  <si>
    <t>1555 N. Chrisman Rd</t>
  </si>
  <si>
    <t>Tracy</t>
  </si>
  <si>
    <t>ONT2</t>
  </si>
  <si>
    <t>1910 E Central Ave</t>
  </si>
  <si>
    <t>San Bernardino</t>
  </si>
  <si>
    <t>ONT6</t>
  </si>
  <si>
    <t>24208 San Michele Rd</t>
  </si>
  <si>
    <t>Moreno Valley</t>
  </si>
  <si>
    <t>ONT7</t>
  </si>
  <si>
    <r>
      <rPr>
        <b/>
        <sz val="11"/>
        <color rgb="FFE2793F"/>
        <rFont val="Helvetica"/>
        <charset val="134"/>
      </rPr>
      <t>2125 W. San Bernandino Ave.Redlands, CA 92374</t>
    </r>
    <r>
      <rPr>
        <b/>
        <sz val="11"/>
        <color rgb="FFE2793F"/>
        <rFont val="宋体-简"/>
        <charset val="134"/>
      </rPr>
      <t>，</t>
    </r>
    <r>
      <rPr>
        <b/>
        <sz val="11"/>
        <color rgb="FFE2793F"/>
        <rFont val="Helvetica"/>
        <charset val="134"/>
      </rPr>
      <t xml:space="preserve"> Uni</t>
    </r>
  </si>
  <si>
    <t>ONT8</t>
  </si>
  <si>
    <t>24300 Nandina Ave Moreno</t>
  </si>
  <si>
    <t>Valley</t>
  </si>
  <si>
    <t>ONT9</t>
  </si>
  <si>
    <t>2125 W. San Bernandino Ave</t>
  </si>
  <si>
    <t>ORD6</t>
  </si>
  <si>
    <t>1250 N Mittel Blvd</t>
  </si>
  <si>
    <t>Wood Dale</t>
  </si>
  <si>
    <t>PDX9</t>
  </si>
  <si>
    <t>1250 NW Swigert Way Troutdale, OR 97060 United States</t>
  </si>
  <si>
    <t>Troutdale</t>
  </si>
  <si>
    <t>OR</t>
  </si>
  <si>
    <t>PHL1</t>
  </si>
  <si>
    <t>1 Centerpoint Blvd.</t>
  </si>
  <si>
    <t>New Castle</t>
  </si>
  <si>
    <t>DE</t>
  </si>
  <si>
    <t>PHL3</t>
  </si>
  <si>
    <t>1600 Johnson Way</t>
  </si>
  <si>
    <t>PHL4</t>
  </si>
  <si>
    <t>21 Roadway Dr</t>
  </si>
  <si>
    <t>PHL5</t>
  </si>
  <si>
    <t>500 McCarthy Dr</t>
  </si>
  <si>
    <t>Lewisberry</t>
  </si>
  <si>
    <t>PHL6</t>
  </si>
  <si>
    <t>675 Allen Rd.</t>
  </si>
  <si>
    <t>PHL7</t>
  </si>
  <si>
    <t>560 Merrimac Ave</t>
  </si>
  <si>
    <t>Middletown</t>
  </si>
  <si>
    <t>PHL8</t>
  </si>
  <si>
    <t>727 N Broad St</t>
  </si>
  <si>
    <t>PHX3</t>
  </si>
  <si>
    <t>6835 West Buckeye Road</t>
  </si>
  <si>
    <t>Phoenix</t>
  </si>
  <si>
    <t>AZ</t>
  </si>
  <si>
    <t>PHX5</t>
  </si>
  <si>
    <t>16920 W Commerce Drive</t>
  </si>
  <si>
    <t>Goodyear</t>
  </si>
  <si>
    <t>PHX6</t>
  </si>
  <si>
    <t>4750 West Mohave St</t>
  </si>
  <si>
    <t>PHX7</t>
  </si>
  <si>
    <t>800 N 75th Ave</t>
  </si>
  <si>
    <t>PIT1</t>
  </si>
  <si>
    <t>2250 Roswell Drive</t>
  </si>
  <si>
    <t>Pittsburgh</t>
  </si>
  <si>
    <t>RIC1</t>
  </si>
  <si>
    <t>5000 Commerce Way</t>
  </si>
  <si>
    <t>Petersburg</t>
  </si>
  <si>
    <t>RIC2</t>
  </si>
  <si>
    <t>1901 Meadowville Technology Pkwy</t>
  </si>
  <si>
    <t>Chester</t>
  </si>
  <si>
    <t>RIC3</t>
  </si>
  <si>
    <t>across the street fm 1901 Meadowville Technology Parkway</t>
  </si>
  <si>
    <t>RNO1</t>
  </si>
  <si>
    <t>1600 East Newlands RD</t>
  </si>
  <si>
    <t>Fernley</t>
  </si>
  <si>
    <t>RNO2</t>
  </si>
  <si>
    <t>8000 North Virginia Street</t>
  </si>
  <si>
    <t>Reno</t>
  </si>
  <si>
    <t>Amazon.com.NVDC Inc. 8000 North Virginia Street</t>
  </si>
  <si>
    <t>SAT1</t>
  </si>
  <si>
    <t>6000 Enterprise Avenue</t>
  </si>
  <si>
    <t>Schertz</t>
  </si>
  <si>
    <t>78154-1461</t>
  </si>
  <si>
    <t>SAT2</t>
  </si>
  <si>
    <t>1401 E McCarty Lane San Marcos TX 78666-8969 Unite</t>
  </si>
  <si>
    <t>San Marcos</t>
  </si>
  <si>
    <t>SDF1</t>
  </si>
  <si>
    <t>1050 South Columbia</t>
  </si>
  <si>
    <t>Campbellsville</t>
  </si>
  <si>
    <t>SDF2</t>
  </si>
  <si>
    <t>4360 Robards Ln</t>
  </si>
  <si>
    <t>Watterson Park</t>
  </si>
  <si>
    <t>376 Zappos.com Blvd</t>
  </si>
  <si>
    <t>Shepherdsville</t>
  </si>
  <si>
    <t>SDF6</t>
  </si>
  <si>
    <t>271 Omega Pkwy</t>
  </si>
  <si>
    <t>SDF7</t>
  </si>
  <si>
    <t>300 Omicron Court</t>
  </si>
  <si>
    <t>SDF8</t>
  </si>
  <si>
    <t>900 Patrol Rd</t>
  </si>
  <si>
    <t>SDF9</t>
  </si>
  <si>
    <t>100 W. Thomas P. Echols Lane</t>
  </si>
  <si>
    <t>SEA6</t>
  </si>
  <si>
    <t>2646 Rainier Ave.</t>
  </si>
  <si>
    <t>South Seattle</t>
  </si>
  <si>
    <t>SEA8</t>
  </si>
  <si>
    <t>1475 124th Avenue</t>
  </si>
  <si>
    <t>Northeast Bellevue</t>
  </si>
  <si>
    <t>SJC7</t>
  </si>
  <si>
    <t>188 Mountain House Parkway</t>
  </si>
  <si>
    <t>SMF1</t>
  </si>
  <si>
    <t>4900 W Elkhorn Blvd</t>
  </si>
  <si>
    <t>Sacramento</t>
  </si>
  <si>
    <t>SMF3</t>
  </si>
  <si>
    <t> SMF3 3923 S B ST Stockton, CA 95206-8202 US </t>
  </si>
  <si>
    <t>Stockton </t>
  </si>
  <si>
    <t>95206-8202</t>
  </si>
  <si>
    <t>SNA4</t>
  </si>
  <si>
    <t>2496 W Walnut Ave</t>
  </si>
  <si>
    <t>92376-3009</t>
  </si>
  <si>
    <t>STL4</t>
  </si>
  <si>
    <t>3050 GATEWAY COMMERCE CENTER DR S</t>
  </si>
  <si>
    <t>Edwardsville</t>
  </si>
  <si>
    <t>62025-2815</t>
  </si>
  <si>
    <t>TEB3</t>
  </si>
  <si>
    <t>2651 Oldmans Creek Rd</t>
  </si>
  <si>
    <t>Logan Township</t>
  </si>
  <si>
    <t>TEB6</t>
  </si>
  <si>
    <t>22 Hightstown Cranbury State Road</t>
  </si>
  <si>
    <t>Cranbury</t>
  </si>
  <si>
    <t>TPA1</t>
  </si>
  <si>
    <t>3350 Laurel Ridge Ave.</t>
  </si>
  <si>
    <t>Ruskin</t>
  </si>
  <si>
    <t>TPA2</t>
  </si>
  <si>
    <t>1760 County Line Rd</t>
  </si>
  <si>
    <t>TUL1</t>
  </si>
  <si>
    <t>2654 North Highway 169</t>
  </si>
  <si>
    <t>Coffeyville</t>
  </si>
  <si>
    <t>VUBA</t>
  </si>
  <si>
    <t>1000 Keystone Industrial Park</t>
  </si>
  <si>
    <t>Scranton</t>
  </si>
  <si>
    <t>VUGA</t>
  </si>
  <si>
    <t>508 Delaware Avenue West</t>
  </si>
  <si>
    <t>Pittston</t>
  </si>
  <si>
    <t>XUSB</t>
  </si>
  <si>
    <t>14900 Frye Rd.</t>
  </si>
  <si>
    <t>Fort Worth</t>
  </si>
  <si>
    <t>XUSC</t>
  </si>
  <si>
    <t>40 Logistics Drive</t>
  </si>
  <si>
    <t>XUSD</t>
  </si>
  <si>
    <t>1909 Zephyr St</t>
  </si>
  <si>
    <t>Stockton</t>
  </si>
  <si>
    <t>XUSE</t>
  </si>
  <si>
    <t>5100 S Indianapolis Rd</t>
  </si>
  <si>
    <t>美转墨限时达</t>
  </si>
  <si>
    <r>
      <rPr>
        <b/>
        <sz val="22"/>
        <rFont val="Microsoft YaHei"/>
        <charset val="134"/>
      </rPr>
      <t>产品类目</t>
    </r>
    <r>
      <rPr>
        <b/>
        <sz val="12"/>
        <rFont val="Microsoft YaHei"/>
        <charset val="134"/>
      </rPr>
      <t>(无品牌无仿外形无卡通等无侵权产品)</t>
    </r>
  </si>
  <si>
    <t>渠道代码</t>
  </si>
  <si>
    <t>1CBM+</t>
  </si>
  <si>
    <t>5CBM+</t>
  </si>
  <si>
    <t>10CBM+</t>
  </si>
  <si>
    <r>
      <rPr>
        <b/>
        <sz val="14"/>
        <rFont val="Arial"/>
        <charset val="134"/>
      </rPr>
      <t>30CBM+</t>
    </r>
    <r>
      <rPr>
        <b/>
        <sz val="14"/>
        <rFont val="Microsoft YaHei"/>
        <charset val="134"/>
      </rPr>
      <t>（或整柜）</t>
    </r>
  </si>
  <si>
    <t>特殊说明</t>
  </si>
  <si>
    <r>
      <rPr>
        <b/>
        <sz val="11"/>
        <color rgb="FF000000"/>
        <rFont val="Microsoft YaHei"/>
        <charset val="134"/>
      </rPr>
      <t>一类：</t>
    </r>
    <r>
      <rPr>
        <sz val="9"/>
        <color rgb="FF000000"/>
        <rFont val="Microsoft YaHei"/>
        <charset val="134"/>
      </rPr>
      <t>塑料制品</t>
    </r>
    <r>
      <rPr>
        <sz val="9"/>
        <color rgb="FF000000"/>
        <rFont val="Arial"/>
        <charset val="134"/>
      </rPr>
      <t>(</t>
    </r>
    <r>
      <rPr>
        <sz val="9"/>
        <color rgb="FF000000"/>
        <rFont val="Microsoft YaHei"/>
        <charset val="134"/>
      </rPr>
      <t>塑料杯</t>
    </r>
    <r>
      <rPr>
        <sz val="9"/>
        <color rgb="FF000000"/>
        <rFont val="Arial"/>
        <charset val="134"/>
      </rPr>
      <t>,</t>
    </r>
    <r>
      <rPr>
        <sz val="9"/>
        <color rgb="FF000000"/>
        <rFont val="Microsoft YaHei"/>
        <charset val="134"/>
      </rPr>
      <t>塑料瓶</t>
    </r>
    <r>
      <rPr>
        <sz val="9"/>
        <color rgb="FF000000"/>
        <rFont val="Arial"/>
        <charset val="134"/>
      </rPr>
      <t>,</t>
    </r>
    <r>
      <rPr>
        <sz val="9"/>
        <color rgb="FF000000"/>
        <rFont val="Microsoft YaHei"/>
        <charset val="134"/>
      </rPr>
      <t>塑料盘等</t>
    </r>
    <r>
      <rPr>
        <sz val="9"/>
        <color rgb="FF000000"/>
        <rFont val="Arial"/>
        <charset val="134"/>
      </rPr>
      <t>),</t>
    </r>
    <r>
      <rPr>
        <sz val="9"/>
        <color rgb="FF000000"/>
        <rFont val="Microsoft YaHei"/>
        <charset val="134"/>
      </rPr>
      <t>行李箱</t>
    </r>
    <r>
      <rPr>
        <sz val="9"/>
        <color rgb="FF000000"/>
        <rFont val="Arial"/>
        <charset val="134"/>
      </rPr>
      <t>,</t>
    </r>
    <r>
      <rPr>
        <sz val="9"/>
        <color rgb="FF000000"/>
        <rFont val="Microsoft YaHei"/>
        <charset val="134"/>
      </rPr>
      <t>手提箱</t>
    </r>
    <r>
      <rPr>
        <sz val="9"/>
        <color rgb="FF000000"/>
        <rFont val="Arial"/>
        <charset val="134"/>
      </rPr>
      <t>,</t>
    </r>
    <r>
      <rPr>
        <sz val="9"/>
        <color rgb="FF000000"/>
        <rFont val="Microsoft YaHei"/>
        <charset val="134"/>
      </rPr>
      <t>公文包</t>
    </r>
    <r>
      <rPr>
        <sz val="9"/>
        <color rgb="FF000000"/>
        <rFont val="Arial"/>
        <charset val="134"/>
      </rPr>
      <t>,</t>
    </r>
    <r>
      <rPr>
        <sz val="9"/>
        <color rgb="FF000000"/>
        <rFont val="宋体"/>
        <charset val="134"/>
      </rPr>
      <t>箱包</t>
    </r>
    <r>
      <rPr>
        <sz val="9"/>
        <color rgb="FF000000"/>
        <rFont val="Microsoft YaHei"/>
        <charset val="134"/>
      </rPr>
      <t>,普通拉杆箱</t>
    </r>
    <r>
      <rPr>
        <sz val="9"/>
        <color rgb="FF000000"/>
        <rFont val="Arial"/>
        <charset val="134"/>
      </rPr>
      <t>,</t>
    </r>
    <r>
      <rPr>
        <sz val="9"/>
        <color rgb="FF000000"/>
        <rFont val="Microsoft YaHei"/>
        <charset val="134"/>
      </rPr>
      <t>日用百货产品（材质为塑料的</t>
    </r>
    <r>
      <rPr>
        <sz val="9"/>
        <color rgb="FF000000"/>
        <rFont val="Arial"/>
        <charset val="134"/>
      </rPr>
      <t>,</t>
    </r>
    <r>
      <rPr>
        <sz val="9"/>
        <color rgb="FF000000"/>
        <rFont val="Microsoft YaHei"/>
        <charset val="134"/>
      </rPr>
      <t>铁的</t>
    </r>
    <r>
      <rPr>
        <sz val="9"/>
        <color rgb="FF000000"/>
        <rFont val="Arial"/>
        <charset val="134"/>
      </rPr>
      <t>,</t>
    </r>
    <r>
      <rPr>
        <sz val="9"/>
        <color rgb="FF000000"/>
        <rFont val="Microsoft YaHei"/>
        <charset val="134"/>
      </rPr>
      <t>不锈钢的</t>
    </r>
    <r>
      <rPr>
        <sz val="9"/>
        <color rgb="FF000000"/>
        <rFont val="Arial"/>
        <charset val="134"/>
      </rPr>
      <t>,</t>
    </r>
    <r>
      <rPr>
        <sz val="9"/>
        <color rgb="FF000000"/>
        <rFont val="Microsoft YaHei"/>
        <charset val="134"/>
      </rPr>
      <t>橡胶等</t>
    </r>
    <r>
      <rPr>
        <sz val="9"/>
        <color rgb="FF000000"/>
        <rFont val="Arial"/>
        <charset val="134"/>
      </rPr>
      <t>),</t>
    </r>
    <r>
      <rPr>
        <sz val="9"/>
        <color rgb="FF000000"/>
        <rFont val="Microsoft YaHei"/>
        <charset val="134"/>
      </rPr>
      <t>厨房用去油布</t>
    </r>
    <r>
      <rPr>
        <sz val="9"/>
        <color rgb="FF000000"/>
        <rFont val="Arial"/>
        <charset val="134"/>
      </rPr>
      <t>(</t>
    </r>
    <r>
      <rPr>
        <sz val="9"/>
        <color rgb="FF000000"/>
        <rFont val="Microsoft YaHei"/>
        <charset val="134"/>
      </rPr>
      <t>非纺织品材质</t>
    </r>
    <r>
      <rPr>
        <sz val="9"/>
        <color rgb="FF000000"/>
        <rFont val="Arial"/>
        <charset val="134"/>
      </rPr>
      <t>),</t>
    </r>
    <r>
      <rPr>
        <sz val="9"/>
        <color rgb="FF000000"/>
        <rFont val="Microsoft YaHei"/>
        <charset val="134"/>
      </rPr>
      <t>手机壳</t>
    </r>
    <r>
      <rPr>
        <sz val="9"/>
        <color rgb="FF000000"/>
        <rFont val="Arial"/>
        <charset val="134"/>
      </rPr>
      <t>,</t>
    </r>
    <r>
      <rPr>
        <sz val="9"/>
        <color rgb="FF000000"/>
        <rFont val="Microsoft YaHei"/>
        <charset val="134"/>
      </rPr>
      <t>保护膜</t>
    </r>
    <r>
      <rPr>
        <sz val="9"/>
        <color rgb="FF000000"/>
        <rFont val="Arial"/>
        <charset val="134"/>
      </rPr>
      <t>,</t>
    </r>
    <r>
      <rPr>
        <sz val="9"/>
        <color rgb="FF000000"/>
        <rFont val="Microsoft YaHei"/>
        <charset val="134"/>
      </rPr>
      <t>数据线</t>
    </r>
    <r>
      <rPr>
        <sz val="9"/>
        <color rgb="FF000000"/>
        <rFont val="Arial"/>
        <charset val="134"/>
      </rPr>
      <t>,</t>
    </r>
    <r>
      <rPr>
        <sz val="9"/>
        <color rgb="FF000000"/>
        <rFont val="Microsoft YaHei"/>
        <charset val="134"/>
      </rPr>
      <t>配件</t>
    </r>
    <r>
      <rPr>
        <sz val="9"/>
        <color rgb="FF000000"/>
        <rFont val="Arial"/>
        <charset val="134"/>
      </rPr>
      <t>(</t>
    </r>
    <r>
      <rPr>
        <sz val="9"/>
        <color rgb="FF000000"/>
        <rFont val="Microsoft YaHei"/>
        <charset val="134"/>
      </rPr>
      <t>镜架</t>
    </r>
    <r>
      <rPr>
        <sz val="9"/>
        <color rgb="FF000000"/>
        <rFont val="Arial"/>
        <charset val="134"/>
      </rPr>
      <t>)(</t>
    </r>
    <r>
      <rPr>
        <sz val="9"/>
        <color rgb="FF000000"/>
        <rFont val="Microsoft YaHei"/>
        <charset val="134"/>
      </rPr>
      <t>眼镜镜片是玻璃制品需要跌落证明</t>
    </r>
    <r>
      <rPr>
        <sz val="9"/>
        <color rgb="FF000000"/>
        <rFont val="Arial"/>
        <charset val="134"/>
      </rPr>
      <t>),</t>
    </r>
    <r>
      <rPr>
        <sz val="9"/>
        <color rgb="FF000000"/>
        <rFont val="Microsoft YaHei"/>
        <charset val="134"/>
      </rPr>
      <t>手表配件</t>
    </r>
    <r>
      <rPr>
        <sz val="9"/>
        <color rgb="FF000000"/>
        <rFont val="Arial"/>
        <charset val="134"/>
      </rPr>
      <t>(</t>
    </r>
    <r>
      <rPr>
        <sz val="9"/>
        <color rgb="FF000000"/>
        <rFont val="Microsoft YaHei"/>
        <charset val="134"/>
      </rPr>
      <t>壳</t>
    </r>
    <r>
      <rPr>
        <sz val="9"/>
        <color rgb="FF000000"/>
        <rFont val="Arial"/>
        <charset val="134"/>
      </rPr>
      <t>.</t>
    </r>
    <r>
      <rPr>
        <sz val="9"/>
        <color rgb="FF000000"/>
        <rFont val="Microsoft YaHei"/>
        <charset val="134"/>
      </rPr>
      <t>盖子</t>
    </r>
    <r>
      <rPr>
        <sz val="9"/>
        <color rgb="FF000000"/>
        <rFont val="Arial"/>
        <charset val="134"/>
      </rPr>
      <t>.</t>
    </r>
    <r>
      <rPr>
        <sz val="9"/>
        <color rgb="FF000000"/>
        <rFont val="Microsoft YaHei"/>
        <charset val="134"/>
      </rPr>
      <t>表带</t>
    </r>
    <r>
      <rPr>
        <sz val="9"/>
        <color rgb="FF000000"/>
        <rFont val="Arial"/>
        <charset val="134"/>
      </rPr>
      <t>)(</t>
    </r>
    <r>
      <rPr>
        <sz val="9"/>
        <color rgb="FF000000"/>
        <rFont val="Microsoft YaHei"/>
        <charset val="134"/>
      </rPr>
      <t>带蓝牙</t>
    </r>
    <r>
      <rPr>
        <sz val="9"/>
        <color rgb="FF000000"/>
        <rFont val="Arial"/>
        <charset val="134"/>
      </rPr>
      <t>LOGO</t>
    </r>
    <r>
      <rPr>
        <sz val="9"/>
        <color rgb="FF000000"/>
        <rFont val="Microsoft YaHei"/>
        <charset val="134"/>
      </rPr>
      <t>字样需要注册并授权</t>
    </r>
    <r>
      <rPr>
        <sz val="9"/>
        <color rgb="FF000000"/>
        <rFont val="Arial"/>
        <charset val="134"/>
      </rPr>
      <t>),</t>
    </r>
    <r>
      <rPr>
        <sz val="9"/>
        <color rgb="FF000000"/>
        <rFont val="Microsoft YaHei"/>
        <charset val="134"/>
      </rPr>
      <t>人造</t>
    </r>
    <r>
      <rPr>
        <sz val="9"/>
        <color rgb="FF000000"/>
        <rFont val="Arial"/>
        <charset val="134"/>
      </rPr>
      <t>PU</t>
    </r>
    <r>
      <rPr>
        <sz val="9"/>
        <color rgb="FF000000"/>
        <rFont val="Microsoft YaHei"/>
        <charset val="134"/>
      </rPr>
      <t>卷材</t>
    </r>
    <r>
      <rPr>
        <sz val="9"/>
        <color rgb="FF000000"/>
        <rFont val="Arial"/>
        <charset val="134"/>
      </rPr>
      <t>,</t>
    </r>
    <r>
      <rPr>
        <sz val="9"/>
        <color rgb="FF000000"/>
        <rFont val="Microsoft YaHei"/>
        <charset val="134"/>
      </rPr>
      <t>人造皮革</t>
    </r>
    <r>
      <rPr>
        <sz val="9"/>
        <color rgb="FF000000"/>
        <rFont val="Arial"/>
        <charset val="134"/>
      </rPr>
      <t>(PU),</t>
    </r>
    <r>
      <rPr>
        <sz val="9"/>
        <color rgb="FF000000"/>
        <rFont val="Microsoft YaHei"/>
        <charset val="134"/>
      </rPr>
      <t>复合皮革</t>
    </r>
    <r>
      <rPr>
        <sz val="9"/>
        <color rgb="FF000000"/>
        <rFont val="Arial"/>
        <charset val="134"/>
      </rPr>
      <t>,</t>
    </r>
    <r>
      <rPr>
        <sz val="9"/>
        <color rgb="FF000000"/>
        <rFont val="Microsoft YaHei"/>
        <charset val="134"/>
      </rPr>
      <t>硅胶制品</t>
    </r>
    <r>
      <rPr>
        <sz val="9"/>
        <color rgb="FF000000"/>
        <rFont val="Arial"/>
        <charset val="134"/>
      </rPr>
      <t>,</t>
    </r>
    <r>
      <rPr>
        <sz val="9"/>
        <color rgb="FF000000"/>
        <rFont val="Microsoft YaHei"/>
        <charset val="134"/>
      </rPr>
      <t>塑料制工艺品</t>
    </r>
    <r>
      <rPr>
        <sz val="9"/>
        <color rgb="FF000000"/>
        <rFont val="Arial"/>
        <charset val="134"/>
      </rPr>
      <t>,PVC,</t>
    </r>
    <r>
      <rPr>
        <sz val="9"/>
        <color rgb="FF000000"/>
        <rFont val="Microsoft YaHei"/>
        <charset val="134"/>
      </rPr>
      <t>汽车配件及其它配件类</t>
    </r>
    <r>
      <rPr>
        <sz val="9"/>
        <color rgb="FF000000"/>
        <rFont val="Arial"/>
        <charset val="134"/>
      </rPr>
      <t>(</t>
    </r>
    <r>
      <rPr>
        <sz val="9"/>
        <color rgb="FF000000"/>
        <rFont val="Microsoft YaHei"/>
        <charset val="134"/>
      </rPr>
      <t>不含纺织品</t>
    </r>
    <r>
      <rPr>
        <sz val="9"/>
        <color rgb="FF000000"/>
        <rFont val="Arial"/>
        <charset val="134"/>
      </rPr>
      <t>),</t>
    </r>
    <r>
      <rPr>
        <sz val="9"/>
        <color rgb="FF000000"/>
        <rFont val="Microsoft YaHei"/>
        <charset val="134"/>
      </rPr>
      <t>硅胶垫</t>
    </r>
    <r>
      <rPr>
        <sz val="9"/>
        <color rgb="FF000000"/>
        <rFont val="Arial"/>
        <charset val="134"/>
      </rPr>
      <t>,</t>
    </r>
    <r>
      <rPr>
        <sz val="9"/>
        <color rgb="FF000000"/>
        <rFont val="Microsoft YaHei"/>
        <charset val="134"/>
      </rPr>
      <t>不锈钢套锅</t>
    </r>
    <r>
      <rPr>
        <sz val="9"/>
        <color rgb="FF000000"/>
        <rFont val="Arial"/>
        <charset val="134"/>
      </rPr>
      <t>,</t>
    </r>
    <r>
      <rPr>
        <sz val="9"/>
        <color rgb="FF000000"/>
        <rFont val="Microsoft YaHei"/>
        <charset val="134"/>
      </rPr>
      <t>收纳架</t>
    </r>
    <r>
      <rPr>
        <sz val="9"/>
        <color rgb="FF000000"/>
        <rFont val="Arial"/>
        <charset val="134"/>
      </rPr>
      <t>,</t>
    </r>
    <r>
      <rPr>
        <sz val="9"/>
        <color rgb="FF000000"/>
        <rFont val="Microsoft YaHei"/>
        <charset val="134"/>
      </rPr>
      <t xml:space="preserve">筛网,橡胶制品,化纤假发等 </t>
    </r>
    <r>
      <rPr>
        <b/>
        <sz val="10"/>
        <color rgb="FFFF0000"/>
        <rFont val="Microsoft YaHei"/>
        <charset val="134"/>
      </rPr>
      <t>未列明产品请单询</t>
    </r>
  </si>
  <si>
    <r>
      <rPr>
        <b/>
        <sz val="16"/>
        <color rgb="FF000000"/>
        <rFont val="宋体"/>
        <charset val="134"/>
      </rPr>
      <t>美转墨</t>
    </r>
    <r>
      <rPr>
        <b/>
        <sz val="16"/>
        <color rgb="FF000000"/>
        <rFont val="Arial"/>
        <charset val="134"/>
      </rPr>
      <t>-</t>
    </r>
    <r>
      <rPr>
        <b/>
        <sz val="16"/>
        <color rgb="FF000000"/>
        <rFont val="宋体"/>
        <charset val="134"/>
      </rPr>
      <t>限时达</t>
    </r>
  </si>
  <si>
    <t>可单询申请</t>
  </si>
  <si>
    <t>墨西哥城内的美客多,亚马逊,虾皮以及距离我司海外仓40公里内私人和商业地址:免派送费 墨城以外地址派送费:单询.美森/ZIM统配
开船次日起算20-22个自然日左右到我
司墨西哥城仓库，24天未到海外仓，从
第25天开始赔偿100/天/方(不含清关
查验或其它不可控因素)</t>
  </si>
  <si>
    <r>
      <rPr>
        <b/>
        <sz val="11"/>
        <color rgb="FF000000"/>
        <rFont val="Microsoft YaHei"/>
        <charset val="134"/>
      </rPr>
      <t>二类：</t>
    </r>
    <r>
      <rPr>
        <sz val="10"/>
        <color rgb="FF000000"/>
        <rFont val="Microsoft YaHei"/>
        <charset val="134"/>
      </rPr>
      <t>家用和商用的电器</t>
    </r>
    <r>
      <rPr>
        <sz val="10"/>
        <color rgb="FF000000"/>
        <rFont val="Arial"/>
        <charset val="134"/>
      </rPr>
      <t>,</t>
    </r>
    <r>
      <rPr>
        <sz val="10"/>
        <color rgb="FF000000"/>
        <rFont val="Microsoft YaHei"/>
        <charset val="134"/>
      </rPr>
      <t>电子类产品，灯具</t>
    </r>
    <r>
      <rPr>
        <sz val="10"/>
        <color rgb="FF000000"/>
        <rFont val="Arial"/>
        <charset val="134"/>
      </rPr>
      <t>,LED</t>
    </r>
    <r>
      <rPr>
        <sz val="10"/>
        <color rgb="FF000000"/>
        <rFont val="宋体"/>
        <charset val="134"/>
      </rPr>
      <t>灯</t>
    </r>
    <r>
      <rPr>
        <sz val="10"/>
        <color rgb="FF000000"/>
        <rFont val="Microsoft YaHei"/>
        <charset val="134"/>
      </rPr>
      <t>,行车记录仪</t>
    </r>
    <r>
      <rPr>
        <sz val="10"/>
        <color rgb="FF000000"/>
        <rFont val="Arial"/>
        <charset val="134"/>
      </rPr>
      <t>,</t>
    </r>
    <r>
      <rPr>
        <sz val="10"/>
        <color rgb="FF000000"/>
        <rFont val="Microsoft YaHei"/>
        <charset val="134"/>
      </rPr>
      <t>骑行灯</t>
    </r>
    <r>
      <rPr>
        <sz val="10"/>
        <color rgb="FF000000"/>
        <rFont val="Arial"/>
        <charset val="134"/>
      </rPr>
      <t>,</t>
    </r>
    <r>
      <rPr>
        <sz val="10"/>
        <color rgb="FF000000"/>
        <rFont val="Microsoft YaHei"/>
        <charset val="134"/>
      </rPr>
      <t>耳机</t>
    </r>
    <r>
      <rPr>
        <sz val="10"/>
        <color rgb="FF000000"/>
        <rFont val="Arial"/>
        <charset val="134"/>
      </rPr>
      <t>,</t>
    </r>
    <r>
      <rPr>
        <sz val="10"/>
        <color rgb="FF000000"/>
        <rFont val="Microsoft YaHei"/>
        <charset val="134"/>
      </rPr>
      <t>音响</t>
    </r>
    <r>
      <rPr>
        <sz val="10"/>
        <color rgb="FF000000"/>
        <rFont val="Arial"/>
        <charset val="134"/>
      </rPr>
      <t>,</t>
    </r>
    <r>
      <rPr>
        <sz val="10"/>
        <color rgb="FF000000"/>
        <rFont val="Microsoft YaHei"/>
        <charset val="134"/>
      </rPr>
      <t>加湿器</t>
    </r>
    <r>
      <rPr>
        <sz val="10"/>
        <color rgb="FF000000"/>
        <rFont val="Arial"/>
        <charset val="134"/>
      </rPr>
      <t>,</t>
    </r>
    <r>
      <rPr>
        <sz val="10"/>
        <color rgb="FF000000"/>
        <rFont val="Microsoft YaHei"/>
        <charset val="134"/>
      </rPr>
      <t>监控摄像头</t>
    </r>
    <r>
      <rPr>
        <sz val="10"/>
        <color rgb="FF000000"/>
        <rFont val="Arial"/>
        <charset val="134"/>
      </rPr>
      <t>,</t>
    </r>
    <r>
      <rPr>
        <sz val="10"/>
        <color rgb="FF000000"/>
        <rFont val="Microsoft YaHei"/>
        <charset val="134"/>
      </rPr>
      <t>小型风扇</t>
    </r>
    <r>
      <rPr>
        <sz val="10"/>
        <color rgb="FF000000"/>
        <rFont val="Arial"/>
        <charset val="134"/>
      </rPr>
      <t>,</t>
    </r>
    <r>
      <rPr>
        <sz val="10"/>
        <color rgb="FF000000"/>
        <rFont val="Microsoft YaHei"/>
        <charset val="134"/>
      </rPr>
      <t>除螨仪</t>
    </r>
    <r>
      <rPr>
        <sz val="10"/>
        <color rgb="FF000000"/>
        <rFont val="Arial"/>
        <charset val="134"/>
      </rPr>
      <t>,</t>
    </r>
    <r>
      <rPr>
        <sz val="10"/>
        <color rgb="FF000000"/>
        <rFont val="Microsoft YaHei"/>
        <charset val="134"/>
      </rPr>
      <t>推发剪</t>
    </r>
    <r>
      <rPr>
        <sz val="10"/>
        <color rgb="FF000000"/>
        <rFont val="Arial"/>
        <charset val="134"/>
      </rPr>
      <t>,</t>
    </r>
    <r>
      <rPr>
        <sz val="10"/>
        <color rgb="FF000000"/>
        <rFont val="Microsoft YaHei"/>
        <charset val="134"/>
      </rPr>
      <t>电饼铛</t>
    </r>
    <r>
      <rPr>
        <sz val="10"/>
        <color rgb="FF000000"/>
        <rFont val="Arial"/>
        <charset val="134"/>
      </rPr>
      <t>,</t>
    </r>
    <r>
      <rPr>
        <sz val="10"/>
        <color rgb="FF000000"/>
        <rFont val="Microsoft YaHei"/>
        <charset val="134"/>
      </rPr>
      <t>除毛仪</t>
    </r>
    <r>
      <rPr>
        <sz val="10"/>
        <color rgb="FF000000"/>
        <rFont val="Arial"/>
        <charset val="134"/>
      </rPr>
      <t>,</t>
    </r>
    <r>
      <rPr>
        <sz val="10"/>
        <color rgb="FF000000"/>
        <rFont val="Microsoft YaHei"/>
        <charset val="134"/>
      </rPr>
      <t>吹风机，厨房用品</t>
    </r>
    <r>
      <rPr>
        <sz val="10"/>
        <color rgb="FF000000"/>
        <rFont val="Arial"/>
        <charset val="134"/>
      </rPr>
      <t>,</t>
    </r>
    <r>
      <rPr>
        <sz val="10"/>
        <color rgb="FF000000"/>
        <rFont val="Microsoft YaHei"/>
        <charset val="134"/>
      </rPr>
      <t>果汁机</t>
    </r>
    <r>
      <rPr>
        <sz val="10"/>
        <color rgb="FF000000"/>
        <rFont val="Arial"/>
        <charset val="134"/>
      </rPr>
      <t>,</t>
    </r>
    <r>
      <rPr>
        <sz val="10"/>
        <color rgb="FF000000"/>
        <rFont val="Microsoft YaHei"/>
        <charset val="134"/>
      </rPr>
      <t>普货需要认证电子产品</t>
    </r>
    <r>
      <rPr>
        <sz val="10"/>
        <color rgb="FF000000"/>
        <rFont val="Arial"/>
        <charset val="134"/>
      </rPr>
      <t>(</t>
    </r>
    <r>
      <rPr>
        <sz val="10"/>
        <color rgb="FF000000"/>
        <rFont val="Microsoft YaHei"/>
        <charset val="134"/>
      </rPr>
      <t>需要</t>
    </r>
    <r>
      <rPr>
        <sz val="10"/>
        <color rgb="FF000000"/>
        <rFont val="Arial"/>
        <charset val="134"/>
      </rPr>
      <t>NOM.</t>
    </r>
    <r>
      <rPr>
        <sz val="10"/>
        <color rgb="FF000000"/>
        <rFont val="Microsoft YaHei"/>
        <charset val="134"/>
      </rPr>
      <t>蓝牙、</t>
    </r>
    <r>
      <rPr>
        <sz val="10"/>
        <color rgb="FF000000"/>
        <rFont val="Arial"/>
        <charset val="134"/>
      </rPr>
      <t>HDMI</t>
    </r>
    <r>
      <rPr>
        <sz val="10"/>
        <color rgb="FF000000"/>
        <rFont val="Microsoft YaHei"/>
        <charset val="134"/>
      </rPr>
      <t>、</t>
    </r>
    <r>
      <rPr>
        <sz val="10"/>
        <color rgb="FF000000"/>
        <rFont val="Arial"/>
        <charset val="134"/>
      </rPr>
      <t>FDA</t>
    </r>
    <r>
      <rPr>
        <sz val="10"/>
        <color rgb="FF000000"/>
        <rFont val="Microsoft YaHei"/>
        <charset val="134"/>
      </rPr>
      <t>、</t>
    </r>
    <r>
      <rPr>
        <sz val="10"/>
        <color rgb="FF000000"/>
        <rFont val="Arial"/>
        <charset val="134"/>
      </rPr>
      <t>FCC</t>
    </r>
    <r>
      <rPr>
        <sz val="10"/>
        <color rgb="FF000000"/>
        <rFont val="Microsoft YaHei"/>
        <charset val="134"/>
      </rPr>
      <t>、</t>
    </r>
    <r>
      <rPr>
        <sz val="10"/>
        <color rgb="FF000000"/>
        <rFont val="Arial"/>
        <charset val="134"/>
      </rPr>
      <t>Lacey Act</t>
    </r>
    <r>
      <rPr>
        <sz val="10"/>
        <color rgb="FF000000"/>
        <rFont val="Microsoft YaHei"/>
        <charset val="134"/>
      </rPr>
      <t>、</t>
    </r>
    <r>
      <rPr>
        <sz val="10"/>
        <color rgb="FF000000"/>
        <rFont val="Arial"/>
        <charset val="134"/>
      </rPr>
      <t>DOT</t>
    </r>
    <r>
      <rPr>
        <sz val="10"/>
        <color rgb="FF000000"/>
        <rFont val="Microsoft YaHei"/>
        <charset val="134"/>
      </rPr>
      <t>等认证的产品</t>
    </r>
    <r>
      <rPr>
        <sz val="10"/>
        <color rgb="FF000000"/>
        <rFont val="Arial"/>
        <charset val="134"/>
      </rPr>
      <t>),</t>
    </r>
    <r>
      <rPr>
        <sz val="10"/>
        <color rgb="FF000000"/>
        <rFont val="Microsoft YaHei"/>
        <charset val="134"/>
      </rPr>
      <t>玩具</t>
    </r>
    <r>
      <rPr>
        <sz val="10"/>
        <color rgb="FF000000"/>
        <rFont val="Arial"/>
        <charset val="134"/>
      </rPr>
      <t>,</t>
    </r>
    <r>
      <rPr>
        <sz val="10"/>
        <color rgb="FF000000"/>
        <rFont val="Microsoft YaHei"/>
        <charset val="134"/>
      </rPr>
      <t>充电器</t>
    </r>
    <r>
      <rPr>
        <sz val="10"/>
        <color rgb="FF000000"/>
        <rFont val="Arial"/>
        <charset val="134"/>
      </rPr>
      <t>,</t>
    </r>
    <r>
      <rPr>
        <sz val="10"/>
        <color rgb="FF000000"/>
        <rFont val="Microsoft YaHei"/>
        <charset val="134"/>
      </rPr>
      <t>收音机</t>
    </r>
    <r>
      <rPr>
        <sz val="10"/>
        <color rgb="FF000000"/>
        <rFont val="Arial"/>
        <charset val="134"/>
      </rPr>
      <t>,</t>
    </r>
    <r>
      <rPr>
        <sz val="10"/>
        <color rgb="FF000000"/>
        <rFont val="Microsoft YaHei"/>
        <charset val="134"/>
      </rPr>
      <t>行车记录仪</t>
    </r>
    <r>
      <rPr>
        <sz val="10"/>
        <color rgb="FF000000"/>
        <rFont val="Arial"/>
        <charset val="134"/>
      </rPr>
      <t>,</t>
    </r>
    <r>
      <rPr>
        <sz val="10"/>
        <color rgb="FF000000"/>
        <rFont val="Microsoft YaHei"/>
        <charset val="134"/>
      </rPr>
      <t>音响</t>
    </r>
    <r>
      <rPr>
        <sz val="10"/>
        <color rgb="FF000000"/>
        <rFont val="Arial"/>
        <charset val="134"/>
      </rPr>
      <t>(</t>
    </r>
    <r>
      <rPr>
        <sz val="10"/>
        <color rgb="FF000000"/>
        <rFont val="Microsoft YaHei"/>
        <charset val="134"/>
      </rPr>
      <t>带蓝牙</t>
    </r>
    <r>
      <rPr>
        <sz val="10"/>
        <color rgb="FF000000"/>
        <rFont val="Arial"/>
        <charset val="134"/>
      </rPr>
      <t>LOGO</t>
    </r>
    <r>
      <rPr>
        <sz val="10"/>
        <color rgb="FF000000"/>
        <rFont val="Microsoft YaHei"/>
        <charset val="134"/>
      </rPr>
      <t>需要授权</t>
    </r>
    <r>
      <rPr>
        <sz val="10"/>
        <color rgb="FF000000"/>
        <rFont val="Arial"/>
        <charset val="134"/>
      </rPr>
      <t>),</t>
    </r>
    <r>
      <rPr>
        <sz val="10"/>
        <color rgb="FF000000"/>
        <rFont val="Microsoft YaHei"/>
        <charset val="134"/>
      </rPr>
      <t>包装机</t>
    </r>
    <r>
      <rPr>
        <sz val="10"/>
        <color rgb="FF000000"/>
        <rFont val="Arial"/>
        <charset val="134"/>
      </rPr>
      <t>,</t>
    </r>
    <r>
      <rPr>
        <sz val="10"/>
        <color rgb="FF000000"/>
        <rFont val="Microsoft YaHei"/>
        <charset val="134"/>
      </rPr>
      <t>食品机</t>
    </r>
    <r>
      <rPr>
        <sz val="10"/>
        <color rgb="FF000000"/>
        <rFont val="Arial"/>
        <charset val="134"/>
      </rPr>
      <t>,</t>
    </r>
    <r>
      <rPr>
        <sz val="10"/>
        <color rgb="FF000000"/>
        <rFont val="Microsoft YaHei"/>
        <charset val="134"/>
      </rPr>
      <t>压榨机</t>
    </r>
    <r>
      <rPr>
        <sz val="10"/>
        <color rgb="FF000000"/>
        <rFont val="Arial"/>
        <charset val="134"/>
      </rPr>
      <t>,</t>
    </r>
    <r>
      <rPr>
        <sz val="10"/>
        <color rgb="FF000000"/>
        <rFont val="Microsoft YaHei"/>
        <charset val="134"/>
      </rPr>
      <t>电砖</t>
    </r>
    <r>
      <rPr>
        <sz val="10"/>
        <color rgb="FF000000"/>
        <rFont val="Arial"/>
        <charset val="134"/>
      </rPr>
      <t>,</t>
    </r>
    <r>
      <rPr>
        <sz val="10"/>
        <color rgb="FF000000"/>
        <rFont val="Microsoft YaHei"/>
        <charset val="134"/>
      </rPr>
      <t>摄影或电影摄像机</t>
    </r>
    <r>
      <rPr>
        <sz val="10"/>
        <color rgb="FF000000"/>
        <rFont val="Arial"/>
        <charset val="134"/>
      </rPr>
      <t>,</t>
    </r>
    <r>
      <rPr>
        <sz val="10"/>
        <color rgb="FF000000"/>
        <rFont val="Microsoft YaHei"/>
        <charset val="134"/>
      </rPr>
      <t>车灯</t>
    </r>
    <r>
      <rPr>
        <sz val="10"/>
        <color rgb="FF000000"/>
        <rFont val="Arial"/>
        <charset val="134"/>
      </rPr>
      <t>,LED</t>
    </r>
    <r>
      <rPr>
        <sz val="10"/>
        <color rgb="FF000000"/>
        <rFont val="Microsoft YaHei"/>
        <charset val="134"/>
      </rPr>
      <t>显示屏</t>
    </r>
    <r>
      <rPr>
        <sz val="10"/>
        <color rgb="FF000000"/>
        <rFont val="Arial"/>
        <charset val="134"/>
      </rPr>
      <t>,</t>
    </r>
    <r>
      <rPr>
        <sz val="10"/>
        <color rgb="FF000000"/>
        <rFont val="Microsoft YaHei"/>
        <charset val="134"/>
      </rPr>
      <t>工业冷水机</t>
    </r>
    <r>
      <rPr>
        <sz val="10"/>
        <color rgb="FF000000"/>
        <rFont val="Arial"/>
        <charset val="134"/>
      </rPr>
      <t>,</t>
    </r>
    <r>
      <rPr>
        <sz val="10"/>
        <color rgb="FF000000"/>
        <rFont val="Microsoft YaHei"/>
        <charset val="134"/>
      </rPr>
      <t>车载</t>
    </r>
    <r>
      <rPr>
        <sz val="10"/>
        <color rgb="FF000000"/>
        <rFont val="Arial"/>
        <charset val="134"/>
      </rPr>
      <t>MP5</t>
    </r>
    <r>
      <rPr>
        <sz val="10"/>
        <color rgb="FF000000"/>
        <rFont val="Microsoft YaHei"/>
        <charset val="134"/>
      </rPr>
      <t>播放器</t>
    </r>
    <r>
      <rPr>
        <sz val="10"/>
        <color rgb="FF000000"/>
        <rFont val="Arial"/>
        <charset val="134"/>
      </rPr>
      <t>,LED</t>
    </r>
    <r>
      <rPr>
        <sz val="10"/>
        <color rgb="FF000000"/>
        <rFont val="Microsoft YaHei"/>
        <charset val="134"/>
      </rPr>
      <t>工矿灯</t>
    </r>
    <r>
      <rPr>
        <sz val="10"/>
        <color rgb="FF000000"/>
        <rFont val="Arial"/>
        <charset val="134"/>
      </rPr>
      <t>,</t>
    </r>
    <r>
      <rPr>
        <sz val="10"/>
        <color rgb="FF000000"/>
        <rFont val="Microsoft YaHei"/>
        <charset val="134"/>
      </rPr>
      <t>饲料颗粒机</t>
    </r>
    <r>
      <rPr>
        <sz val="10"/>
        <color rgb="FF000000"/>
        <rFont val="Arial"/>
        <charset val="134"/>
      </rPr>
      <t>,</t>
    </r>
    <r>
      <rPr>
        <sz val="10"/>
        <color rgb="FF000000"/>
        <rFont val="Microsoft YaHei"/>
        <charset val="134"/>
      </rPr>
      <t>温度计</t>
    </r>
    <r>
      <rPr>
        <sz val="10"/>
        <color rgb="FF000000"/>
        <rFont val="Arial"/>
        <charset val="134"/>
      </rPr>
      <t>(</t>
    </r>
    <r>
      <rPr>
        <sz val="10"/>
        <color rgb="FF000000"/>
        <rFont val="Microsoft YaHei"/>
        <charset val="134"/>
      </rPr>
      <t>无水银</t>
    </r>
    <r>
      <rPr>
        <sz val="10"/>
        <color rgb="FF000000"/>
        <rFont val="Arial"/>
        <charset val="134"/>
      </rPr>
      <t>),</t>
    </r>
    <r>
      <rPr>
        <sz val="10"/>
        <color rgb="FF000000"/>
        <rFont val="Microsoft YaHei"/>
        <charset val="134"/>
      </rPr>
      <t>脸部喷雾器</t>
    </r>
    <r>
      <rPr>
        <sz val="10"/>
        <color rgb="FF000000"/>
        <rFont val="Arial"/>
        <charset val="134"/>
      </rPr>
      <t>,</t>
    </r>
    <r>
      <rPr>
        <sz val="10"/>
        <color rgb="FF000000"/>
        <rFont val="Microsoft YaHei"/>
        <charset val="134"/>
      </rPr>
      <t>捆扎机</t>
    </r>
    <r>
      <rPr>
        <sz val="10"/>
        <color rgb="FF000000"/>
        <rFont val="Arial"/>
        <charset val="134"/>
      </rPr>
      <t>,</t>
    </r>
    <r>
      <rPr>
        <sz val="10"/>
        <color rgb="FF000000"/>
        <rFont val="Microsoft YaHei"/>
        <charset val="134"/>
      </rPr>
      <t>自行车灯</t>
    </r>
    <r>
      <rPr>
        <sz val="10"/>
        <color rgb="FF000000"/>
        <rFont val="Arial"/>
        <charset val="134"/>
      </rPr>
      <t>,</t>
    </r>
    <r>
      <rPr>
        <sz val="10"/>
        <color rgb="FF000000"/>
        <rFont val="Microsoft YaHei"/>
        <charset val="134"/>
      </rPr>
      <t>氛围灯</t>
    </r>
    <r>
      <rPr>
        <sz val="10"/>
        <color rgb="FF000000"/>
        <rFont val="Arial"/>
        <charset val="134"/>
      </rPr>
      <t>,</t>
    </r>
    <r>
      <rPr>
        <sz val="10"/>
        <color rgb="FF000000"/>
        <rFont val="Microsoft YaHei"/>
        <charset val="134"/>
      </rPr>
      <t>交换机</t>
    </r>
    <r>
      <rPr>
        <sz val="10"/>
        <color rgb="FF000000"/>
        <rFont val="Arial"/>
        <charset val="134"/>
      </rPr>
      <t>,</t>
    </r>
    <r>
      <rPr>
        <sz val="10"/>
        <color rgb="FF000000"/>
        <rFont val="Microsoft YaHei"/>
        <charset val="134"/>
      </rPr>
      <t>口罩</t>
    </r>
    <r>
      <rPr>
        <sz val="10"/>
        <color rgb="FF000000"/>
        <rFont val="Arial"/>
        <charset val="134"/>
      </rPr>
      <t>(</t>
    </r>
    <r>
      <rPr>
        <sz val="10"/>
        <color rgb="FF000000"/>
        <rFont val="Microsoft YaHei"/>
        <charset val="134"/>
      </rPr>
      <t>非医用</t>
    </r>
    <r>
      <rPr>
        <sz val="10"/>
        <color rgb="FF000000"/>
        <rFont val="Arial"/>
        <charset val="134"/>
      </rPr>
      <t>),</t>
    </r>
    <r>
      <rPr>
        <sz val="10"/>
        <color rgb="FF000000"/>
        <rFont val="Microsoft YaHei"/>
        <charset val="134"/>
      </rPr>
      <t>一次性头帽</t>
    </r>
    <r>
      <rPr>
        <sz val="10"/>
        <color rgb="FF000000"/>
        <rFont val="Arial"/>
        <charset val="134"/>
      </rPr>
      <t>(</t>
    </r>
    <r>
      <rPr>
        <sz val="10"/>
        <color rgb="FF000000"/>
        <rFont val="Microsoft YaHei"/>
        <charset val="134"/>
      </rPr>
      <t>非医用</t>
    </r>
    <r>
      <rPr>
        <sz val="10"/>
        <color rgb="FF000000"/>
        <rFont val="Arial"/>
        <charset val="134"/>
      </rPr>
      <t>),</t>
    </r>
    <r>
      <rPr>
        <sz val="10"/>
        <color rgb="FF000000"/>
        <rFont val="Microsoft YaHei"/>
        <charset val="134"/>
      </rPr>
      <t>普通木制小工艺品,五金类（石墨制品,螺丝）,材质为塑料及小部分加工木制品桌椅,婴儿车等</t>
    </r>
    <r>
      <rPr>
        <b/>
        <sz val="10"/>
        <color rgb="FFFF0000"/>
        <rFont val="Microsoft YaHei"/>
        <charset val="134"/>
      </rPr>
      <t>未列明产品请单询</t>
    </r>
  </si>
  <si>
    <r>
      <rPr>
        <b/>
        <sz val="11"/>
        <color rgb="FF000000"/>
        <rFont val="Microsoft YaHei"/>
        <charset val="134"/>
      </rPr>
      <t>三类：</t>
    </r>
    <r>
      <rPr>
        <sz val="9"/>
        <color rgb="FF000000"/>
        <rFont val="Microsoft YaHei"/>
        <charset val="134"/>
      </rPr>
      <t>纺织品类</t>
    </r>
    <r>
      <rPr>
        <sz val="9"/>
        <color rgb="FF000000"/>
        <rFont val="Arial"/>
        <charset val="134"/>
      </rPr>
      <t>(</t>
    </r>
    <r>
      <rPr>
        <sz val="9"/>
        <color rgb="FF000000"/>
        <rFont val="Microsoft YaHei"/>
        <charset val="134"/>
      </rPr>
      <t>原材料以及成品衣物或其他纺织品</t>
    </r>
    <r>
      <rPr>
        <sz val="9"/>
        <color rgb="FF000000"/>
        <rFont val="Arial"/>
        <charset val="134"/>
      </rPr>
      <t>),</t>
    </r>
    <r>
      <rPr>
        <sz val="9"/>
        <color rgb="FF000000"/>
        <rFont val="Microsoft YaHei"/>
        <charset val="134"/>
      </rPr>
      <t>手套</t>
    </r>
    <r>
      <rPr>
        <sz val="9"/>
        <color rgb="FF000000"/>
        <rFont val="Arial"/>
        <charset val="134"/>
      </rPr>
      <t>,</t>
    </r>
    <r>
      <rPr>
        <sz val="9"/>
        <color rgb="FF000000"/>
        <rFont val="Microsoft YaHei"/>
        <charset val="134"/>
      </rPr>
      <t>皮革（</t>
    </r>
    <r>
      <rPr>
        <sz val="9"/>
        <color rgb="FF000000"/>
        <rFont val="Arial"/>
        <charset val="134"/>
      </rPr>
      <t>PU</t>
    </r>
    <r>
      <rPr>
        <sz val="9"/>
        <color rgb="FF000000"/>
        <rFont val="Microsoft YaHei"/>
        <charset val="134"/>
      </rPr>
      <t>）</t>
    </r>
    <r>
      <rPr>
        <sz val="9"/>
        <color rgb="FF000000"/>
        <rFont val="Arial"/>
        <charset val="134"/>
      </rPr>
      <t>,</t>
    </r>
    <r>
      <rPr>
        <sz val="9"/>
        <color rgb="FF000000"/>
        <rFont val="Microsoft YaHei"/>
        <charset val="134"/>
      </rPr>
      <t>鞋子，服装辅料</t>
    </r>
    <r>
      <rPr>
        <sz val="9"/>
        <color rgb="FF000000"/>
        <rFont val="Arial"/>
        <charset val="134"/>
      </rPr>
      <t>,</t>
    </r>
    <r>
      <rPr>
        <sz val="9"/>
        <color rgb="FF000000"/>
        <rFont val="Microsoft YaHei"/>
        <charset val="134"/>
      </rPr>
      <t>台布</t>
    </r>
    <r>
      <rPr>
        <sz val="9"/>
        <color rgb="FF000000"/>
        <rFont val="Arial"/>
        <charset val="134"/>
      </rPr>
      <t>,</t>
    </r>
    <r>
      <rPr>
        <sz val="9"/>
        <color rgb="FF000000"/>
        <rFont val="Microsoft YaHei"/>
        <charset val="134"/>
      </rPr>
      <t>纺织手套</t>
    </r>
    <r>
      <rPr>
        <sz val="9"/>
        <color rgb="FF000000"/>
        <rFont val="Arial"/>
        <charset val="134"/>
      </rPr>
      <t>,</t>
    </r>
    <r>
      <rPr>
        <sz val="9"/>
        <color rgb="FF000000"/>
        <rFont val="Microsoft YaHei"/>
        <charset val="134"/>
      </rPr>
      <t>纺织帽子</t>
    </r>
    <r>
      <rPr>
        <sz val="9"/>
        <color rgb="FF000000"/>
        <rFont val="Arial"/>
        <charset val="134"/>
      </rPr>
      <t>,</t>
    </r>
    <r>
      <rPr>
        <sz val="9"/>
        <color rgb="FF000000"/>
        <rFont val="Microsoft YaHei"/>
        <charset val="134"/>
      </rPr>
      <t>布匹</t>
    </r>
    <r>
      <rPr>
        <sz val="9"/>
        <color rgb="FF000000"/>
        <rFont val="Arial"/>
        <charset val="134"/>
      </rPr>
      <t>,</t>
    </r>
    <r>
      <rPr>
        <sz val="9"/>
        <color rgb="FF000000"/>
        <rFont val="Microsoft YaHei"/>
        <charset val="134"/>
      </rPr>
      <t>服装</t>
    </r>
    <r>
      <rPr>
        <sz val="9"/>
        <color rgb="FF000000"/>
        <rFont val="Arial"/>
        <charset val="134"/>
      </rPr>
      <t>,</t>
    </r>
    <r>
      <rPr>
        <sz val="9"/>
        <color rgb="FF000000"/>
        <rFont val="Microsoft YaHei"/>
        <charset val="134"/>
      </rPr>
      <t>牛仔裤</t>
    </r>
    <r>
      <rPr>
        <sz val="9"/>
        <color rgb="FF000000"/>
        <rFont val="Arial"/>
        <charset val="134"/>
      </rPr>
      <t>,</t>
    </r>
    <r>
      <rPr>
        <sz val="9"/>
        <color rgb="FF000000"/>
        <rFont val="Microsoft YaHei"/>
        <charset val="134"/>
      </rPr>
      <t>窗帘</t>
    </r>
    <r>
      <rPr>
        <sz val="9"/>
        <color rgb="FF000000"/>
        <rFont val="Arial"/>
        <charset val="134"/>
      </rPr>
      <t>,</t>
    </r>
    <r>
      <rPr>
        <sz val="9"/>
        <color rgb="FF000000"/>
        <rFont val="Microsoft YaHei"/>
        <charset val="134"/>
      </rPr>
      <t>帷幔和踢脚板</t>
    </r>
    <r>
      <rPr>
        <sz val="9"/>
        <color rgb="FF000000"/>
        <rFont val="Arial"/>
        <charset val="134"/>
      </rPr>
      <t>,</t>
    </r>
    <r>
      <rPr>
        <sz val="9"/>
        <color rgb="FF000000"/>
        <rFont val="Microsoft YaHei"/>
        <charset val="134"/>
      </rPr>
      <t xml:space="preserve">记忆棉枕头等 </t>
    </r>
    <r>
      <rPr>
        <b/>
        <sz val="10"/>
        <color rgb="FFFF0000"/>
        <rFont val="Microsoft YaHei"/>
        <charset val="134"/>
      </rPr>
      <t>未列明产品请单询</t>
    </r>
  </si>
  <si>
    <t>海派渠道海外仓收费参考（具体请单询）</t>
  </si>
  <si>
    <t>体积：长*宽*高（CM）/5000后大于69KG或单件实重超69KG派送费及超大件费用需单询！</t>
  </si>
  <si>
    <r>
      <rPr>
        <b/>
        <sz val="16"/>
        <color rgb="FFFF0000"/>
        <rFont val="微软雅黑"/>
        <charset val="134"/>
      </rPr>
      <t>备注：</t>
    </r>
    <r>
      <rPr>
        <b/>
        <sz val="16"/>
        <color rgb="FFFF0000"/>
        <rFont val="Arial"/>
        <charset val="134"/>
      </rPr>
      <t xml:space="preserve">    </t>
    </r>
    <r>
      <rPr>
        <b/>
        <sz val="16"/>
        <color rgb="FFFF0000"/>
        <rFont val="微软雅黑"/>
        <charset val="134"/>
      </rPr>
      <t>交货必须告知我司交货</t>
    </r>
    <r>
      <rPr>
        <b/>
        <sz val="18"/>
        <color rgb="FFFF0000"/>
        <rFont val="微软雅黑"/>
        <charset val="134"/>
      </rPr>
      <t>渠道代码</t>
    </r>
    <r>
      <rPr>
        <b/>
        <sz val="16"/>
        <color rgb="FFFF0000"/>
        <rFont val="微软雅黑"/>
        <charset val="134"/>
      </rPr>
      <t>，否则按最高计算！</t>
    </r>
  </si>
  <si>
    <r>
      <rPr>
        <sz val="11"/>
        <color theme="1"/>
        <rFont val="微软雅黑"/>
        <charset val="134"/>
      </rPr>
      <t>一、计费方式：长</t>
    </r>
    <r>
      <rPr>
        <sz val="11"/>
        <color theme="1"/>
        <rFont val="Arial"/>
        <charset val="134"/>
      </rPr>
      <t>CM*</t>
    </r>
    <r>
      <rPr>
        <sz val="11"/>
        <color theme="1"/>
        <rFont val="微软雅黑"/>
        <charset val="134"/>
      </rPr>
      <t>宽</t>
    </r>
    <r>
      <rPr>
        <sz val="11"/>
        <color theme="1"/>
        <rFont val="Arial"/>
        <charset val="134"/>
      </rPr>
      <t>CM*</t>
    </r>
    <r>
      <rPr>
        <sz val="11"/>
        <color theme="1"/>
        <rFont val="微软雅黑"/>
        <charset val="134"/>
      </rPr>
      <t>高</t>
    </r>
    <r>
      <rPr>
        <sz val="11"/>
        <color theme="1"/>
        <rFont val="Arial"/>
        <charset val="134"/>
      </rPr>
      <t>CM/1000000=</t>
    </r>
    <r>
      <rPr>
        <sz val="11"/>
        <color theme="1"/>
        <rFont val="微软雅黑"/>
        <charset val="134"/>
      </rPr>
      <t>方数（</t>
    </r>
    <r>
      <rPr>
        <sz val="11"/>
        <color theme="1"/>
        <rFont val="Arial"/>
        <charset val="134"/>
      </rPr>
      <t>CBM</t>
    </r>
    <r>
      <rPr>
        <sz val="11"/>
        <color theme="1"/>
        <rFont val="微软雅黑"/>
        <charset val="134"/>
      </rPr>
      <t>）实重：</t>
    </r>
    <r>
      <rPr>
        <sz val="11"/>
        <color theme="1"/>
        <rFont val="Arial"/>
        <charset val="134"/>
      </rPr>
      <t>1CBM</t>
    </r>
    <r>
      <rPr>
        <sz val="11"/>
        <color theme="1"/>
        <rFont val="微软雅黑"/>
        <charset val="134"/>
      </rPr>
      <t>：</t>
    </r>
    <r>
      <rPr>
        <sz val="11"/>
        <color theme="1"/>
        <rFont val="Arial"/>
        <charset val="134"/>
      </rPr>
      <t>300KG</t>
    </r>
    <r>
      <rPr>
        <sz val="11"/>
        <color theme="1"/>
        <rFont val="宋体"/>
        <charset val="134"/>
      </rPr>
      <t>，计费重R/T，取最大值计费，最低1CBM起收，不足1CBM按1CBM计费，1CBM以上按实际收费；</t>
    </r>
  </si>
  <si>
    <t>墨西哥品牌查询网站：https://acervomarcas.impi.gob.mx:8181/marcanet</t>
  </si>
  <si>
    <t>中国品牌查询网站：http://202.127.48.145:8888/zscq/search/jsp/vBrandSearchIndex.jsp</t>
  </si>
  <si>
    <t>统配美森 ，每周六截，每周六装柜，具体以实际SO为准，满柜即装下一柜.  以实际开船为准，系统可自行查询船名航次跟踪。航程10-12天左右，清关3-5天左右(通关正常情况下)，  清关后再预约拖车(1-2天)到海外仓，海外仓2天左右清理货物，海外仓分拣安排派送(根据不同的地址/货型等因素安排,无固定某种派送方式).派送时效根据中、墨节假日顺延.</t>
  </si>
  <si>
    <r>
      <rPr>
        <b/>
        <sz val="11"/>
        <color rgb="FFFF0000"/>
        <rFont val="微软雅黑"/>
        <charset val="134"/>
      </rPr>
      <t>二、美客多</t>
    </r>
    <r>
      <rPr>
        <b/>
        <sz val="11"/>
        <color rgb="FFFF0000"/>
        <rFont val="Arial"/>
        <charset val="134"/>
      </rPr>
      <t>/</t>
    </r>
    <r>
      <rPr>
        <b/>
        <sz val="11"/>
        <color rgb="FFFF0000"/>
        <rFont val="微软雅黑"/>
        <charset val="134"/>
      </rPr>
      <t>亚马逊电商平台货物要求</t>
    </r>
    <r>
      <rPr>
        <b/>
        <sz val="8"/>
        <color rgb="FFFF0000"/>
        <rFont val="微软雅黑"/>
        <charset val="134"/>
      </rPr>
      <t>（以平台要求为准）</t>
    </r>
    <r>
      <rPr>
        <b/>
        <sz val="11"/>
        <color rgb="FFFF0000"/>
        <rFont val="微软雅黑"/>
        <charset val="134"/>
      </rPr>
      <t>：</t>
    </r>
  </si>
  <si>
    <r>
      <rPr>
        <sz val="11"/>
        <color theme="1"/>
        <rFont val="微软雅黑"/>
        <charset val="134"/>
      </rPr>
      <t>①重量要求：</t>
    </r>
  </si>
  <si>
    <r>
      <rPr>
        <sz val="11"/>
        <color theme="1"/>
        <rFont val="微软雅黑"/>
        <charset val="134"/>
      </rPr>
      <t>单件</t>
    </r>
    <r>
      <rPr>
        <sz val="11"/>
        <color theme="1"/>
        <rFont val="Arial"/>
        <charset val="134"/>
      </rPr>
      <t>10KG</t>
    </r>
    <r>
      <rPr>
        <sz val="11"/>
        <color theme="1"/>
        <rFont val="微软雅黑"/>
        <charset val="134"/>
      </rPr>
      <t>起收，单件实重或者体积不能超</t>
    </r>
    <r>
      <rPr>
        <sz val="11"/>
        <color theme="1"/>
        <rFont val="Arial"/>
        <charset val="134"/>
      </rPr>
      <t>30KG</t>
    </r>
  </si>
  <si>
    <t>②尺寸要求：</t>
  </si>
  <si>
    <r>
      <rPr>
        <sz val="11"/>
        <color theme="1"/>
        <rFont val="微软雅黑"/>
        <charset val="134"/>
      </rPr>
      <t>单箱边长不能超</t>
    </r>
    <r>
      <rPr>
        <sz val="11"/>
        <color theme="1"/>
        <rFont val="Arial"/>
        <charset val="134"/>
      </rPr>
      <t>60CM</t>
    </r>
    <r>
      <rPr>
        <sz val="11"/>
        <color theme="1"/>
        <rFont val="微软雅黑"/>
        <charset val="134"/>
      </rPr>
      <t>，单个产品单边长不能超</t>
    </r>
    <r>
      <rPr>
        <sz val="11"/>
        <color theme="1"/>
        <rFont val="Arial"/>
        <charset val="134"/>
      </rPr>
      <t>48CM;</t>
    </r>
  </si>
  <si>
    <r>
      <rPr>
        <sz val="11"/>
        <color theme="1"/>
        <rFont val="微软雅黑"/>
        <charset val="134"/>
      </rPr>
      <t>③包装要求：</t>
    </r>
  </si>
  <si>
    <r>
      <rPr>
        <b/>
        <sz val="11"/>
        <color rgb="FFFF0000"/>
        <rFont val="微软雅黑"/>
        <charset val="134"/>
      </rPr>
      <t>外箱只接受透明胶带打包，不接受带颜色胶带以及编织袋打包。</t>
    </r>
    <r>
      <rPr>
        <sz val="11"/>
        <color theme="1"/>
        <rFont val="微软雅黑"/>
        <charset val="134"/>
      </rPr>
      <t>入我司仓后如经查发现未按要求执行，另外收取操作费</t>
    </r>
    <r>
      <rPr>
        <sz val="11"/>
        <color theme="1"/>
        <rFont val="Arial"/>
        <charset val="134"/>
      </rPr>
      <t>50</t>
    </r>
    <r>
      <rPr>
        <sz val="11"/>
        <color theme="1"/>
        <rFont val="微软雅黑"/>
        <charset val="134"/>
      </rPr>
      <t>元人民币</t>
    </r>
    <r>
      <rPr>
        <sz val="11"/>
        <color theme="1"/>
        <rFont val="Arial"/>
        <charset val="134"/>
      </rPr>
      <t>/</t>
    </r>
    <r>
      <rPr>
        <sz val="11"/>
        <color theme="1"/>
        <rFont val="微软雅黑"/>
        <charset val="134"/>
      </rPr>
      <t>件</t>
    </r>
  </si>
  <si>
    <r>
      <rPr>
        <sz val="11"/>
        <color theme="1"/>
        <rFont val="微软雅黑"/>
        <charset val="134"/>
      </rPr>
      <t>三、亚马逊</t>
    </r>
    <r>
      <rPr>
        <sz val="11"/>
        <color theme="1"/>
        <rFont val="Arial"/>
        <charset val="134"/>
      </rPr>
      <t>/</t>
    </r>
    <r>
      <rPr>
        <sz val="11"/>
        <color theme="1"/>
        <rFont val="微软雅黑"/>
        <charset val="134"/>
      </rPr>
      <t>美客多的货物，需贴好</t>
    </r>
    <r>
      <rPr>
        <sz val="11"/>
        <color theme="1"/>
        <rFont val="Arial"/>
        <charset val="134"/>
      </rPr>
      <t>FBA</t>
    </r>
    <r>
      <rPr>
        <sz val="11"/>
        <color theme="1"/>
        <rFont val="微软雅黑"/>
        <charset val="134"/>
      </rPr>
      <t>标签、</t>
    </r>
    <r>
      <rPr>
        <sz val="11"/>
        <color theme="1"/>
        <rFont val="Arial"/>
        <charset val="134"/>
      </rPr>
      <t>SKU</t>
    </r>
    <r>
      <rPr>
        <sz val="11"/>
        <color theme="1"/>
        <rFont val="微软雅黑"/>
        <charset val="134"/>
      </rPr>
      <t>标签，亚马逊</t>
    </r>
    <r>
      <rPr>
        <sz val="11"/>
        <color theme="1"/>
        <rFont val="Arial"/>
        <charset val="134"/>
      </rPr>
      <t>/</t>
    </r>
    <r>
      <rPr>
        <sz val="11"/>
        <color theme="1"/>
        <rFont val="微软雅黑"/>
        <charset val="134"/>
      </rPr>
      <t>美客多的货物请务必在货物的外箱三面均贴入仓表，如运输途中因亚马逊标签损坏脱，如运输途中发生亚马逊</t>
    </r>
    <r>
      <rPr>
        <sz val="11"/>
        <color theme="1"/>
        <rFont val="Arial"/>
        <charset val="134"/>
      </rPr>
      <t>/</t>
    </r>
    <r>
      <rPr>
        <sz val="11"/>
        <color theme="1"/>
        <rFont val="微软雅黑"/>
        <charset val="134"/>
      </rPr>
      <t>美客多标签损坏脱落，导致无法入仓，我司概不负责；标签损坏脱落，需要操作处理重新贴标，需要加收50RMB/件；如后续导致需要重新操作预约入仓，我司将收取一定操作费；美客多的ML编码和卖家ID出货前必须提供正确给我司。</t>
    </r>
  </si>
  <si>
    <r>
      <rPr>
        <sz val="11"/>
        <color theme="1"/>
        <rFont val="微软雅黑"/>
        <charset val="134"/>
      </rPr>
      <t>四、</t>
    </r>
    <r>
      <rPr>
        <b/>
        <sz val="14"/>
        <color rgb="FFFF0000"/>
        <rFont val="微软雅黑"/>
        <charset val="134"/>
      </rPr>
      <t>含有内置电池产品另加收</t>
    </r>
    <r>
      <rPr>
        <b/>
        <sz val="14"/>
        <color rgb="FFFF0000"/>
        <rFont val="Arial"/>
        <charset val="134"/>
      </rPr>
      <t>100RMB/CBM</t>
    </r>
    <r>
      <rPr>
        <b/>
        <sz val="11"/>
        <color theme="1"/>
        <rFont val="微软雅黑"/>
        <charset val="134"/>
      </rPr>
      <t>且需要提供</t>
    </r>
    <r>
      <rPr>
        <b/>
        <sz val="11"/>
        <color theme="1"/>
        <rFont val="Arial"/>
        <charset val="134"/>
      </rPr>
      <t>MSDS/UN38.3/</t>
    </r>
    <r>
      <rPr>
        <b/>
        <sz val="11"/>
        <color theme="1"/>
        <rFont val="微软雅黑"/>
        <charset val="134"/>
      </rPr>
      <t>海运鉴定书(功率不能超</t>
    </r>
    <r>
      <rPr>
        <b/>
        <sz val="11"/>
        <color theme="1"/>
        <rFont val="Arial"/>
        <charset val="134"/>
      </rPr>
      <t>100W</t>
    </r>
    <r>
      <rPr>
        <b/>
        <sz val="11"/>
        <color theme="1"/>
        <rFont val="宋体"/>
        <charset val="134"/>
      </rPr>
      <t>且带产品电池必须做好独立包装及绝缘完好,如因电池本身质量问题导致事故,交货公司将承担所有的损失后果</t>
    </r>
    <r>
      <rPr>
        <b/>
        <sz val="11"/>
        <color theme="1"/>
        <rFont val="微软雅黑"/>
        <charset val="134"/>
      </rPr>
      <t>)</t>
    </r>
    <r>
      <rPr>
        <sz val="10"/>
        <color theme="1"/>
        <rFont val="微软雅黑"/>
        <charset val="134"/>
      </rPr>
      <t xml:space="preserve">；   </t>
    </r>
    <r>
      <rPr>
        <sz val="11"/>
        <color theme="1"/>
        <rFont val="微软雅黑"/>
        <charset val="134"/>
      </rPr>
      <t>带磁产品需单询，如隐瞒申报，我司将视为冲货，冲货罚款</t>
    </r>
    <r>
      <rPr>
        <sz val="11"/>
        <color theme="1"/>
        <rFont val="Arial"/>
        <charset val="134"/>
      </rPr>
      <t>5000/</t>
    </r>
    <r>
      <rPr>
        <sz val="11"/>
        <color theme="1"/>
        <rFont val="微软雅黑"/>
        <charset val="134"/>
      </rPr>
      <t>票以上不等，如因瞒报发生目的港清关产生一切费用由交货公司承担所有，不另做争议；锂离子电池上需要有的伏数V和毫安mAh，功率WH值.  电池计算功率方式：（毫安*伏数/1000时功率要小于100WH）</t>
    </r>
  </si>
  <si>
    <r>
      <rPr>
        <sz val="11"/>
        <color theme="1"/>
        <rFont val="微软雅黑"/>
        <charset val="134"/>
      </rPr>
      <t>五、</t>
    </r>
    <r>
      <rPr>
        <b/>
        <sz val="12"/>
        <color rgb="FFFF0000"/>
        <rFont val="Arial"/>
        <charset val="134"/>
      </rPr>
      <t>(D</t>
    </r>
    <r>
      <rPr>
        <b/>
        <sz val="12"/>
        <color rgb="FFFF0000"/>
        <rFont val="微软雅黑"/>
        <charset val="134"/>
      </rPr>
      <t>类</t>
    </r>
    <r>
      <rPr>
        <b/>
        <sz val="12"/>
        <color rgb="FFFF0000"/>
        <rFont val="Arial"/>
        <charset val="134"/>
      </rPr>
      <t>)</t>
    </r>
    <r>
      <rPr>
        <b/>
        <sz val="12"/>
        <color rgb="FFFF0000"/>
        <rFont val="微软雅黑"/>
        <charset val="134"/>
      </rPr>
      <t>一般贸易报关件收取报关费</t>
    </r>
    <r>
      <rPr>
        <b/>
        <sz val="12"/>
        <color rgb="FFFF0000"/>
        <rFont val="Arial"/>
        <charset val="134"/>
      </rPr>
      <t>350/</t>
    </r>
    <r>
      <rPr>
        <b/>
        <sz val="12"/>
        <color rgb="FFFF0000"/>
        <rFont val="微软雅黑"/>
        <charset val="134"/>
      </rPr>
      <t>票</t>
    </r>
    <r>
      <rPr>
        <b/>
        <sz val="9"/>
        <color theme="3" tint="-0.249977111117893"/>
        <rFont val="微软雅黑"/>
        <charset val="134"/>
      </rPr>
      <t>（由于此国家货柜清关问题，有部分报关件货物需要匹配货柜,如发生装柜开船延误5-14天均为正常情况）</t>
    </r>
    <r>
      <rPr>
        <b/>
        <sz val="9"/>
        <color theme="3" tint="-0.249977111117893"/>
        <rFont val="Arial"/>
        <charset val="134"/>
      </rPr>
      <t>;</t>
    </r>
    <r>
      <rPr>
        <sz val="11"/>
        <rFont val="宋体"/>
        <charset val="134"/>
      </rPr>
      <t>如因报关资料问题导致出口查验，产生的费用由客户全部承担查验费</t>
    </r>
    <r>
      <rPr>
        <sz val="11"/>
        <rFont val="Arial"/>
        <charset val="134"/>
      </rPr>
      <t>600</t>
    </r>
    <r>
      <rPr>
        <sz val="11"/>
        <rFont val="宋体"/>
        <charset val="134"/>
      </rPr>
      <t>左右不等（实报实销）；</t>
    </r>
    <r>
      <rPr>
        <sz val="11"/>
        <rFont val="微软雅黑"/>
        <charset val="134"/>
      </rPr>
      <t>因报关件查验耽误船期的，需要承担改单费</t>
    </r>
    <r>
      <rPr>
        <sz val="11"/>
        <rFont val="Arial"/>
        <charset val="134"/>
      </rPr>
      <t>200RMB</t>
    </r>
    <r>
      <rPr>
        <sz val="11"/>
        <rFont val="微软雅黑"/>
        <charset val="134"/>
      </rPr>
      <t>；不得争议；</t>
    </r>
  </si>
  <si>
    <r>
      <rPr>
        <sz val="11"/>
        <color theme="1"/>
        <rFont val="微软雅黑"/>
        <charset val="134"/>
      </rPr>
      <t>六、为便于清关，请于外箱贴唛头顺序编号和产品上贴上</t>
    </r>
    <r>
      <rPr>
        <b/>
        <sz val="11"/>
        <color rgb="FFFF0000"/>
        <rFont val="Arial"/>
        <charset val="134"/>
      </rPr>
      <t>“made in  china"</t>
    </r>
    <r>
      <rPr>
        <sz val="11"/>
        <color theme="1"/>
        <rFont val="微软雅黑"/>
        <charset val="134"/>
      </rPr>
      <t xml:space="preserve">的字样. </t>
    </r>
    <r>
      <rPr>
        <b/>
        <sz val="12"/>
        <color theme="1"/>
        <rFont val="微软雅黑"/>
        <charset val="134"/>
      </rPr>
      <t xml:space="preserve"> </t>
    </r>
    <r>
      <rPr>
        <b/>
        <sz val="10"/>
        <color theme="1"/>
        <rFont val="微软雅黑"/>
        <charset val="134"/>
      </rPr>
      <t>自提货物:货物到仓后,需要提前告知我司提货时间(仓库需要提前找出货物后约好时间自提)/单号/件数/姓名/提货人身份证/车牌.</t>
    </r>
  </si>
  <si>
    <t>七、真空或包装太软拒收，如客户坚持走货则运输途中因素诸多，导致运输破损，我司概不负责也不给予赔偿；</t>
  </si>
  <si>
    <r>
      <rPr>
        <sz val="11"/>
        <color theme="1"/>
        <rFont val="微软雅黑"/>
        <charset val="134"/>
      </rPr>
      <t>八、单票货物超过</t>
    </r>
    <r>
      <rPr>
        <sz val="11"/>
        <color theme="1"/>
        <rFont val="Arial"/>
        <charset val="134"/>
      </rPr>
      <t>5</t>
    </r>
    <r>
      <rPr>
        <sz val="11"/>
        <color theme="1"/>
        <rFont val="微软雅黑"/>
        <charset val="134"/>
      </rPr>
      <t>个品名以上多出部分需加收</t>
    </r>
    <r>
      <rPr>
        <sz val="11"/>
        <color theme="1"/>
        <rFont val="Arial"/>
        <charset val="134"/>
      </rPr>
      <t>50RMB/</t>
    </r>
    <r>
      <rPr>
        <sz val="11"/>
        <color theme="1"/>
        <rFont val="微软雅黑"/>
        <charset val="134"/>
      </rPr>
      <t>个（具体请单询业务）；</t>
    </r>
  </si>
  <si>
    <r>
      <rPr>
        <sz val="11"/>
        <color rgb="FFFF0000"/>
        <rFont val="微软雅黑"/>
        <charset val="134"/>
      </rPr>
      <t>九、</t>
    </r>
    <r>
      <rPr>
        <b/>
        <sz val="11"/>
        <color rgb="FFFF0000"/>
        <rFont val="微软雅黑"/>
        <charset val="134"/>
      </rPr>
      <t>关于超大件</t>
    </r>
    <r>
      <rPr>
        <b/>
        <sz val="14"/>
        <color rgb="FFFF0000"/>
        <rFont val="微软雅黑"/>
        <charset val="134"/>
      </rPr>
      <t>单件100KG起或单边120CM起请单询</t>
    </r>
    <r>
      <rPr>
        <b/>
        <sz val="11"/>
        <color rgb="FFFF0000"/>
        <rFont val="微软雅黑"/>
        <charset val="134"/>
      </rPr>
      <t>，其它注意事项：</t>
    </r>
    <r>
      <rPr>
        <sz val="11"/>
        <color rgb="FFFF0000"/>
        <rFont val="微软雅黑"/>
        <charset val="134"/>
      </rPr>
      <t>所有货物出货前发货方必须与收货人核实是否有卸货工具及卸货平台,避免无法派送，否则后端产生其它派送杂费另加收取。  需要木箱或标准木架包装带卡板脚（</t>
    </r>
    <r>
      <rPr>
        <sz val="11"/>
        <color rgb="FFFF0000"/>
        <rFont val="Arial"/>
        <charset val="134"/>
      </rPr>
      <t>9CM</t>
    </r>
    <r>
      <rPr>
        <sz val="11"/>
        <color rgb="FFFF0000"/>
        <rFont val="微软雅黑"/>
        <charset val="134"/>
      </rPr>
      <t>高以上避免叉车无法使用，如无合格叉车高脚不出货）且必须打合页以便开箱查货，如果无活页可直接开箱查货的我司会直接加收交货方操作费30RMB/件处理活页费用不得争议，所以请各客户出货前必须处理好包装问题避免不必要的延误及费用；如木箱或木架包装不合格，必须重新处理包装费用则实报实销；如需要我司代打卡板出货，操作费</t>
    </r>
    <r>
      <rPr>
        <sz val="11"/>
        <color rgb="FFFF0000"/>
        <rFont val="Arial"/>
        <charset val="134"/>
      </rPr>
      <t>150RMB/</t>
    </r>
    <r>
      <rPr>
        <sz val="11"/>
        <color rgb="FFFF0000"/>
        <rFont val="微软雅黑"/>
        <charset val="134"/>
      </rPr>
      <t>板（具体视实际情况实报实销）；</t>
    </r>
  </si>
  <si>
    <t>十、私人或商业件出货前必须提供准确有效的收货人地址和联系方式，如因收货方联系资料问题或收货方其它原因导致延误滞留仓库，从货物到达墨西哥仓库当天起，免仓15天，从第16天起收取RMB0.2/KG/天仓租，不得争议；展会需要提供展位/展馆名称/参展时间/参展单位；送学校/实验室/大使馆等需提前确认派送是否有特殊要求；所有的商业或私人地址是否较偏远我司无法查询，必须交货前自主与收货方确认核实；如因收货客户或发货公司原因导致派送不成功，再次派送需另行支付派送费用，不得争议；</t>
  </si>
  <si>
    <t>十一、化妆品类:眼影,眼霜,面膜,唇膏,高光粉饼,假睫毛套装(内含迷你配套胶水)（可接单询,指甲油（易燃品提供MSDS核实），品牌侵权，产品外观侵权，以及产品包装设计侵权(如跟苹果airpods或者apple watch设计外观相近的产品)；食品药品类，医疗用品类（口罩（医用），空心纤维透析器，血液净化装置的体外循环血路，呼吸机，制氧机，血氧仪及其他种类医疗器械类，需要获得cofiplis（墨西哥医疗产品制品认证））及其它敏感或高货值类（申报货值每CBM≥2500USD每kg≥20USD的商品）或反倾销类产品均需提供详细要素单询确认（地址,单件重量,尺寸,件数,具体中英品名,货值,HS,材质,用途,涉及牌子或其它侵权或医疗类等要素说明)；</t>
  </si>
  <si>
    <r>
      <rPr>
        <sz val="11"/>
        <color theme="1"/>
        <rFont val="微软雅黑"/>
        <charset val="134"/>
      </rPr>
      <t>十二、关于私人</t>
    </r>
    <r>
      <rPr>
        <sz val="11"/>
        <color theme="1"/>
        <rFont val="Arial"/>
        <charset val="134"/>
      </rPr>
      <t>/</t>
    </r>
    <r>
      <rPr>
        <sz val="11"/>
        <color theme="1"/>
        <rFont val="微软雅黑"/>
        <charset val="134"/>
      </rPr>
      <t>商业地址派送问题:如地址较偏远及墨西哥本身国情问题影响到派送时效可能增加3-10个工作日左右不等(具体以实际正常中转为准）,请发货前与收件人解释沟通好,避免后端不必要的误会(也不能因此原因拒绝支付拖欠我司相关费用);因为我司所有的派送均需要货到了后端后，派送无固定某种派送方式，我司海外仓会根据货物地址/件数/重量/体积进行匹配派送（需要2-3个工作日安排),请出货前提前如实告客户,超急件或有交期货物我司不能保证百分之一百准时能送到，出货默认接受我司的安排或客户选择可自提,不得争议；</t>
    </r>
  </si>
  <si>
    <r>
      <rPr>
        <b/>
        <sz val="11"/>
        <color rgb="FFFF0000"/>
        <rFont val="微软雅黑"/>
        <charset val="134"/>
      </rPr>
      <t>十三</t>
    </r>
    <r>
      <rPr>
        <b/>
        <sz val="11"/>
        <color rgb="FFFF0000"/>
        <rFont val="宋体"/>
        <charset val="134"/>
      </rPr>
      <t>、</t>
    </r>
    <r>
      <rPr>
        <b/>
        <sz val="11"/>
        <color rgb="FFFF0000"/>
        <rFont val="Arial"/>
        <charset val="134"/>
      </rPr>
      <t>Mercado</t>
    </r>
    <r>
      <rPr>
        <b/>
        <sz val="11"/>
        <color rgb="FFFF0000"/>
        <rFont val="微软雅黑"/>
        <charset val="134"/>
      </rPr>
      <t>美客多</t>
    </r>
    <r>
      <rPr>
        <b/>
        <sz val="11"/>
        <color rgb="FFFF0000"/>
        <rFont val="Arial"/>
        <charset val="134"/>
      </rPr>
      <t>/</t>
    </r>
    <r>
      <rPr>
        <b/>
        <sz val="11"/>
        <color rgb="FFFF0000"/>
        <rFont val="微软雅黑"/>
        <charset val="134"/>
      </rPr>
      <t>亚马逊货需要卡车单独派送，货到当地后要由发件人预约入仓时间后再安排派送；由于电商仓爆仓造成货物不能入仓以及产品销售链接失效以及后续问题，我司概不负责，不计入时效延误；由于美客多的预约问题与我们物流商无关，如Mercado美客多货物到仓后我司进行预约派送7天后仍无法预约，我司会提供截图给交货方，需要卖家与美客多客户经理进行协助争取白名单，以便更好早点预约成功；</t>
    </r>
  </si>
  <si>
    <t>十四、关于虾皮仓预约注意说明：</t>
  </si>
  <si>
    <t>《1》虾皮的派送必须是由卖家自行预约，我们物流商无法预约；</t>
  </si>
  <si>
    <t>《2》虾皮入仓时间卖家需要预约周一到周五早上十点后 ；</t>
  </si>
  <si>
    <t>《3》预约信必须提前（24小时）提供给我司，我司会提交海外仓进行安排派送入仓；</t>
  </si>
  <si>
    <t>《4》由于虾皮客户预约问题，导致货物派送滞留我司仓库我司概不负责，不计入时效延误；到仓后客户需10天内完成预约提交我司预约信，免仓15天，从第16天起收取RMB0.2/KG/天仓租，不得争议；</t>
  </si>
  <si>
    <r>
      <rPr>
        <sz val="11"/>
        <color theme="1"/>
        <rFont val="宋体"/>
        <charset val="134"/>
      </rPr>
      <t>十五、因发件人提供错误派件信息，或者</t>
    </r>
    <r>
      <rPr>
        <sz val="11"/>
        <color theme="1"/>
        <rFont val="Arial"/>
        <charset val="134"/>
      </rPr>
      <t>AMAZON</t>
    </r>
    <r>
      <rPr>
        <sz val="11"/>
        <color theme="1"/>
        <rFont val="宋体"/>
        <charset val="134"/>
      </rPr>
      <t>或</t>
    </r>
    <r>
      <rPr>
        <sz val="11"/>
        <color theme="1"/>
        <rFont val="Arial"/>
        <charset val="134"/>
      </rPr>
      <t>MERCADO</t>
    </r>
    <r>
      <rPr>
        <sz val="11"/>
        <color theme="1"/>
        <rFont val="宋体"/>
        <charset val="134"/>
      </rPr>
      <t>仓库无法及时预约送货时间，或</t>
    </r>
    <r>
      <rPr>
        <sz val="11"/>
        <color theme="1"/>
        <rFont val="Arial"/>
        <charset val="134"/>
      </rPr>
      <t>AMAZON&amp;MERCADO</t>
    </r>
    <r>
      <rPr>
        <sz val="11"/>
        <color theme="1"/>
        <rFont val="宋体"/>
        <charset val="134"/>
      </rPr>
      <t>仓库爆仓，导致无法派送或者派送失败，我司墨西哥仓库免费保留</t>
    </r>
    <r>
      <rPr>
        <sz val="11"/>
        <color theme="1"/>
        <rFont val="Arial"/>
        <charset val="134"/>
      </rPr>
      <t>15</t>
    </r>
    <r>
      <rPr>
        <sz val="11"/>
        <color theme="1"/>
        <rFont val="宋体"/>
        <charset val="134"/>
      </rPr>
      <t>天，如超过</t>
    </r>
    <r>
      <rPr>
        <sz val="11"/>
        <color theme="1"/>
        <rFont val="Arial"/>
        <charset val="134"/>
      </rPr>
      <t>15</t>
    </r>
    <r>
      <rPr>
        <sz val="11"/>
        <color theme="1"/>
        <rFont val="宋体"/>
        <charset val="134"/>
      </rPr>
      <t>天仍无法处理，我司将收取仓租费，仓租费按照</t>
    </r>
    <r>
      <rPr>
        <sz val="11"/>
        <color theme="1"/>
        <rFont val="Arial"/>
        <charset val="134"/>
      </rPr>
      <t>RMB10/</t>
    </r>
    <r>
      <rPr>
        <sz val="11"/>
        <color theme="1"/>
        <rFont val="宋体"/>
        <charset val="134"/>
      </rPr>
      <t>箱</t>
    </r>
    <r>
      <rPr>
        <sz val="11"/>
        <color theme="1"/>
        <rFont val="Arial"/>
        <charset val="134"/>
      </rPr>
      <t>/</t>
    </r>
    <r>
      <rPr>
        <sz val="11"/>
        <color theme="1"/>
        <rFont val="宋体"/>
        <charset val="134"/>
      </rPr>
      <t>天收取。另如为我司免收派送费区域（墨西哥城），如果第一次外出未能派送成功，需要做二次或者以上派送的，每次加收</t>
    </r>
    <r>
      <rPr>
        <sz val="11"/>
        <color theme="1"/>
        <rFont val="Arial"/>
        <charset val="134"/>
      </rPr>
      <t>RMB200/</t>
    </r>
    <r>
      <rPr>
        <sz val="11"/>
        <color theme="1"/>
        <rFont val="宋体"/>
        <charset val="134"/>
      </rPr>
      <t>方，不得争议；</t>
    </r>
  </si>
  <si>
    <r>
      <rPr>
        <sz val="11"/>
        <color theme="1"/>
        <rFont val="宋体"/>
        <charset val="134"/>
      </rPr>
      <t>十六、</t>
    </r>
    <r>
      <rPr>
        <b/>
        <sz val="11"/>
        <color theme="1"/>
        <rFont val="宋体"/>
        <charset val="134"/>
      </rPr>
      <t>一次性帽子(非医用)</t>
    </r>
    <r>
      <rPr>
        <sz val="11"/>
        <color theme="1"/>
        <rFont val="宋体"/>
        <charset val="134"/>
      </rPr>
      <t>提供厂家营业执照</t>
    </r>
    <r>
      <rPr>
        <sz val="11"/>
        <color theme="1"/>
        <rFont val="Arial"/>
        <charset val="134"/>
      </rPr>
      <t xml:space="preserve"> </t>
    </r>
    <r>
      <rPr>
        <sz val="11"/>
        <color theme="1"/>
        <rFont val="宋体"/>
        <charset val="134"/>
      </rPr>
      <t>检测报告</t>
    </r>
    <r>
      <rPr>
        <sz val="11"/>
        <color theme="1"/>
        <rFont val="Arial"/>
        <charset val="134"/>
      </rPr>
      <t xml:space="preserve"> </t>
    </r>
    <r>
      <rPr>
        <sz val="11"/>
        <color theme="1"/>
        <rFont val="宋体"/>
        <charset val="134"/>
      </rPr>
      <t>合格证</t>
    </r>
    <r>
      <rPr>
        <sz val="11"/>
        <color theme="1"/>
        <rFont val="Arial"/>
        <charset val="134"/>
      </rPr>
      <t xml:space="preserve"> </t>
    </r>
    <r>
      <rPr>
        <sz val="11"/>
        <color theme="1"/>
        <rFont val="宋体"/>
        <charset val="134"/>
      </rPr>
      <t>非医用声明</t>
    </r>
    <r>
      <rPr>
        <sz val="11"/>
        <color theme="1"/>
        <rFont val="Arial"/>
        <charset val="134"/>
      </rPr>
      <t xml:space="preserve">  </t>
    </r>
    <r>
      <rPr>
        <sz val="11"/>
        <color theme="1"/>
        <rFont val="宋体"/>
        <charset val="134"/>
      </rPr>
      <t>彩盒图片</t>
    </r>
    <r>
      <rPr>
        <sz val="11"/>
        <color theme="1"/>
        <rFont val="Arial"/>
        <charset val="134"/>
      </rPr>
      <t xml:space="preserve"> </t>
    </r>
    <r>
      <rPr>
        <sz val="11"/>
        <color theme="1"/>
        <rFont val="宋体"/>
        <charset val="134"/>
      </rPr>
      <t>外箱图片</t>
    </r>
    <r>
      <rPr>
        <sz val="11"/>
        <color theme="1"/>
        <rFont val="Arial"/>
        <charset val="134"/>
      </rPr>
      <t xml:space="preserve"> </t>
    </r>
    <r>
      <rPr>
        <sz val="11"/>
        <color theme="1"/>
        <rFont val="宋体"/>
        <charset val="134"/>
      </rPr>
      <t>合格证图片上面的信息要与厂家报告一致；</t>
    </r>
    <r>
      <rPr>
        <b/>
        <sz val="11"/>
        <color theme="1"/>
        <rFont val="宋体"/>
        <charset val="134"/>
      </rPr>
      <t>口罩(非医用)</t>
    </r>
    <r>
      <rPr>
        <sz val="11"/>
        <color theme="1"/>
        <rFont val="宋体"/>
        <charset val="134"/>
      </rPr>
      <t>，提供厂家营业执照 检测报告 合格证 非医用声明  彩盒图片 外箱图片 合格证图片上面的信息要与厂家报告一致；假如遇到中国出口时报关期间查验了货柜，海关要提供这些东西，整个柜就会被扣关，这样就会影响其它的货物，所以出货前必须要提前提人工相关正确的资料给我司,否则视为冲货承担所有后果及罚款1000+不等；</t>
    </r>
  </si>
  <si>
    <t>十七、原木产品需提供熏蒸证明（如需我司安排熏蒸，熏蒸费RMB800/票），外包装需附上IPPC标识；；木制品，客人在没有做商检的情况下需加收1000/票；</t>
  </si>
  <si>
    <r>
      <rPr>
        <b/>
        <sz val="20"/>
        <color theme="1"/>
        <rFont val="微软雅黑"/>
        <charset val="134"/>
      </rPr>
      <t>服务条款特别说明：</t>
    </r>
    <r>
      <rPr>
        <b/>
        <sz val="12"/>
        <color theme="1"/>
        <rFont val="微软雅黑"/>
        <charset val="134"/>
      </rPr>
      <t>所有的赔偿费用充入贵司在我司系统账户，只做余额抵扣运费使用（不可现金或转账）</t>
    </r>
  </si>
  <si>
    <t>1.若快件破损，部分遗失或延误，不予以赔偿；</t>
  </si>
  <si>
    <r>
      <rPr>
        <sz val="11"/>
        <color theme="1"/>
        <rFont val="宋体"/>
        <charset val="134"/>
        <scheme val="minor"/>
      </rPr>
      <t>2.无论何种原因被扣关或遗失或盗抢丢货，我司按照货物运费的</t>
    </r>
    <r>
      <rPr>
        <b/>
        <sz val="11"/>
        <color theme="1"/>
        <rFont val="宋体"/>
        <charset val="134"/>
        <scheme val="minor"/>
      </rPr>
      <t>2倍赔偿海运费（派送费不含在内）不退运费、部分丢失不赔偿（客户拒收或不可抗力原因不做赔偿）不作争议；</t>
    </r>
  </si>
  <si>
    <t>3.如产品仿牌、产品本身质量问题或侵权问题导致货物无法清关或延误所有责任由发件人承担；墨西哥海关有权利检查一切品牌侵权产品并要求所有的商品品牌必须有授权，否则就视为仿牌侵权，可以罚款或者没收。严格禁止一切仿冒知名品牌类或傍名牌（如故意修改个别字母，仿外观造型，侵权图形商标，侵权设计等)。其它涉及些非知名的墨西哥注册商标，一般建议客户尽量获得授权(授权给我方进口公司，模板找我司客户提供) ，如无法配合提供，我司也会视实际情况接收单独确认价格，但在检查严格的时候，有可能产生被罚款或没收的情况(此项不在保险范围之前且一切后果由交货公司承担，我司不承担). 若为部分专利侵权产品，请客户出货前告知，后果自负，所有走货客户请仔细阅读，交货后默认均无意义同意，不得争议；</t>
  </si>
  <si>
    <r>
      <rPr>
        <sz val="11"/>
        <color theme="1"/>
        <rFont val="宋体"/>
        <charset val="134"/>
        <scheme val="minor"/>
      </rPr>
      <t>4.已交当地快递服务商派送的货物，若因客人提供的地址错误、收件人拒收或Mercado美客多/亚马逊货标签氧化等原因导致的退件，均不受理理赔，并收取重新派送运费</t>
    </r>
    <r>
      <rPr>
        <sz val="11"/>
        <rFont val="宋体"/>
        <charset val="134"/>
        <scheme val="minor"/>
      </rPr>
      <t>；</t>
    </r>
  </si>
  <si>
    <t>5.客户隐瞒或者错误提供申报信息导致的损失，我方不承担责任，并保留追究附带损失的权利;</t>
  </si>
  <si>
    <t>6.货物违反相关法律法规的，包括但不限于商标侵权，设计侵权，专利侵权，违禁品，反倾销产品等，我方不承担责任，并保留追究附加损失的权利;禁止夹带易燃易爆物品，自动售货机（需要用货币兑换或者游戏类） 、食品，动物皮毛或动物皮毛制成品、古董，药品，未经授权光碟，枪支，弹药等，请如实申报，如发现隐瞒申报，我司将视为冲货，任何环节所产生一切费用，由瞒报客户承担；</t>
  </si>
  <si>
    <t>7.免责声明：如遇查柜，一般时间为10-30天左右不等或许更久(无赔偿)。 如遇战争，自然灾害等不可抗力因素除导致货物破坏或灭失，不受理赔偿；在运输过程中如遇到航误和报关延引起的总体时效延误，均不受理赔偿。因客户货物本身问题以及涉及到具体的认证、侵犯知识产权、当地禁止进口等原因而导致的海关扣货 ,均不受理赔偿；</t>
  </si>
  <si>
    <r>
      <rPr>
        <sz val="11"/>
        <color theme="1"/>
        <rFont val="宋体"/>
        <charset val="134"/>
        <scheme val="minor"/>
      </rPr>
      <t>8.价值较高的货物，</t>
    </r>
    <r>
      <rPr>
        <b/>
        <sz val="11"/>
        <color theme="1"/>
        <rFont val="宋体"/>
        <charset val="134"/>
        <scheme val="minor"/>
      </rPr>
      <t>建议客户自行购买保险更为妥当</t>
    </r>
    <r>
      <rPr>
        <sz val="11"/>
        <color theme="1"/>
        <rFont val="宋体"/>
        <charset val="134"/>
        <scheme val="minor"/>
      </rPr>
      <t>，如由我司购买保险，保险费=货值*5%（汇率最终按财务为准折RMB）标准按照货物申报价值进行赔偿，不退运费，此保险只赔付货物运输过程中整箱或整票发生遗失或盗抢，若外箱破损导致部分货物遗失或如遇部分丢件或无法清关（含部分破损）均无法理赔，不得争议；</t>
    </r>
  </si>
  <si>
    <t>9.货物丢件,请在30天内反馈给我司（超过30天不予受理），经我司相关客服核实确认丢件后，出具索赔函给我司（索赔函必须盖有清淅的公章及法人签字的索赔函原件给我司）；注意出具的索赔函上需注明：双方一致达成理赔方案，且双方确认此赔偿执行后，该票货物丢失产生的一切争议结束，任何一方不得再就该票货物追索对方任何责任.</t>
  </si>
  <si>
    <t>特别注意：出货前请仔细阅读我司理赔标准及各服务说明条款，交货后我司默认交货公司已阅读并已同意此赔偿方案,不另做争议!</t>
  </si>
  <si>
    <t xml:space="preserve">美转墨快线   </t>
  </si>
  <si>
    <t>美转墨-快线</t>
  </si>
  <si>
    <t>墨西哥城内的美客多,亚马逊,虾皮以及距离我司海外仓40公里内私人和商业地址:免派送费 墨城以外地址派送费:单询.开船后35-38个自然日左右到我司墨西哥城仓库（不含清关查验或其它不可控因素）</t>
  </si>
  <si>
    <t>统配WHL,COSCO,YM ，每周三/六截，每周五/六左右装柜，具体以实际SO为准，满柜即装下一柜.  以实际开船为准，系统可自行查询船名航次跟踪。航程22-24天左右，清关3-5天左右(通关正常情况下)，  清关后再预约拖车(1-2天)到海外仓，海外仓2天左右清理货物，海外仓分拣安排派送(根据不同的地址/货型等因素安排,无固定某种派送方式).派送时效根据中、墨节假日顺延.</t>
  </si>
  <si>
    <t>美转墨普线</t>
  </si>
  <si>
    <t>美转墨-普线</t>
  </si>
  <si>
    <t>墨西哥城内的美客多,亚马逊,虾皮以及距离我司海外仓40公里内私人和商业地址:免派送费 墨城以外地址派送费:单询.开船后40-50个自然日左右到我司墨西哥城仓库  （不含清关查验或其它不可控因素）</t>
  </si>
  <si>
    <r>
      <rPr>
        <sz val="11"/>
        <color theme="1"/>
        <rFont val="微软雅黑"/>
        <charset val="134"/>
      </rPr>
      <t>②尺寸要求：</t>
    </r>
  </si>
  <si>
    <t>美转墨敏感货</t>
  </si>
  <si>
    <t>产品类目</t>
  </si>
  <si>
    <r>
      <rPr>
        <b/>
        <sz val="14"/>
        <color rgb="FFFF0000"/>
        <rFont val="Arial"/>
        <charset val="134"/>
      </rPr>
      <t>30CBM+</t>
    </r>
    <r>
      <rPr>
        <b/>
        <sz val="14"/>
        <color rgb="FFFF0000"/>
        <rFont val="Microsoft YaHei"/>
        <charset val="134"/>
      </rPr>
      <t>（或整柜）</t>
    </r>
  </si>
  <si>
    <t>敏感货、防疫物资、 电池、液体 等</t>
  </si>
  <si>
    <r>
      <rPr>
        <b/>
        <sz val="16"/>
        <color rgb="FF000000"/>
        <rFont val="宋体"/>
        <charset val="134"/>
      </rPr>
      <t>美转墨-慢线</t>
    </r>
    <r>
      <rPr>
        <b/>
        <sz val="16"/>
        <color rgb="FF000000"/>
        <rFont val="Arial"/>
        <charset val="134"/>
      </rPr>
      <t>-MG</t>
    </r>
  </si>
  <si>
    <r>
      <rPr>
        <b/>
        <sz val="10"/>
        <color rgb="FF000000"/>
        <rFont val="Microsoft YaHei"/>
        <charset val="134"/>
      </rPr>
      <t>墨西哥城内的美客多,亚马逊,虾皮以及距离我司海外仓40公里内私人和商业地址</t>
    </r>
    <r>
      <rPr>
        <b/>
        <sz val="10"/>
        <color rgb="FFFF0000"/>
        <rFont val="Microsoft YaHei"/>
        <charset val="134"/>
      </rPr>
      <t>:免派送费</t>
    </r>
    <r>
      <rPr>
        <b/>
        <sz val="10"/>
        <color rgb="FF000000"/>
        <rFont val="Microsoft YaHei"/>
        <charset val="134"/>
      </rPr>
      <t xml:space="preserve"> 墨城以外地址派送费:</t>
    </r>
    <r>
      <rPr>
        <b/>
        <sz val="10"/>
        <color rgb="FFFF0000"/>
        <rFont val="Microsoft YaHei"/>
        <charset val="134"/>
      </rPr>
      <t>单询.</t>
    </r>
    <r>
      <rPr>
        <b/>
        <sz val="10"/>
        <color rgb="FF000000"/>
        <rFont val="Microsoft YaHei"/>
        <charset val="134"/>
      </rPr>
      <t xml:space="preserve">开船后40-50个自然日左右到我司墨西哥城仓库  </t>
    </r>
    <r>
      <rPr>
        <b/>
        <sz val="10"/>
        <color rgb="FFFF0000"/>
        <rFont val="Microsoft YaHei"/>
        <charset val="134"/>
      </rPr>
      <t>（不含清关查验或其它不可控因素）</t>
    </r>
  </si>
  <si>
    <t>医疗器械类</t>
  </si>
  <si>
    <r>
      <rPr>
        <b/>
        <sz val="16"/>
        <color rgb="FF000000"/>
        <rFont val="宋体"/>
        <charset val="134"/>
      </rPr>
      <t>美转墨-快线</t>
    </r>
    <r>
      <rPr>
        <b/>
        <sz val="16"/>
        <color rgb="FF000000"/>
        <rFont val="Arial"/>
        <charset val="134"/>
      </rPr>
      <t>-MG</t>
    </r>
  </si>
  <si>
    <r>
      <rPr>
        <b/>
        <sz val="10"/>
        <color rgb="FF000000"/>
        <rFont val="Microsoft YaHei"/>
        <charset val="134"/>
      </rPr>
      <t>墨西哥城内的美客多,亚马逊,虾皮以及距离我司海外仓40公里内私人和商业地址</t>
    </r>
    <r>
      <rPr>
        <b/>
        <sz val="10"/>
        <color rgb="FFFF0000"/>
        <rFont val="Microsoft YaHei"/>
        <charset val="134"/>
      </rPr>
      <t>:免派送费</t>
    </r>
    <r>
      <rPr>
        <b/>
        <sz val="10"/>
        <color rgb="FF000000"/>
        <rFont val="Microsoft YaHei"/>
        <charset val="134"/>
      </rPr>
      <t xml:space="preserve"> 墨城以外地址派送费:</t>
    </r>
    <r>
      <rPr>
        <b/>
        <sz val="10"/>
        <color rgb="FFFF0000"/>
        <rFont val="Microsoft YaHei"/>
        <charset val="134"/>
      </rPr>
      <t>单询.</t>
    </r>
    <r>
      <rPr>
        <b/>
        <sz val="10"/>
        <color rgb="FF000000"/>
        <rFont val="Microsoft YaHei"/>
        <charset val="134"/>
      </rPr>
      <t xml:space="preserve">开船后30个自然日左右到我司墨西哥城仓库  </t>
    </r>
    <r>
      <rPr>
        <b/>
        <sz val="10"/>
        <color rgb="FFFF0000"/>
        <rFont val="Microsoft YaHei"/>
        <charset val="134"/>
      </rPr>
      <t>（不含清关查验或其它不可控因素）</t>
    </r>
  </si>
  <si>
    <r>
      <rPr>
        <b/>
        <sz val="16"/>
        <color rgb="FFFF0000"/>
        <rFont val="微软雅黑"/>
        <charset val="134"/>
      </rPr>
      <t>备注：</t>
    </r>
    <r>
      <rPr>
        <b/>
        <sz val="16"/>
        <color rgb="FFFF0000"/>
        <rFont val="Arial"/>
        <charset val="134"/>
      </rPr>
      <t xml:space="preserve">    </t>
    </r>
    <r>
      <rPr>
        <b/>
        <sz val="16"/>
        <color rgb="FFFF0000"/>
        <rFont val="微软雅黑"/>
        <charset val="134"/>
      </rPr>
      <t>交货必须告知我司交货</t>
    </r>
    <r>
      <rPr>
        <b/>
        <sz val="18"/>
        <color theme="4" tint="-0.499984740745262"/>
        <rFont val="微软雅黑"/>
        <charset val="134"/>
      </rPr>
      <t>渠道代码</t>
    </r>
    <r>
      <rPr>
        <b/>
        <sz val="16"/>
        <color rgb="FFFF0000"/>
        <rFont val="微软雅黑"/>
        <charset val="134"/>
      </rPr>
      <t>，否则按最高计算！</t>
    </r>
  </si>
  <si>
    <r>
      <rPr>
        <sz val="11"/>
        <color theme="1"/>
        <rFont val="微软雅黑"/>
        <charset val="134"/>
      </rPr>
      <t>一、计费方式：长</t>
    </r>
    <r>
      <rPr>
        <sz val="11"/>
        <color theme="1"/>
        <rFont val="Arial"/>
        <charset val="134"/>
      </rPr>
      <t>CM*</t>
    </r>
    <r>
      <rPr>
        <sz val="11"/>
        <color theme="1"/>
        <rFont val="微软雅黑"/>
        <charset val="134"/>
      </rPr>
      <t>宽</t>
    </r>
    <r>
      <rPr>
        <sz val="11"/>
        <color theme="1"/>
        <rFont val="Arial"/>
        <charset val="134"/>
      </rPr>
      <t>CM*</t>
    </r>
    <r>
      <rPr>
        <sz val="11"/>
        <color theme="1"/>
        <rFont val="微软雅黑"/>
        <charset val="134"/>
      </rPr>
      <t>高</t>
    </r>
    <r>
      <rPr>
        <sz val="11"/>
        <color theme="1"/>
        <rFont val="Arial"/>
        <charset val="134"/>
      </rPr>
      <t>CM/6000=</t>
    </r>
    <r>
      <rPr>
        <sz val="11"/>
        <color theme="1"/>
        <rFont val="微软雅黑"/>
        <charset val="134"/>
      </rPr>
      <t>方数（</t>
    </r>
    <r>
      <rPr>
        <sz val="11"/>
        <color theme="1"/>
        <rFont val="Arial"/>
        <charset val="134"/>
      </rPr>
      <t>CBM</t>
    </r>
    <r>
      <rPr>
        <sz val="11"/>
        <color theme="1"/>
        <rFont val="微软雅黑"/>
        <charset val="134"/>
      </rPr>
      <t>）实重：</t>
    </r>
    <r>
      <rPr>
        <sz val="11"/>
        <color theme="1"/>
        <rFont val="Arial"/>
        <charset val="134"/>
      </rPr>
      <t>1CBM</t>
    </r>
    <r>
      <rPr>
        <sz val="11"/>
        <color theme="1"/>
        <rFont val="微软雅黑"/>
        <charset val="134"/>
      </rPr>
      <t>：300</t>
    </r>
    <r>
      <rPr>
        <sz val="11"/>
        <color theme="1"/>
        <rFont val="Arial"/>
        <charset val="134"/>
      </rPr>
      <t>KG</t>
    </r>
    <r>
      <rPr>
        <sz val="11"/>
        <color theme="1"/>
        <rFont val="宋体"/>
        <charset val="134"/>
      </rPr>
      <t>，计费重R/T，取最大值计费，最低1CBM起收，不足1CBM按1CBM计费，1CBM以上按实际收费；</t>
    </r>
  </si>
  <si>
    <r>
      <rPr>
        <sz val="10"/>
        <color rgb="FFFF0000"/>
        <rFont val="Microsoft YaHei"/>
        <charset val="134"/>
      </rPr>
      <t>统配WHL,COSCO,YM ，每周三/六截，每周五/六左右装柜</t>
    </r>
    <r>
      <rPr>
        <sz val="10"/>
        <color rgb="FF000000"/>
        <rFont val="Microsoft YaHei"/>
        <charset val="134"/>
      </rPr>
      <t>，具体以实际SO为准，满柜即装下一柜.  以实际开船为准，系统可自行查询船名航次跟踪。航程22-24天左右，清关3-5天左右(通关正常情况下)，  清关后再预约拖车(1-2天)到海外仓，海外仓2天左右清理货物，海外仓分拣安排派送(根据不同的地址/货型等因素安排,无固定某种派送方式).派送时效根据中、墨节假日顺延.</t>
    </r>
  </si>
  <si>
    <r>
      <rPr>
        <sz val="11"/>
        <color theme="1"/>
        <rFont val="微软雅黑"/>
        <charset val="134"/>
      </rPr>
      <t>二、</t>
    </r>
    <r>
      <rPr>
        <b/>
        <sz val="14"/>
        <color rgb="FFFF0000"/>
        <rFont val="微软雅黑"/>
        <charset val="134"/>
      </rPr>
      <t>含有内置电池产品另加收</t>
    </r>
    <r>
      <rPr>
        <b/>
        <sz val="14"/>
        <color rgb="FFFF0000"/>
        <rFont val="Arial"/>
        <charset val="134"/>
      </rPr>
      <t>100RMB/CBM</t>
    </r>
    <r>
      <rPr>
        <b/>
        <sz val="11"/>
        <color theme="1"/>
        <rFont val="微软雅黑"/>
        <charset val="134"/>
      </rPr>
      <t>且需要提供</t>
    </r>
    <r>
      <rPr>
        <b/>
        <sz val="11"/>
        <color theme="1"/>
        <rFont val="Arial"/>
        <charset val="134"/>
      </rPr>
      <t>MSDS/UN38.3/</t>
    </r>
    <r>
      <rPr>
        <b/>
        <sz val="11"/>
        <color theme="1"/>
        <rFont val="微软雅黑"/>
        <charset val="134"/>
      </rPr>
      <t>海运鉴定书(功率不能超</t>
    </r>
    <r>
      <rPr>
        <b/>
        <sz val="11"/>
        <color theme="1"/>
        <rFont val="Arial"/>
        <charset val="134"/>
      </rPr>
      <t>100W</t>
    </r>
    <r>
      <rPr>
        <b/>
        <sz val="11"/>
        <color theme="1"/>
        <rFont val="宋体"/>
        <charset val="134"/>
      </rPr>
      <t>且带产品电池必须做好独立包装及绝缘完好,如因电池本身质量问题导致事故,交货公司将承担所有的损失后果</t>
    </r>
    <r>
      <rPr>
        <b/>
        <sz val="11"/>
        <color theme="1"/>
        <rFont val="微软雅黑"/>
        <charset val="134"/>
      </rPr>
      <t>)</t>
    </r>
    <r>
      <rPr>
        <sz val="10"/>
        <color theme="1"/>
        <rFont val="微软雅黑"/>
        <charset val="134"/>
      </rPr>
      <t xml:space="preserve">；   </t>
    </r>
    <r>
      <rPr>
        <sz val="11"/>
        <color theme="1"/>
        <rFont val="微软雅黑"/>
        <charset val="134"/>
      </rPr>
      <t>带磁产品需单询，如隐瞒申报，我司将视为冲货，冲货罚款</t>
    </r>
    <r>
      <rPr>
        <sz val="11"/>
        <color theme="1"/>
        <rFont val="Arial"/>
        <charset val="134"/>
      </rPr>
      <t>5000/</t>
    </r>
    <r>
      <rPr>
        <sz val="11"/>
        <color theme="1"/>
        <rFont val="微软雅黑"/>
        <charset val="134"/>
      </rPr>
      <t>票以上不等，如因瞒报发生目的港清关产生一切费用由交货公司承担所有，不另做争议；锂离子电池上需要有的伏数V和毫安mAh，功率WH值.  电池计算功率方式：（毫安*伏数/1000时功率要小于100WH）</t>
    </r>
  </si>
  <si>
    <r>
      <rPr>
        <sz val="11"/>
        <color theme="1"/>
        <rFont val="微软雅黑"/>
        <charset val="134"/>
      </rPr>
      <t>三、为便于清关，请于外箱贴唛头顺序编号和产品上贴上</t>
    </r>
    <r>
      <rPr>
        <b/>
        <sz val="11"/>
        <color rgb="FFFF0000"/>
        <rFont val="Arial"/>
        <charset val="134"/>
      </rPr>
      <t>“made in  china"</t>
    </r>
    <r>
      <rPr>
        <sz val="11"/>
        <color theme="1"/>
        <rFont val="微软雅黑"/>
        <charset val="134"/>
      </rPr>
      <t xml:space="preserve">的字样. </t>
    </r>
    <r>
      <rPr>
        <b/>
        <sz val="12"/>
        <color theme="1"/>
        <rFont val="微软雅黑"/>
        <charset val="134"/>
      </rPr>
      <t xml:space="preserve"> </t>
    </r>
    <r>
      <rPr>
        <b/>
        <sz val="10"/>
        <color theme="1"/>
        <rFont val="微软雅黑"/>
        <charset val="134"/>
      </rPr>
      <t>自提货物:货物到仓后,需要提前告知我司提货时间(仓库需要提前找出货物后约好时间自提)/单号/件数/姓名/提货人身份证/车牌.</t>
    </r>
  </si>
  <si>
    <r>
      <rPr>
        <sz val="11"/>
        <color theme="1"/>
        <rFont val="微软雅黑"/>
        <charset val="134"/>
      </rPr>
      <t>四、单票货物超过</t>
    </r>
    <r>
      <rPr>
        <sz val="11"/>
        <color theme="1"/>
        <rFont val="Arial"/>
        <charset val="134"/>
      </rPr>
      <t>5</t>
    </r>
    <r>
      <rPr>
        <sz val="11"/>
        <color theme="1"/>
        <rFont val="微软雅黑"/>
        <charset val="134"/>
      </rPr>
      <t>个品名以上多出部分需加收</t>
    </r>
    <r>
      <rPr>
        <sz val="11"/>
        <color theme="1"/>
        <rFont val="Arial"/>
        <charset val="134"/>
      </rPr>
      <t>50RMB/</t>
    </r>
    <r>
      <rPr>
        <sz val="11"/>
        <color theme="1"/>
        <rFont val="微软雅黑"/>
        <charset val="134"/>
      </rPr>
      <t>个（具体请单询业务）；</t>
    </r>
  </si>
  <si>
    <r>
      <rPr>
        <sz val="11"/>
        <color rgb="FFFF0000"/>
        <rFont val="微软雅黑"/>
        <charset val="134"/>
      </rPr>
      <t>五、</t>
    </r>
    <r>
      <rPr>
        <b/>
        <sz val="11"/>
        <color rgb="FFFF0000"/>
        <rFont val="微软雅黑"/>
        <charset val="134"/>
      </rPr>
      <t>关于超大件</t>
    </r>
    <r>
      <rPr>
        <b/>
        <sz val="14"/>
        <color rgb="FFFF0000"/>
        <rFont val="微软雅黑"/>
        <charset val="134"/>
      </rPr>
      <t>单件100KG起或单边120CM起请单询</t>
    </r>
    <r>
      <rPr>
        <b/>
        <sz val="11"/>
        <color rgb="FFFF0000"/>
        <rFont val="微软雅黑"/>
        <charset val="134"/>
      </rPr>
      <t>，其它注意事项：</t>
    </r>
    <r>
      <rPr>
        <sz val="11"/>
        <color rgb="FFFF0000"/>
        <rFont val="微软雅黑"/>
        <charset val="134"/>
      </rPr>
      <t>所有货物出货前发货方必须与收货人核实是否有卸货工具及卸货平台,避免无法派送，否则后端产生其它派送杂费另加收取。  需要木箱或标准木架包装带卡板脚（</t>
    </r>
    <r>
      <rPr>
        <sz val="11"/>
        <color rgb="FFFF0000"/>
        <rFont val="Arial"/>
        <charset val="134"/>
      </rPr>
      <t>9CM</t>
    </r>
    <r>
      <rPr>
        <sz val="11"/>
        <color rgb="FFFF0000"/>
        <rFont val="微软雅黑"/>
        <charset val="134"/>
      </rPr>
      <t>高以上避免叉车无法使用，如无合格叉车高脚不出货）且必须打合页以便开箱查货，如果无活页可直接开箱查货的我司会直接加收交货方操作费30RMB/件处理活页费用不得争议，所以请各客户出货前必须处理好包装问题避免不必要的延误及费用；如木箱或木架包装不合格，必须重新处理包装费用则实报实销；如需要我司代打卡板出货，操作费</t>
    </r>
    <r>
      <rPr>
        <sz val="11"/>
        <color rgb="FFFF0000"/>
        <rFont val="Arial"/>
        <charset val="134"/>
      </rPr>
      <t>150RMB/</t>
    </r>
    <r>
      <rPr>
        <sz val="11"/>
        <color rgb="FFFF0000"/>
        <rFont val="微软雅黑"/>
        <charset val="134"/>
      </rPr>
      <t>板（具体视实际情况实报实销）；</t>
    </r>
  </si>
  <si>
    <t>六、私人或商业件出货前必须提供准确有效的收货人地址和联系方式，如因收货方联系资料问题或收货方其它原因导致延误滞留仓库，从货物到达墨西哥仓库当天起，免仓15天，从第16天起收取RMB0.2/KG/天仓租，不得争议；展会需要提供展位/展馆名称/参展时间/参展单位；送学校/实验室/大使馆等需提前确认派送是否有特殊要求；所有的商业或私人地址是否较偏远我司无法查询，必须交货前自主与收货方确认核实；如因收货客户或发货公司原因导致派送不成功，再次派送需另行支付派送费用，不得争议；</t>
  </si>
  <si>
    <r>
      <rPr>
        <sz val="11"/>
        <color theme="1"/>
        <rFont val="微软雅黑"/>
        <charset val="134"/>
      </rPr>
      <t>七、关于私人</t>
    </r>
    <r>
      <rPr>
        <sz val="11"/>
        <color theme="1"/>
        <rFont val="Arial"/>
        <charset val="134"/>
      </rPr>
      <t>/</t>
    </r>
    <r>
      <rPr>
        <sz val="11"/>
        <color theme="1"/>
        <rFont val="微软雅黑"/>
        <charset val="134"/>
      </rPr>
      <t>商业地址派送问题:如地址较偏远及墨西哥本身国情问题影响到派送时效可能增加3-10个工作日左右不等(具体以实际正常中转为准）,请发货前与收件人解释沟通好,避免后端不必要的误会(也不能因此原因拒绝支付拖欠我司相关费用);因为我司所有的派送均需要货到了后端后，派送无固定某种派送方式，我司海外仓会根据货物地址/件数/重量/体积进行匹配派送（需要2-3个工作日安排),请出货前提前如实告客户,超急件或有交期货物我司不能保证百分之一百准时能送到，出货默认接受我司的安排或客户选择可自提,不得争议；</t>
    </r>
  </si>
  <si>
    <t>八、关于虾皮仓预约注意说明：</t>
  </si>
  <si>
    <t>九、原木产品需提供熏蒸证明（如需我司安排熏蒸，熏蒸费RMB800/票），外包装需附上IPPC标识；；木制品，客人在没有做商检的情况下需加收1000/票；</t>
  </si>
  <si>
    <r>
      <rPr>
        <sz val="11"/>
        <color theme="1"/>
        <rFont val="宋体"/>
        <charset val="134"/>
        <scheme val="minor"/>
      </rPr>
      <t>2.无论何种原因被扣关或遗失或盗抢丢货，我司按照货物运费的</t>
    </r>
    <r>
      <rPr>
        <b/>
        <sz val="11"/>
        <color rgb="FFFF0000"/>
        <rFont val="宋体"/>
        <charset val="134"/>
        <scheme val="minor"/>
      </rPr>
      <t>2倍赔偿海运费（派送费不含在内）不退运费、部分丢失不赔偿（客户拒收或不可抗力原因不做赔偿）</t>
    </r>
    <r>
      <rPr>
        <b/>
        <sz val="11"/>
        <color theme="1"/>
        <rFont val="宋体"/>
        <charset val="134"/>
        <scheme val="minor"/>
      </rPr>
      <t>不作争议；</t>
    </r>
  </si>
  <si>
    <t>免费派送邮编墨西哥城邮编
Código Postal</t>
  </si>
  <si>
    <t>城镇
Ciudad/Municipio</t>
  </si>
  <si>
    <t>城市                   Ciudad</t>
  </si>
  <si>
    <t>免费派送邮编墨西哥州邮编
Código Postal</t>
  </si>
  <si>
    <t>请注意：免派邮编最低1方起，不足1方按照200/票计费</t>
  </si>
  <si>
    <t>01000</t>
  </si>
  <si>
    <t>Álvaro Obregón</t>
  </si>
  <si>
    <t>CDMX</t>
  </si>
  <si>
    <t>54000</t>
  </si>
  <si>
    <t>Tlalnepantla de Baz</t>
  </si>
  <si>
    <r>
      <rPr>
        <sz val="9"/>
        <color rgb="FF000000"/>
        <rFont val="Calibri"/>
        <charset val="134"/>
      </rPr>
      <t>EDOMEX</t>
    </r>
    <r>
      <rPr>
        <sz val="9"/>
        <color rgb="FF000000"/>
        <rFont val="方正书宋_GBK"/>
        <charset val="134"/>
      </rPr>
      <t>墨西哥州</t>
    </r>
  </si>
  <si>
    <t>01010</t>
  </si>
  <si>
    <t>54009</t>
  </si>
  <si>
    <t>01020</t>
  </si>
  <si>
    <t>54010</t>
  </si>
  <si>
    <t>01028</t>
  </si>
  <si>
    <t>54015</t>
  </si>
  <si>
    <t>01029</t>
  </si>
  <si>
    <t>54016</t>
  </si>
  <si>
    <t>01030</t>
  </si>
  <si>
    <t>54017</t>
  </si>
  <si>
    <t>01040</t>
  </si>
  <si>
    <t>54020</t>
  </si>
  <si>
    <t>01048</t>
  </si>
  <si>
    <t>54021</t>
  </si>
  <si>
    <t>01049</t>
  </si>
  <si>
    <t>54022</t>
  </si>
  <si>
    <t>01050</t>
  </si>
  <si>
    <t>54023</t>
  </si>
  <si>
    <t>01060</t>
  </si>
  <si>
    <t>54025</t>
  </si>
  <si>
    <t>01070</t>
  </si>
  <si>
    <t>54026</t>
  </si>
  <si>
    <t>01080</t>
  </si>
  <si>
    <t>54028</t>
  </si>
  <si>
    <t>01089</t>
  </si>
  <si>
    <t>54030</t>
  </si>
  <si>
    <t>01090</t>
  </si>
  <si>
    <t>54033</t>
  </si>
  <si>
    <t>01100</t>
  </si>
  <si>
    <t>54037</t>
  </si>
  <si>
    <t>01109</t>
  </si>
  <si>
    <t>54038</t>
  </si>
  <si>
    <t>01110</t>
  </si>
  <si>
    <t>54040</t>
  </si>
  <si>
    <t>01116</t>
  </si>
  <si>
    <t>54049</t>
  </si>
  <si>
    <t>01120</t>
  </si>
  <si>
    <t>54050</t>
  </si>
  <si>
    <t>01125</t>
  </si>
  <si>
    <t>54054</t>
  </si>
  <si>
    <t>01130</t>
  </si>
  <si>
    <t>54055</t>
  </si>
  <si>
    <t>01139</t>
  </si>
  <si>
    <t>54057</t>
  </si>
  <si>
    <t>01140</t>
  </si>
  <si>
    <t>54059</t>
  </si>
  <si>
    <t>01150</t>
  </si>
  <si>
    <t>54060</t>
  </si>
  <si>
    <t>01159</t>
  </si>
  <si>
    <t>54063</t>
  </si>
  <si>
    <t>01160</t>
  </si>
  <si>
    <t>54067</t>
  </si>
  <si>
    <t>01170</t>
  </si>
  <si>
    <t>54068</t>
  </si>
  <si>
    <t>01180</t>
  </si>
  <si>
    <t>54069</t>
  </si>
  <si>
    <t>01184</t>
  </si>
  <si>
    <t>54070</t>
  </si>
  <si>
    <t>01200</t>
  </si>
  <si>
    <t>54073</t>
  </si>
  <si>
    <t>01209</t>
  </si>
  <si>
    <t>54075</t>
  </si>
  <si>
    <t>01210</t>
  </si>
  <si>
    <t>54076</t>
  </si>
  <si>
    <t>01219</t>
  </si>
  <si>
    <t>54080</t>
  </si>
  <si>
    <t>01220</t>
  </si>
  <si>
    <t>54088</t>
  </si>
  <si>
    <t>01230</t>
  </si>
  <si>
    <t>54090</t>
  </si>
  <si>
    <t>01239</t>
  </si>
  <si>
    <t>54092</t>
  </si>
  <si>
    <t>01240</t>
  </si>
  <si>
    <t>54093</t>
  </si>
  <si>
    <t>01250</t>
  </si>
  <si>
    <t>54094</t>
  </si>
  <si>
    <t>01259</t>
  </si>
  <si>
    <t>54098</t>
  </si>
  <si>
    <t>01260</t>
  </si>
  <si>
    <t>54100</t>
  </si>
  <si>
    <t>01269</t>
  </si>
  <si>
    <t>54108</t>
  </si>
  <si>
    <t>01270</t>
  </si>
  <si>
    <t>54109</t>
  </si>
  <si>
    <t>01275</t>
  </si>
  <si>
    <t>54110</t>
  </si>
  <si>
    <t>01276</t>
  </si>
  <si>
    <t>54118</t>
  </si>
  <si>
    <t>01278</t>
  </si>
  <si>
    <t>54119</t>
  </si>
  <si>
    <t>01279</t>
  </si>
  <si>
    <t>54120</t>
  </si>
  <si>
    <t>01280</t>
  </si>
  <si>
    <t>54124</t>
  </si>
  <si>
    <t>01285</t>
  </si>
  <si>
    <t>54126</t>
  </si>
  <si>
    <t>01289</t>
  </si>
  <si>
    <t>54127</t>
  </si>
  <si>
    <t>01290</t>
  </si>
  <si>
    <t>54128</t>
  </si>
  <si>
    <t>01296</t>
  </si>
  <si>
    <t>54130</t>
  </si>
  <si>
    <t>01298</t>
  </si>
  <si>
    <t>54134</t>
  </si>
  <si>
    <t>01299</t>
  </si>
  <si>
    <t>54135</t>
  </si>
  <si>
    <t>01310</t>
  </si>
  <si>
    <t>54136</t>
  </si>
  <si>
    <t>01320</t>
  </si>
  <si>
    <t>54140</t>
  </si>
  <si>
    <t>01330</t>
  </si>
  <si>
    <t>54142</t>
  </si>
  <si>
    <t>01340</t>
  </si>
  <si>
    <t>54143</t>
  </si>
  <si>
    <t>01376</t>
  </si>
  <si>
    <t>54145</t>
  </si>
  <si>
    <t>01377</t>
  </si>
  <si>
    <t>54146</t>
  </si>
  <si>
    <t>01379</t>
  </si>
  <si>
    <t>54147</t>
  </si>
  <si>
    <t>01389</t>
  </si>
  <si>
    <t>54149</t>
  </si>
  <si>
    <t>01400</t>
  </si>
  <si>
    <t>54150</t>
  </si>
  <si>
    <t>01407</t>
  </si>
  <si>
    <t>54152</t>
  </si>
  <si>
    <t>01408</t>
  </si>
  <si>
    <t>54158</t>
  </si>
  <si>
    <t>01410</t>
  </si>
  <si>
    <t>54160</t>
  </si>
  <si>
    <t>01419</t>
  </si>
  <si>
    <t>54162</t>
  </si>
  <si>
    <t>01420</t>
  </si>
  <si>
    <t>54168</t>
  </si>
  <si>
    <t>01430</t>
  </si>
  <si>
    <t>54170</t>
  </si>
  <si>
    <t>01440</t>
  </si>
  <si>
    <t>54172</t>
  </si>
  <si>
    <t>01450</t>
  </si>
  <si>
    <t>54173</t>
  </si>
  <si>
    <t>01460</t>
  </si>
  <si>
    <t>54180</t>
  </si>
  <si>
    <t>01470</t>
  </si>
  <si>
    <t>54187</t>
  </si>
  <si>
    <t>01480</t>
  </si>
  <si>
    <t>54189</t>
  </si>
  <si>
    <t>01490</t>
  </si>
  <si>
    <t>54190</t>
  </si>
  <si>
    <t>01500</t>
  </si>
  <si>
    <t>54193</t>
  </si>
  <si>
    <t>01504</t>
  </si>
  <si>
    <t>54195</t>
  </si>
  <si>
    <t>01505</t>
  </si>
  <si>
    <t>54196</t>
  </si>
  <si>
    <t>01506</t>
  </si>
  <si>
    <t>54197</t>
  </si>
  <si>
    <t>01507</t>
  </si>
  <si>
    <t>54198</t>
  </si>
  <si>
    <t>01508</t>
  </si>
  <si>
    <t>54600</t>
  </si>
  <si>
    <t>Tepotzotlán</t>
  </si>
  <si>
    <t>01509</t>
  </si>
  <si>
    <t>54602</t>
  </si>
  <si>
    <t>01510</t>
  </si>
  <si>
    <t>54603</t>
  </si>
  <si>
    <t>01520</t>
  </si>
  <si>
    <t>54604</t>
  </si>
  <si>
    <t>01530</t>
  </si>
  <si>
    <t>54605</t>
  </si>
  <si>
    <t>01537</t>
  </si>
  <si>
    <t>54607</t>
  </si>
  <si>
    <t>01538</t>
  </si>
  <si>
    <t>54608</t>
  </si>
  <si>
    <t>01539</t>
  </si>
  <si>
    <t>54610</t>
  </si>
  <si>
    <t>01540</t>
  </si>
  <si>
    <t>54614</t>
  </si>
  <si>
    <t>01548</t>
  </si>
  <si>
    <t>54616</t>
  </si>
  <si>
    <t>01549</t>
  </si>
  <si>
    <t>54640</t>
  </si>
  <si>
    <t>01550</t>
  </si>
  <si>
    <t>54645</t>
  </si>
  <si>
    <t>01560</t>
  </si>
  <si>
    <t>54650</t>
  </si>
  <si>
    <t>01566</t>
  </si>
  <si>
    <t>54655</t>
  </si>
  <si>
    <t>01567</t>
  </si>
  <si>
    <t>54656</t>
  </si>
  <si>
    <t>01569</t>
  </si>
  <si>
    <t>54657</t>
  </si>
  <si>
    <t>01580</t>
  </si>
  <si>
    <t>54658</t>
  </si>
  <si>
    <t>01585</t>
  </si>
  <si>
    <t>54700</t>
  </si>
  <si>
    <t>Cuautitlán Izcalli</t>
  </si>
  <si>
    <t>01586</t>
  </si>
  <si>
    <t>54710</t>
  </si>
  <si>
    <t>01587</t>
  </si>
  <si>
    <t>54712</t>
  </si>
  <si>
    <t>01588</t>
  </si>
  <si>
    <t>54713</t>
  </si>
  <si>
    <t>01589</t>
  </si>
  <si>
    <t>54714</t>
  </si>
  <si>
    <t>01590</t>
  </si>
  <si>
    <t>54715</t>
  </si>
  <si>
    <t>01600</t>
  </si>
  <si>
    <t>54716</t>
  </si>
  <si>
    <t>01610</t>
  </si>
  <si>
    <t>54719</t>
  </si>
  <si>
    <t>01618</t>
  </si>
  <si>
    <t>54720</t>
  </si>
  <si>
    <t>01619</t>
  </si>
  <si>
    <t>54725</t>
  </si>
  <si>
    <t>01620</t>
  </si>
  <si>
    <t>54729</t>
  </si>
  <si>
    <t>01630</t>
  </si>
  <si>
    <t>54730</t>
  </si>
  <si>
    <t>01640</t>
  </si>
  <si>
    <t>54740</t>
  </si>
  <si>
    <t>01645</t>
  </si>
  <si>
    <t>54743</t>
  </si>
  <si>
    <t>01650</t>
  </si>
  <si>
    <t>54744</t>
  </si>
  <si>
    <t>01700</t>
  </si>
  <si>
    <t>54745</t>
  </si>
  <si>
    <t>01708</t>
  </si>
  <si>
    <t>54750</t>
  </si>
  <si>
    <t>01710</t>
  </si>
  <si>
    <t>54753</t>
  </si>
  <si>
    <t>01720</t>
  </si>
  <si>
    <t>54759</t>
  </si>
  <si>
    <t>01729</t>
  </si>
  <si>
    <t>54760</t>
  </si>
  <si>
    <t>01730</t>
  </si>
  <si>
    <t>54763</t>
  </si>
  <si>
    <t>01740</t>
  </si>
  <si>
    <t>54764</t>
  </si>
  <si>
    <t>01750</t>
  </si>
  <si>
    <t>54765</t>
  </si>
  <si>
    <t>01759</t>
  </si>
  <si>
    <t>54766</t>
  </si>
  <si>
    <t>01760</t>
  </si>
  <si>
    <t>54767</t>
  </si>
  <si>
    <t>01770</t>
  </si>
  <si>
    <t>54769</t>
  </si>
  <si>
    <t>01780</t>
  </si>
  <si>
    <t>54770</t>
  </si>
  <si>
    <t>Teoloyucan</t>
  </si>
  <si>
    <t>01788</t>
  </si>
  <si>
    <t>54783</t>
  </si>
  <si>
    <t>01789</t>
  </si>
  <si>
    <t>54784</t>
  </si>
  <si>
    <t>01790</t>
  </si>
  <si>
    <t>54785</t>
  </si>
  <si>
    <t>01800</t>
  </si>
  <si>
    <t>54786</t>
  </si>
  <si>
    <t>01807</t>
  </si>
  <si>
    <t>54787</t>
  </si>
  <si>
    <t>01810</t>
  </si>
  <si>
    <t>54788</t>
  </si>
  <si>
    <t>01820</t>
  </si>
  <si>
    <t>54800</t>
  </si>
  <si>
    <t>Cuautitlán</t>
  </si>
  <si>
    <t>01830</t>
  </si>
  <si>
    <t>54803</t>
  </si>
  <si>
    <t>01840</t>
  </si>
  <si>
    <t>54804</t>
  </si>
  <si>
    <t>01849</t>
  </si>
  <si>
    <t>54805</t>
  </si>
  <si>
    <t>01856</t>
  </si>
  <si>
    <t>54807</t>
  </si>
  <si>
    <t>01857</t>
  </si>
  <si>
    <t>54830</t>
  </si>
  <si>
    <t>01859</t>
  </si>
  <si>
    <t>54831</t>
  </si>
  <si>
    <t>01860</t>
  </si>
  <si>
    <t>54834</t>
  </si>
  <si>
    <t>01870</t>
  </si>
  <si>
    <t>54840</t>
  </si>
  <si>
    <t>01900</t>
  </si>
  <si>
    <t>54850</t>
  </si>
  <si>
    <t>01904</t>
  </si>
  <si>
    <t>54855</t>
  </si>
  <si>
    <t>01940</t>
  </si>
  <si>
    <t>54857</t>
  </si>
  <si>
    <t>01990</t>
  </si>
  <si>
    <t>54858</t>
  </si>
  <si>
    <t>02000</t>
  </si>
  <si>
    <t>Azcapotzalco</t>
  </si>
  <si>
    <t>54860</t>
  </si>
  <si>
    <t>02008</t>
  </si>
  <si>
    <t>54870</t>
  </si>
  <si>
    <t>02010</t>
  </si>
  <si>
    <t>54875</t>
  </si>
  <si>
    <t>02020</t>
  </si>
  <si>
    <t>54877</t>
  </si>
  <si>
    <t>02040</t>
  </si>
  <si>
    <t>54878</t>
  </si>
  <si>
    <t>02050</t>
  </si>
  <si>
    <t>54879</t>
  </si>
  <si>
    <t>02060</t>
  </si>
  <si>
    <t>54900</t>
  </si>
  <si>
    <t>Tultitlán</t>
  </si>
  <si>
    <t>02070</t>
  </si>
  <si>
    <t>54910</t>
  </si>
  <si>
    <t>02080</t>
  </si>
  <si>
    <t>54913</t>
  </si>
  <si>
    <t>02090</t>
  </si>
  <si>
    <t>54914</t>
  </si>
  <si>
    <t>02099</t>
  </si>
  <si>
    <t>54915</t>
  </si>
  <si>
    <t>02100</t>
  </si>
  <si>
    <t>54916</t>
  </si>
  <si>
    <t>02109</t>
  </si>
  <si>
    <t>54918</t>
  </si>
  <si>
    <t>02110</t>
  </si>
  <si>
    <t>54920</t>
  </si>
  <si>
    <t>02120</t>
  </si>
  <si>
    <t>54924</t>
  </si>
  <si>
    <t>02125</t>
  </si>
  <si>
    <t>54925</t>
  </si>
  <si>
    <t>02127</t>
  </si>
  <si>
    <t>54926</t>
  </si>
  <si>
    <t>02128</t>
  </si>
  <si>
    <t>54927</t>
  </si>
  <si>
    <t>02129</t>
  </si>
  <si>
    <t>54929</t>
  </si>
  <si>
    <t>02130</t>
  </si>
  <si>
    <t>54930</t>
  </si>
  <si>
    <t>02140</t>
  </si>
  <si>
    <t>54932</t>
  </si>
  <si>
    <t>02150</t>
  </si>
  <si>
    <t>54933</t>
  </si>
  <si>
    <t>02160</t>
  </si>
  <si>
    <t>54934</t>
  </si>
  <si>
    <t>02169</t>
  </si>
  <si>
    <t>54935</t>
  </si>
  <si>
    <t>02200</t>
  </si>
  <si>
    <t>54938</t>
  </si>
  <si>
    <t>02230</t>
  </si>
  <si>
    <t>54939</t>
  </si>
  <si>
    <t>02240</t>
  </si>
  <si>
    <t>54940</t>
  </si>
  <si>
    <t>02250</t>
  </si>
  <si>
    <t>54942</t>
  </si>
  <si>
    <t>02260</t>
  </si>
  <si>
    <t>54943</t>
  </si>
  <si>
    <t>02300</t>
  </si>
  <si>
    <t>54944</t>
  </si>
  <si>
    <t>02310</t>
  </si>
  <si>
    <t>54945</t>
  </si>
  <si>
    <t>02320</t>
  </si>
  <si>
    <t>54946</t>
  </si>
  <si>
    <t>02330</t>
  </si>
  <si>
    <t>54948</t>
  </si>
  <si>
    <t>02340</t>
  </si>
  <si>
    <t>54949</t>
  </si>
  <si>
    <t>02350</t>
  </si>
  <si>
    <t>54950</t>
  </si>
  <si>
    <t>02360</t>
  </si>
  <si>
    <t>54954</t>
  </si>
  <si>
    <t>02400</t>
  </si>
  <si>
    <t>54955</t>
  </si>
  <si>
    <t>02409</t>
  </si>
  <si>
    <t>54957</t>
  </si>
  <si>
    <t>02410</t>
  </si>
  <si>
    <t>54958</t>
  </si>
  <si>
    <t>02419</t>
  </si>
  <si>
    <t>54959</t>
  </si>
  <si>
    <t>02420</t>
  </si>
  <si>
    <t>54960</t>
  </si>
  <si>
    <t>Tultepec</t>
  </si>
  <si>
    <t>02430</t>
  </si>
  <si>
    <t>54962</t>
  </si>
  <si>
    <t>02440</t>
  </si>
  <si>
    <t>54963</t>
  </si>
  <si>
    <t>02450</t>
  </si>
  <si>
    <t>54964</t>
  </si>
  <si>
    <t>02459</t>
  </si>
  <si>
    <t>54965</t>
  </si>
  <si>
    <t>02460</t>
  </si>
  <si>
    <t>54966</t>
  </si>
  <si>
    <t>02470</t>
  </si>
  <si>
    <t>54967</t>
  </si>
  <si>
    <t>02479</t>
  </si>
  <si>
    <t>54970</t>
  </si>
  <si>
    <t>02480</t>
  </si>
  <si>
    <t>54972</t>
  </si>
  <si>
    <t>02490</t>
  </si>
  <si>
    <t>54974</t>
  </si>
  <si>
    <t>02500</t>
  </si>
  <si>
    <t>54975</t>
  </si>
  <si>
    <t>02510</t>
  </si>
  <si>
    <t>54976</t>
  </si>
  <si>
    <t>02519</t>
  </si>
  <si>
    <t>54977</t>
  </si>
  <si>
    <t>02520</t>
  </si>
  <si>
    <t>54980</t>
  </si>
  <si>
    <t>02525</t>
  </si>
  <si>
    <t>54983</t>
  </si>
  <si>
    <t>02530</t>
  </si>
  <si>
    <t>54984</t>
  </si>
  <si>
    <t>02540</t>
  </si>
  <si>
    <t>54985</t>
  </si>
  <si>
    <t>02600</t>
  </si>
  <si>
    <t>54986</t>
  </si>
  <si>
    <t>02630</t>
  </si>
  <si>
    <t>54987</t>
  </si>
  <si>
    <t>02640</t>
  </si>
  <si>
    <t>54990</t>
  </si>
  <si>
    <t>02650</t>
  </si>
  <si>
    <t>55700</t>
  </si>
  <si>
    <t>Coacalco de Berriozábal</t>
  </si>
  <si>
    <t>02660</t>
  </si>
  <si>
    <t>55705</t>
  </si>
  <si>
    <t>02670</t>
  </si>
  <si>
    <t>55707</t>
  </si>
  <si>
    <t>02680</t>
  </si>
  <si>
    <t>55708</t>
  </si>
  <si>
    <t>02700</t>
  </si>
  <si>
    <t>55709</t>
  </si>
  <si>
    <t>02710</t>
  </si>
  <si>
    <t>55710</t>
  </si>
  <si>
    <t>02718</t>
  </si>
  <si>
    <t>55712</t>
  </si>
  <si>
    <t>02719</t>
  </si>
  <si>
    <t>55713</t>
  </si>
  <si>
    <t>02720</t>
  </si>
  <si>
    <t>55714</t>
  </si>
  <si>
    <t>02729</t>
  </si>
  <si>
    <t>55715</t>
  </si>
  <si>
    <t>02730</t>
  </si>
  <si>
    <t>55716</t>
  </si>
  <si>
    <t>02739</t>
  </si>
  <si>
    <t>55717</t>
  </si>
  <si>
    <t>02750</t>
  </si>
  <si>
    <t>55718</t>
  </si>
  <si>
    <t>02760</t>
  </si>
  <si>
    <t>55719</t>
  </si>
  <si>
    <t>02770</t>
  </si>
  <si>
    <t>55720</t>
  </si>
  <si>
    <t>02780</t>
  </si>
  <si>
    <t>55726</t>
  </si>
  <si>
    <t>02790</t>
  </si>
  <si>
    <t>55728</t>
  </si>
  <si>
    <t>02800</t>
  </si>
  <si>
    <t>55729</t>
  </si>
  <si>
    <t>02810</t>
  </si>
  <si>
    <t>55730</t>
  </si>
  <si>
    <t>02830</t>
  </si>
  <si>
    <t>55736</t>
  </si>
  <si>
    <t>02840</t>
  </si>
  <si>
    <t>55737</t>
  </si>
  <si>
    <t>02850</t>
  </si>
  <si>
    <t>55738</t>
  </si>
  <si>
    <t>02860</t>
  </si>
  <si>
    <t>55739</t>
  </si>
  <si>
    <t>02870</t>
  </si>
  <si>
    <t>02900</t>
  </si>
  <si>
    <t>02910</t>
  </si>
  <si>
    <t>02920</t>
  </si>
  <si>
    <t>02930</t>
  </si>
  <si>
    <t>02940</t>
  </si>
  <si>
    <t>02950</t>
  </si>
  <si>
    <t>02960</t>
  </si>
  <si>
    <t>02970</t>
  </si>
  <si>
    <t>02980</t>
  </si>
  <si>
    <t>02990</t>
  </si>
  <si>
    <t>03000</t>
  </si>
  <si>
    <t>Benito Juárez</t>
  </si>
  <si>
    <t>03010</t>
  </si>
  <si>
    <t>03020</t>
  </si>
  <si>
    <t>03023</t>
  </si>
  <si>
    <t>03027</t>
  </si>
  <si>
    <t>03028</t>
  </si>
  <si>
    <t>03100</t>
  </si>
  <si>
    <t>03103</t>
  </si>
  <si>
    <t>03104</t>
  </si>
  <si>
    <t>03109</t>
  </si>
  <si>
    <t>03199</t>
  </si>
  <si>
    <t>03200</t>
  </si>
  <si>
    <t>03219</t>
  </si>
  <si>
    <t>03220</t>
  </si>
  <si>
    <t>03229</t>
  </si>
  <si>
    <t>03230</t>
  </si>
  <si>
    <t>03240</t>
  </si>
  <si>
    <t>03300</t>
  </si>
  <si>
    <t>03303</t>
  </si>
  <si>
    <t>03310</t>
  </si>
  <si>
    <t>03313</t>
  </si>
  <si>
    <t>03319</t>
  </si>
  <si>
    <t>03320</t>
  </si>
  <si>
    <t>03330</t>
  </si>
  <si>
    <t>03339</t>
  </si>
  <si>
    <t>03340</t>
  </si>
  <si>
    <t>03400</t>
  </si>
  <si>
    <t>03410</t>
  </si>
  <si>
    <t>03420</t>
  </si>
  <si>
    <t>03430</t>
  </si>
  <si>
    <t>03440</t>
  </si>
  <si>
    <t>03500</t>
  </si>
  <si>
    <t>03510</t>
  </si>
  <si>
    <t>03520</t>
  </si>
  <si>
    <t>03530</t>
  </si>
  <si>
    <t>03540</t>
  </si>
  <si>
    <t>03550</t>
  </si>
  <si>
    <t>03560</t>
  </si>
  <si>
    <t>03570</t>
  </si>
  <si>
    <t>03580</t>
  </si>
  <si>
    <t>03590</t>
  </si>
  <si>
    <t>03600</t>
  </si>
  <si>
    <t>03610</t>
  </si>
  <si>
    <t>03620</t>
  </si>
  <si>
    <t>03630</t>
  </si>
  <si>
    <t>03640</t>
  </si>
  <si>
    <t>03650</t>
  </si>
  <si>
    <t>03660</t>
  </si>
  <si>
    <t>03700</t>
  </si>
  <si>
    <t>03710</t>
  </si>
  <si>
    <t>03720</t>
  </si>
  <si>
    <t>03730</t>
  </si>
  <si>
    <t>03740</t>
  </si>
  <si>
    <t>03800</t>
  </si>
  <si>
    <t>03809</t>
  </si>
  <si>
    <t>03810</t>
  </si>
  <si>
    <t>03818</t>
  </si>
  <si>
    <t>03819</t>
  </si>
  <si>
    <t>03820</t>
  </si>
  <si>
    <t>03840</t>
  </si>
  <si>
    <t>03849</t>
  </si>
  <si>
    <t>03900</t>
  </si>
  <si>
    <t>03910</t>
  </si>
  <si>
    <t>03920</t>
  </si>
  <si>
    <t>03930</t>
  </si>
  <si>
    <t>03940</t>
  </si>
  <si>
    <t>03949</t>
  </si>
  <si>
    <t>04000</t>
  </si>
  <si>
    <t>Coyoacán</t>
  </si>
  <si>
    <t>04009</t>
  </si>
  <si>
    <t>04010</t>
  </si>
  <si>
    <t>04020</t>
  </si>
  <si>
    <t>04030</t>
  </si>
  <si>
    <t>04040</t>
  </si>
  <si>
    <t>04100</t>
  </si>
  <si>
    <t>04110</t>
  </si>
  <si>
    <t>04120</t>
  </si>
  <si>
    <t>04129</t>
  </si>
  <si>
    <t>04200</t>
  </si>
  <si>
    <t>04210</t>
  </si>
  <si>
    <t>04230</t>
  </si>
  <si>
    <t>04239</t>
  </si>
  <si>
    <t>04240</t>
  </si>
  <si>
    <t>04250</t>
  </si>
  <si>
    <t>04259</t>
  </si>
  <si>
    <t>04260</t>
  </si>
  <si>
    <t>04270</t>
  </si>
  <si>
    <t>04280</t>
  </si>
  <si>
    <t>04300</t>
  </si>
  <si>
    <t>04307</t>
  </si>
  <si>
    <t>04309</t>
  </si>
  <si>
    <t>04310</t>
  </si>
  <si>
    <t>04317</t>
  </si>
  <si>
    <t>04318</t>
  </si>
  <si>
    <t>04319</t>
  </si>
  <si>
    <t>04320</t>
  </si>
  <si>
    <t>04326</t>
  </si>
  <si>
    <t>04327</t>
  </si>
  <si>
    <t>04330</t>
  </si>
  <si>
    <t>04336</t>
  </si>
  <si>
    <t>04337</t>
  </si>
  <si>
    <t>04338</t>
  </si>
  <si>
    <t>04340</t>
  </si>
  <si>
    <t>04350</t>
  </si>
  <si>
    <t>04359</t>
  </si>
  <si>
    <t>04360</t>
  </si>
  <si>
    <t>04368</t>
  </si>
  <si>
    <t>04369</t>
  </si>
  <si>
    <t>04370</t>
  </si>
  <si>
    <t>04380</t>
  </si>
  <si>
    <t>04390</t>
  </si>
  <si>
    <t>04400</t>
  </si>
  <si>
    <t>04410</t>
  </si>
  <si>
    <t>04420</t>
  </si>
  <si>
    <t>04440</t>
  </si>
  <si>
    <t>04450</t>
  </si>
  <si>
    <t>04460</t>
  </si>
  <si>
    <t>04470</t>
  </si>
  <si>
    <t>04480</t>
  </si>
  <si>
    <t>04489</t>
  </si>
  <si>
    <t>04490</t>
  </si>
  <si>
    <t>04500</t>
  </si>
  <si>
    <t>04510</t>
  </si>
  <si>
    <t>04513</t>
  </si>
  <si>
    <t>04519</t>
  </si>
  <si>
    <t>04530</t>
  </si>
  <si>
    <t>04535</t>
  </si>
  <si>
    <t>04600</t>
  </si>
  <si>
    <t>04610</t>
  </si>
  <si>
    <t>04620</t>
  </si>
  <si>
    <t>04630</t>
  </si>
  <si>
    <t>04640</t>
  </si>
  <si>
    <t>04650</t>
  </si>
  <si>
    <t>04660</t>
  </si>
  <si>
    <t>04700</t>
  </si>
  <si>
    <t>04710</t>
  </si>
  <si>
    <t>04718</t>
  </si>
  <si>
    <t>04719</t>
  </si>
  <si>
    <t>04720</t>
  </si>
  <si>
    <t>04729</t>
  </si>
  <si>
    <t>04730</t>
  </si>
  <si>
    <t>04738</t>
  </si>
  <si>
    <t>04739</t>
  </si>
  <si>
    <t>04800</t>
  </si>
  <si>
    <t>04810</t>
  </si>
  <si>
    <t>04815</t>
  </si>
  <si>
    <t>04830</t>
  </si>
  <si>
    <t>04840</t>
  </si>
  <si>
    <t>04843</t>
  </si>
  <si>
    <t>04849</t>
  </si>
  <si>
    <t>04850</t>
  </si>
  <si>
    <t>04859</t>
  </si>
  <si>
    <t>04870</t>
  </si>
  <si>
    <t>04890</t>
  </si>
  <si>
    <t>04899</t>
  </si>
  <si>
    <t>04908</t>
  </si>
  <si>
    <t>04909</t>
  </si>
  <si>
    <t>04910</t>
  </si>
  <si>
    <t>04918</t>
  </si>
  <si>
    <t>04919</t>
  </si>
  <si>
    <t>04920</t>
  </si>
  <si>
    <t>04921</t>
  </si>
  <si>
    <t>04929</t>
  </si>
  <si>
    <t>04930</t>
  </si>
  <si>
    <t>04938</t>
  </si>
  <si>
    <t>04939</t>
  </si>
  <si>
    <t>04940</t>
  </si>
  <si>
    <t>04950</t>
  </si>
  <si>
    <t>04960</t>
  </si>
  <si>
    <t>04970</t>
  </si>
  <si>
    <t>04980</t>
  </si>
  <si>
    <t>05000</t>
  </si>
  <si>
    <t>Cuajimalpa de Morelos</t>
  </si>
  <si>
    <t>05009</t>
  </si>
  <si>
    <t>05010</t>
  </si>
  <si>
    <t>05020</t>
  </si>
  <si>
    <t>05030</t>
  </si>
  <si>
    <t>05039</t>
  </si>
  <si>
    <t>05050</t>
  </si>
  <si>
    <t>05060</t>
  </si>
  <si>
    <t>05100</t>
  </si>
  <si>
    <t>05110</t>
  </si>
  <si>
    <t>05118</t>
  </si>
  <si>
    <t>05119</t>
  </si>
  <si>
    <t>05120</t>
  </si>
  <si>
    <t>05126</t>
  </si>
  <si>
    <t>05128</t>
  </si>
  <si>
    <t>05129</t>
  </si>
  <si>
    <t>05130</t>
  </si>
  <si>
    <t>05200</t>
  </si>
  <si>
    <t>05214</t>
  </si>
  <si>
    <t>05219</t>
  </si>
  <si>
    <t>05220</t>
  </si>
  <si>
    <t>05230</t>
  </si>
  <si>
    <t>05238</t>
  </si>
  <si>
    <t>05240</t>
  </si>
  <si>
    <t>05249</t>
  </si>
  <si>
    <t>05260</t>
  </si>
  <si>
    <t>05268</t>
  </si>
  <si>
    <t>05269</t>
  </si>
  <si>
    <t>05270</t>
  </si>
  <si>
    <t>05280</t>
  </si>
  <si>
    <t>05310</t>
  </si>
  <si>
    <t>05320</t>
  </si>
  <si>
    <t>05330</t>
  </si>
  <si>
    <t>05348</t>
  </si>
  <si>
    <t>05349</t>
  </si>
  <si>
    <t>05360</t>
  </si>
  <si>
    <t>05370</t>
  </si>
  <si>
    <t>05379</t>
  </si>
  <si>
    <t>05400</t>
  </si>
  <si>
    <t>05410</t>
  </si>
  <si>
    <t>05500</t>
  </si>
  <si>
    <t>05520</t>
  </si>
  <si>
    <t>05530</t>
  </si>
  <si>
    <t>05600</t>
  </si>
  <si>
    <t>05610</t>
  </si>
  <si>
    <t>05619</t>
  </si>
  <si>
    <t>05620</t>
  </si>
  <si>
    <t>05700</t>
  </si>
  <si>
    <t>05710</t>
  </si>
  <si>
    <t>05730</t>
  </si>
  <si>
    <t>05750</t>
  </si>
  <si>
    <t>05760</t>
  </si>
  <si>
    <t>05780</t>
  </si>
  <si>
    <t>06000</t>
  </si>
  <si>
    <t>Cuauhtémoc</t>
  </si>
  <si>
    <t>06007</t>
  </si>
  <si>
    <t>06010</t>
  </si>
  <si>
    <t>06018</t>
  </si>
  <si>
    <t>06020</t>
  </si>
  <si>
    <t>06030</t>
  </si>
  <si>
    <t>06038</t>
  </si>
  <si>
    <t>06039</t>
  </si>
  <si>
    <t>06040</t>
  </si>
  <si>
    <t>06050</t>
  </si>
  <si>
    <t>06057</t>
  </si>
  <si>
    <t>06058</t>
  </si>
  <si>
    <t>06060</t>
  </si>
  <si>
    <t>06065</t>
  </si>
  <si>
    <t>06066</t>
  </si>
  <si>
    <t>06067</t>
  </si>
  <si>
    <t>06068</t>
  </si>
  <si>
    <t>06070</t>
  </si>
  <si>
    <t>06079</t>
  </si>
  <si>
    <t>06080</t>
  </si>
  <si>
    <t>06090</t>
  </si>
  <si>
    <t>06100</t>
  </si>
  <si>
    <t>06140</t>
  </si>
  <si>
    <t>06170</t>
  </si>
  <si>
    <t>06171</t>
  </si>
  <si>
    <t>06179</t>
  </si>
  <si>
    <t>06199</t>
  </si>
  <si>
    <t>06200</t>
  </si>
  <si>
    <t>06220</t>
  </si>
  <si>
    <t>06240</t>
  </si>
  <si>
    <t>06250</t>
  </si>
  <si>
    <t>06270</t>
  </si>
  <si>
    <t>06280</t>
  </si>
  <si>
    <t>06300</t>
  </si>
  <si>
    <t>06309</t>
  </si>
  <si>
    <t>06350</t>
  </si>
  <si>
    <t>06357</t>
  </si>
  <si>
    <t>06400</t>
  </si>
  <si>
    <t>06430</t>
  </si>
  <si>
    <t>06450</t>
  </si>
  <si>
    <t>06470</t>
  </si>
  <si>
    <t>06479</t>
  </si>
  <si>
    <t>06500</t>
  </si>
  <si>
    <t>06589</t>
  </si>
  <si>
    <t>06597</t>
  </si>
  <si>
    <t>06598</t>
  </si>
  <si>
    <t>06599</t>
  </si>
  <si>
    <t>06600</t>
  </si>
  <si>
    <t>06606</t>
  </si>
  <si>
    <t>06609</t>
  </si>
  <si>
    <t>06691</t>
  </si>
  <si>
    <t>06692</t>
  </si>
  <si>
    <t>06693</t>
  </si>
  <si>
    <t>06694</t>
  </si>
  <si>
    <t>06695</t>
  </si>
  <si>
    <t>06696</t>
  </si>
  <si>
    <t>06698</t>
  </si>
  <si>
    <t>06699</t>
  </si>
  <si>
    <t>06700</t>
  </si>
  <si>
    <t>06704</t>
  </si>
  <si>
    <t>06707</t>
  </si>
  <si>
    <t>06720</t>
  </si>
  <si>
    <t>06724</t>
  </si>
  <si>
    <t>06725</t>
  </si>
  <si>
    <t>06727</t>
  </si>
  <si>
    <t>06728</t>
  </si>
  <si>
    <t>06729</t>
  </si>
  <si>
    <t>06740</t>
  </si>
  <si>
    <t>06760</t>
  </si>
  <si>
    <t>06780</t>
  </si>
  <si>
    <t>06796</t>
  </si>
  <si>
    <t>06797</t>
  </si>
  <si>
    <t>06798</t>
  </si>
  <si>
    <t>06800</t>
  </si>
  <si>
    <t>06820</t>
  </si>
  <si>
    <t>06840</t>
  </si>
  <si>
    <t>06850</t>
  </si>
  <si>
    <t>06860</t>
  </si>
  <si>
    <t>06870</t>
  </si>
  <si>
    <t>06880</t>
  </si>
  <si>
    <t>06890</t>
  </si>
  <si>
    <t>06900</t>
  </si>
  <si>
    <t>06920</t>
  </si>
  <si>
    <t>06995</t>
  </si>
  <si>
    <t>07000</t>
  </si>
  <si>
    <t>Gustavo A. Madero</t>
  </si>
  <si>
    <t>07010</t>
  </si>
  <si>
    <t>07020</t>
  </si>
  <si>
    <t>07040</t>
  </si>
  <si>
    <t>07050</t>
  </si>
  <si>
    <t>07058</t>
  </si>
  <si>
    <t>07059</t>
  </si>
  <si>
    <t>07060</t>
  </si>
  <si>
    <t>07069</t>
  </si>
  <si>
    <t>07070</t>
  </si>
  <si>
    <t>07080</t>
  </si>
  <si>
    <t>07089</t>
  </si>
  <si>
    <t>07090</t>
  </si>
  <si>
    <t>07300</t>
  </si>
  <si>
    <t>07309</t>
  </si>
  <si>
    <t>07310</t>
  </si>
  <si>
    <t>07320</t>
  </si>
  <si>
    <t>07323</t>
  </si>
  <si>
    <t>07326</t>
  </si>
  <si>
    <t>07327</t>
  </si>
  <si>
    <t>07328</t>
  </si>
  <si>
    <t>07329</t>
  </si>
  <si>
    <t>07330</t>
  </si>
  <si>
    <t>07340</t>
  </si>
  <si>
    <t>07349</t>
  </si>
  <si>
    <t>07350</t>
  </si>
  <si>
    <t>07359</t>
  </si>
  <si>
    <t>07360</t>
  </si>
  <si>
    <t>07363</t>
  </si>
  <si>
    <t>07369</t>
  </si>
  <si>
    <t>07370</t>
  </si>
  <si>
    <t>07380</t>
  </si>
  <si>
    <t>07400</t>
  </si>
  <si>
    <t>07410</t>
  </si>
  <si>
    <t>07420</t>
  </si>
  <si>
    <t>07430</t>
  </si>
  <si>
    <t>07440</t>
  </si>
  <si>
    <t>07450</t>
  </si>
  <si>
    <t>07455</t>
  </si>
  <si>
    <t>07456</t>
  </si>
  <si>
    <t>07457</t>
  </si>
  <si>
    <t>07458</t>
  </si>
  <si>
    <t>07459</t>
  </si>
  <si>
    <t>07460</t>
  </si>
  <si>
    <t>07469</t>
  </si>
  <si>
    <t>07470</t>
  </si>
  <si>
    <t>07480</t>
  </si>
  <si>
    <t>07500</t>
  </si>
  <si>
    <t>07509</t>
  </si>
  <si>
    <t>07510</t>
  </si>
  <si>
    <t>07520</t>
  </si>
  <si>
    <t>07530</t>
  </si>
  <si>
    <t>07540</t>
  </si>
  <si>
    <t>07548</t>
  </si>
  <si>
    <t>07549</t>
  </si>
  <si>
    <t>07550</t>
  </si>
  <si>
    <t>07560</t>
  </si>
  <si>
    <t>07570</t>
  </si>
  <si>
    <t>07580</t>
  </si>
  <si>
    <t>07600</t>
  </si>
  <si>
    <t>07620</t>
  </si>
  <si>
    <t>07630</t>
  </si>
  <si>
    <t>07640</t>
  </si>
  <si>
    <t>07650</t>
  </si>
  <si>
    <t>07660</t>
  </si>
  <si>
    <t>07670</t>
  </si>
  <si>
    <t>07680</t>
  </si>
  <si>
    <t>07700</t>
  </si>
  <si>
    <t>07707</t>
  </si>
  <si>
    <t>07708</t>
  </si>
  <si>
    <t>07709</t>
  </si>
  <si>
    <t>07710</t>
  </si>
  <si>
    <t>07720</t>
  </si>
  <si>
    <t>07730</t>
  </si>
  <si>
    <t>07738</t>
  </si>
  <si>
    <t>07739</t>
  </si>
  <si>
    <t>07740</t>
  </si>
  <si>
    <t>07750</t>
  </si>
  <si>
    <t>07754</t>
  </si>
  <si>
    <t>07755</t>
  </si>
  <si>
    <t>07760</t>
  </si>
  <si>
    <t>07770</t>
  </si>
  <si>
    <t>07780</t>
  </si>
  <si>
    <t>07790</t>
  </si>
  <si>
    <t>07800</t>
  </si>
  <si>
    <t>07810</t>
  </si>
  <si>
    <t>07820</t>
  </si>
  <si>
    <t>07830</t>
  </si>
  <si>
    <t>07838</t>
  </si>
  <si>
    <t>07839</t>
  </si>
  <si>
    <t>07840</t>
  </si>
  <si>
    <t>07850</t>
  </si>
  <si>
    <t>07858</t>
  </si>
  <si>
    <t>07859</t>
  </si>
  <si>
    <t>07860</t>
  </si>
  <si>
    <t>07869</t>
  </si>
  <si>
    <t>07870</t>
  </si>
  <si>
    <t>07880</t>
  </si>
  <si>
    <t>07889</t>
  </si>
  <si>
    <t>07890</t>
  </si>
  <si>
    <t>07899</t>
  </si>
  <si>
    <t>07900</t>
  </si>
  <si>
    <t>07909</t>
  </si>
  <si>
    <t>07910</t>
  </si>
  <si>
    <t>07918</t>
  </si>
  <si>
    <t>07919</t>
  </si>
  <si>
    <t>07920</t>
  </si>
  <si>
    <t>07930</t>
  </si>
  <si>
    <t>07939</t>
  </si>
  <si>
    <t>07940</t>
  </si>
  <si>
    <t>07950</t>
  </si>
  <si>
    <t>07958</t>
  </si>
  <si>
    <t>07959</t>
  </si>
  <si>
    <t>07960</t>
  </si>
  <si>
    <t>07969</t>
  </si>
  <si>
    <t>07970</t>
  </si>
  <si>
    <t>07979</t>
  </si>
  <si>
    <t>07980</t>
  </si>
  <si>
    <t>07990</t>
  </si>
  <si>
    <t>08000</t>
  </si>
  <si>
    <t>Iztacalco</t>
  </si>
  <si>
    <t>08009</t>
  </si>
  <si>
    <t>08010</t>
  </si>
  <si>
    <t>08020</t>
  </si>
  <si>
    <t>08029</t>
  </si>
  <si>
    <t>08030</t>
  </si>
  <si>
    <t>08040</t>
  </si>
  <si>
    <t>08100</t>
  </si>
  <si>
    <t>08160</t>
  </si>
  <si>
    <t>08170</t>
  </si>
  <si>
    <t>08180</t>
  </si>
  <si>
    <t>08188</t>
  </si>
  <si>
    <t>08189</t>
  </si>
  <si>
    <t>08200</t>
  </si>
  <si>
    <t>08210</t>
  </si>
  <si>
    <t>08220</t>
  </si>
  <si>
    <t>08230</t>
  </si>
  <si>
    <t>08240</t>
  </si>
  <si>
    <t>08300</t>
  </si>
  <si>
    <t>08310</t>
  </si>
  <si>
    <t>08320</t>
  </si>
  <si>
    <t>08400</t>
  </si>
  <si>
    <t>08420</t>
  </si>
  <si>
    <t>08500</t>
  </si>
  <si>
    <t>08510</t>
  </si>
  <si>
    <t>08520</t>
  </si>
  <si>
    <t>08560</t>
  </si>
  <si>
    <t>08580</t>
  </si>
  <si>
    <t>08600</t>
  </si>
  <si>
    <t>08610</t>
  </si>
  <si>
    <t>08619</t>
  </si>
  <si>
    <t>08620</t>
  </si>
  <si>
    <t>08650</t>
  </si>
  <si>
    <t>08700</t>
  </si>
  <si>
    <t>08710</t>
  </si>
  <si>
    <t>08720</t>
  </si>
  <si>
    <t>08730</t>
  </si>
  <si>
    <t>08760</t>
  </si>
  <si>
    <t>08770</t>
  </si>
  <si>
    <t>08800</t>
  </si>
  <si>
    <t>08810</t>
  </si>
  <si>
    <t>08820</t>
  </si>
  <si>
    <t>08830</t>
  </si>
  <si>
    <t>08840</t>
  </si>
  <si>
    <t>08900</t>
  </si>
  <si>
    <t>08910</t>
  </si>
  <si>
    <t>08920</t>
  </si>
  <si>
    <t>08930</t>
  </si>
  <si>
    <t>09000</t>
  </si>
  <si>
    <t>Iztapalapa</t>
  </si>
  <si>
    <t>09009</t>
  </si>
  <si>
    <t>09010</t>
  </si>
  <si>
    <t>09020</t>
  </si>
  <si>
    <t>09030</t>
  </si>
  <si>
    <t>09040</t>
  </si>
  <si>
    <t>09060</t>
  </si>
  <si>
    <t>09070</t>
  </si>
  <si>
    <t>09080</t>
  </si>
  <si>
    <t>09089</t>
  </si>
  <si>
    <t>09090</t>
  </si>
  <si>
    <t>09099</t>
  </si>
  <si>
    <t>09100</t>
  </si>
  <si>
    <t>09110</t>
  </si>
  <si>
    <t>09120</t>
  </si>
  <si>
    <t>09130</t>
  </si>
  <si>
    <t>09140</t>
  </si>
  <si>
    <t>09150</t>
  </si>
  <si>
    <t>09160</t>
  </si>
  <si>
    <t>09170</t>
  </si>
  <si>
    <t>09180</t>
  </si>
  <si>
    <t>09200</t>
  </si>
  <si>
    <t>09207</t>
  </si>
  <si>
    <t>09208</t>
  </si>
  <si>
    <t>09209</t>
  </si>
  <si>
    <t>09210</t>
  </si>
  <si>
    <t>09219</t>
  </si>
  <si>
    <t>09220</t>
  </si>
  <si>
    <t>09226</t>
  </si>
  <si>
    <t>09227</t>
  </si>
  <si>
    <t>09228</t>
  </si>
  <si>
    <t>09229</t>
  </si>
  <si>
    <t>09230</t>
  </si>
  <si>
    <t>09233</t>
  </si>
  <si>
    <t>09239</t>
  </si>
  <si>
    <t>09240</t>
  </si>
  <si>
    <t>09249</t>
  </si>
  <si>
    <t>09250</t>
  </si>
  <si>
    <t>09260</t>
  </si>
  <si>
    <t>09270</t>
  </si>
  <si>
    <t>09280</t>
  </si>
  <si>
    <t>09290</t>
  </si>
  <si>
    <t>09300</t>
  </si>
  <si>
    <t>09310</t>
  </si>
  <si>
    <t>09319</t>
  </si>
  <si>
    <t>09320</t>
  </si>
  <si>
    <t>09330</t>
  </si>
  <si>
    <t>09350</t>
  </si>
  <si>
    <t>09359</t>
  </si>
  <si>
    <t>09360</t>
  </si>
  <si>
    <t>09366</t>
  </si>
  <si>
    <t>09368</t>
  </si>
  <si>
    <t>09369</t>
  </si>
  <si>
    <t>09400</t>
  </si>
  <si>
    <t>09410</t>
  </si>
  <si>
    <t>09420</t>
  </si>
  <si>
    <t>09429</t>
  </si>
  <si>
    <t>09430</t>
  </si>
  <si>
    <t>09437</t>
  </si>
  <si>
    <t>09438</t>
  </si>
  <si>
    <t>09440</t>
  </si>
  <si>
    <t>09450</t>
  </si>
  <si>
    <t>09460</t>
  </si>
  <si>
    <t>09470</t>
  </si>
  <si>
    <t>09479</t>
  </si>
  <si>
    <t>09480</t>
  </si>
  <si>
    <t>09500</t>
  </si>
  <si>
    <t>09510</t>
  </si>
  <si>
    <t>09519</t>
  </si>
  <si>
    <t>09520</t>
  </si>
  <si>
    <t>09530</t>
  </si>
  <si>
    <t>09550</t>
  </si>
  <si>
    <t>09560</t>
  </si>
  <si>
    <t>09570</t>
  </si>
  <si>
    <t>09577</t>
  </si>
  <si>
    <t>09578</t>
  </si>
  <si>
    <t>09579</t>
  </si>
  <si>
    <t>09600</t>
  </si>
  <si>
    <t>09608</t>
  </si>
  <si>
    <t>09609</t>
  </si>
  <si>
    <t>09620</t>
  </si>
  <si>
    <t>09630</t>
  </si>
  <si>
    <t>09637</t>
  </si>
  <si>
    <t>09638</t>
  </si>
  <si>
    <t>09640</t>
  </si>
  <si>
    <t>09648</t>
  </si>
  <si>
    <t>09660</t>
  </si>
  <si>
    <t>09670</t>
  </si>
  <si>
    <t>09680</t>
  </si>
  <si>
    <t>09689</t>
  </si>
  <si>
    <t>09690</t>
  </si>
  <si>
    <t>09696</t>
  </si>
  <si>
    <t>09698</t>
  </si>
  <si>
    <t>09700</t>
  </si>
  <si>
    <t>09704</t>
  </si>
  <si>
    <t>09705</t>
  </si>
  <si>
    <t>09706</t>
  </si>
  <si>
    <t>09708</t>
  </si>
  <si>
    <t>09709</t>
  </si>
  <si>
    <t>09710</t>
  </si>
  <si>
    <t>09719</t>
  </si>
  <si>
    <t>09720</t>
  </si>
  <si>
    <t>09730</t>
  </si>
  <si>
    <t>09740</t>
  </si>
  <si>
    <t>09750</t>
  </si>
  <si>
    <t>09759</t>
  </si>
  <si>
    <t>09760</t>
  </si>
  <si>
    <t>09767</t>
  </si>
  <si>
    <t>09768</t>
  </si>
  <si>
    <t>09769</t>
  </si>
  <si>
    <t>09770</t>
  </si>
  <si>
    <t>09779</t>
  </si>
  <si>
    <t>09780</t>
  </si>
  <si>
    <t>09789</t>
  </si>
  <si>
    <t>09790</t>
  </si>
  <si>
    <t>09800</t>
  </si>
  <si>
    <t>09809</t>
  </si>
  <si>
    <t>09810</t>
  </si>
  <si>
    <t>09819</t>
  </si>
  <si>
    <t>09820</t>
  </si>
  <si>
    <t>09828</t>
  </si>
  <si>
    <t>09829</t>
  </si>
  <si>
    <t>09830</t>
  </si>
  <si>
    <t>09836</t>
  </si>
  <si>
    <t>09837</t>
  </si>
  <si>
    <t>09838</t>
  </si>
  <si>
    <t>09839</t>
  </si>
  <si>
    <t>09840</t>
  </si>
  <si>
    <t>09849</t>
  </si>
  <si>
    <t>09850</t>
  </si>
  <si>
    <t>09856</t>
  </si>
  <si>
    <t>09857</t>
  </si>
  <si>
    <t>09858</t>
  </si>
  <si>
    <t>09859</t>
  </si>
  <si>
    <t>09860</t>
  </si>
  <si>
    <t>09864</t>
  </si>
  <si>
    <t>09868</t>
  </si>
  <si>
    <t>09869</t>
  </si>
  <si>
    <t>09870</t>
  </si>
  <si>
    <t>09880</t>
  </si>
  <si>
    <t>09885</t>
  </si>
  <si>
    <t>09889</t>
  </si>
  <si>
    <t>09890</t>
  </si>
  <si>
    <t>09897</t>
  </si>
  <si>
    <t>09898</t>
  </si>
  <si>
    <t>09899</t>
  </si>
  <si>
    <t>09900</t>
  </si>
  <si>
    <t>09910</t>
  </si>
  <si>
    <t>09920</t>
  </si>
  <si>
    <t>09930</t>
  </si>
  <si>
    <t>09940</t>
  </si>
  <si>
    <t>09960</t>
  </si>
  <si>
    <t>09969</t>
  </si>
  <si>
    <t>09970</t>
  </si>
  <si>
    <t>09979</t>
  </si>
  <si>
    <t>10000</t>
  </si>
  <si>
    <t>La Magdalena Contreras</t>
  </si>
  <si>
    <t>10010</t>
  </si>
  <si>
    <t>10020</t>
  </si>
  <si>
    <t>10100</t>
  </si>
  <si>
    <t>10110</t>
  </si>
  <si>
    <t>10130</t>
  </si>
  <si>
    <t>10200</t>
  </si>
  <si>
    <t>10210</t>
  </si>
  <si>
    <t>10290</t>
  </si>
  <si>
    <t>10300</t>
  </si>
  <si>
    <t>10309</t>
  </si>
  <si>
    <t>10320</t>
  </si>
  <si>
    <t>10330</t>
  </si>
  <si>
    <t>10340</t>
  </si>
  <si>
    <t>10350</t>
  </si>
  <si>
    <t>10360</t>
  </si>
  <si>
    <t>10368</t>
  </si>
  <si>
    <t>10369</t>
  </si>
  <si>
    <t>10370</t>
  </si>
  <si>
    <t>10378</t>
  </si>
  <si>
    <t>10379</t>
  </si>
  <si>
    <t>10380</t>
  </si>
  <si>
    <t>10400</t>
  </si>
  <si>
    <t>10500</t>
  </si>
  <si>
    <t>10508</t>
  </si>
  <si>
    <t>10509</t>
  </si>
  <si>
    <t>10580</t>
  </si>
  <si>
    <t>10589</t>
  </si>
  <si>
    <t>10600</t>
  </si>
  <si>
    <t>10610</t>
  </si>
  <si>
    <t>10620</t>
  </si>
  <si>
    <t>10630</t>
  </si>
  <si>
    <t>10640</t>
  </si>
  <si>
    <t>10650</t>
  </si>
  <si>
    <t>10660</t>
  </si>
  <si>
    <t>10700</t>
  </si>
  <si>
    <t>10710</t>
  </si>
  <si>
    <t>10720</t>
  </si>
  <si>
    <t>10730</t>
  </si>
  <si>
    <t>10740</t>
  </si>
  <si>
    <t>10800</t>
  </si>
  <si>
    <t>10810</t>
  </si>
  <si>
    <t>10820</t>
  </si>
  <si>
    <t>10830</t>
  </si>
  <si>
    <t>10840</t>
  </si>
  <si>
    <t>10900</t>
  </si>
  <si>
    <t>10910</t>
  </si>
  <si>
    <t>10920</t>
  </si>
  <si>
    <t>10926</t>
  </si>
  <si>
    <t>11000</t>
  </si>
  <si>
    <t>Miguel Hidalgo</t>
  </si>
  <si>
    <t>11009</t>
  </si>
  <si>
    <t>11040</t>
  </si>
  <si>
    <t>11100</t>
  </si>
  <si>
    <t>11109</t>
  </si>
  <si>
    <t>11200</t>
  </si>
  <si>
    <t>11209</t>
  </si>
  <si>
    <t>11210</t>
  </si>
  <si>
    <t>11219</t>
  </si>
  <si>
    <t>11220</t>
  </si>
  <si>
    <t>11230</t>
  </si>
  <si>
    <t>11239</t>
  </si>
  <si>
    <t>11240</t>
  </si>
  <si>
    <t>11250</t>
  </si>
  <si>
    <t>11259</t>
  </si>
  <si>
    <t>11260</t>
  </si>
  <si>
    <t>11270</t>
  </si>
  <si>
    <t>11280</t>
  </si>
  <si>
    <t>11289</t>
  </si>
  <si>
    <t>11290</t>
  </si>
  <si>
    <t>11300</t>
  </si>
  <si>
    <t>11310</t>
  </si>
  <si>
    <t>11311</t>
  </si>
  <si>
    <t>11320</t>
  </si>
  <si>
    <t>11330</t>
  </si>
  <si>
    <t>11340</t>
  </si>
  <si>
    <t>11350</t>
  </si>
  <si>
    <t>11360</t>
  </si>
  <si>
    <t>11370</t>
  </si>
  <si>
    <t>11379</t>
  </si>
  <si>
    <t>11400</t>
  </si>
  <si>
    <t>11410</t>
  </si>
  <si>
    <t>11420</t>
  </si>
  <si>
    <t>11430</t>
  </si>
  <si>
    <t>11440</t>
  </si>
  <si>
    <t>11450</t>
  </si>
  <si>
    <t>11460</t>
  </si>
  <si>
    <t>11470</t>
  </si>
  <si>
    <t>11479</t>
  </si>
  <si>
    <t>11480</t>
  </si>
  <si>
    <t>11489</t>
  </si>
  <si>
    <t>11490</t>
  </si>
  <si>
    <t>11500</t>
  </si>
  <si>
    <t>11501</t>
  </si>
  <si>
    <t>11510</t>
  </si>
  <si>
    <t>11511</t>
  </si>
  <si>
    <t>11520</t>
  </si>
  <si>
    <t>11529</t>
  </si>
  <si>
    <t>11530</t>
  </si>
  <si>
    <t>11540</t>
  </si>
  <si>
    <t>11550</t>
  </si>
  <si>
    <t>11560</t>
  </si>
  <si>
    <t>11580</t>
  </si>
  <si>
    <t>11587</t>
  </si>
  <si>
    <t>11590</t>
  </si>
  <si>
    <t>11600</t>
  </si>
  <si>
    <t>11610</t>
  </si>
  <si>
    <t>11619</t>
  </si>
  <si>
    <t>11640</t>
  </si>
  <si>
    <t>11649</t>
  </si>
  <si>
    <t>11650</t>
  </si>
  <si>
    <t>11700</t>
  </si>
  <si>
    <t>11800</t>
  </si>
  <si>
    <t>11810</t>
  </si>
  <si>
    <t>11820</t>
  </si>
  <si>
    <t>11830</t>
  </si>
  <si>
    <t>11840</t>
  </si>
  <si>
    <t>11850</t>
  </si>
  <si>
    <t>11860</t>
  </si>
  <si>
    <t>11869</t>
  </si>
  <si>
    <t>11870</t>
  </si>
  <si>
    <t>11910</t>
  </si>
  <si>
    <t>11920</t>
  </si>
  <si>
    <t>11930</t>
  </si>
  <si>
    <t>11950</t>
  </si>
  <si>
    <t>12000</t>
  </si>
  <si>
    <t>Milpa Alta</t>
  </si>
  <si>
    <t>12009</t>
  </si>
  <si>
    <t>12070</t>
  </si>
  <si>
    <t>12080</t>
  </si>
  <si>
    <t>12100</t>
  </si>
  <si>
    <t>12110</t>
  </si>
  <si>
    <t>12200</t>
  </si>
  <si>
    <t>12250</t>
  </si>
  <si>
    <t>12300</t>
  </si>
  <si>
    <t>12400</t>
  </si>
  <si>
    <t>12410</t>
  </si>
  <si>
    <t>12500</t>
  </si>
  <si>
    <t>12600</t>
  </si>
  <si>
    <t>12700</t>
  </si>
  <si>
    <t>12800</t>
  </si>
  <si>
    <t>12910</t>
  </si>
  <si>
    <t>12920</t>
  </si>
  <si>
    <t>12930</t>
  </si>
  <si>
    <t>12940</t>
  </si>
  <si>
    <t>12950</t>
  </si>
  <si>
    <t>13000</t>
  </si>
  <si>
    <t>Tláhuac</t>
  </si>
  <si>
    <t>13009</t>
  </si>
  <si>
    <t>13010</t>
  </si>
  <si>
    <t>13020</t>
  </si>
  <si>
    <t>13030</t>
  </si>
  <si>
    <t>13040</t>
  </si>
  <si>
    <t>13050</t>
  </si>
  <si>
    <t>13060</t>
  </si>
  <si>
    <t>13063</t>
  </si>
  <si>
    <t>13070</t>
  </si>
  <si>
    <t>13080</t>
  </si>
  <si>
    <t>13090</t>
  </si>
  <si>
    <t>13093</t>
  </si>
  <si>
    <t>13094</t>
  </si>
  <si>
    <t>13099</t>
  </si>
  <si>
    <t>13100</t>
  </si>
  <si>
    <t>13110</t>
  </si>
  <si>
    <t>13119</t>
  </si>
  <si>
    <t>13120</t>
  </si>
  <si>
    <t>13123</t>
  </si>
  <si>
    <t>13129</t>
  </si>
  <si>
    <t>13150</t>
  </si>
  <si>
    <t>13180</t>
  </si>
  <si>
    <t>13200</t>
  </si>
  <si>
    <t>13209</t>
  </si>
  <si>
    <t>13210</t>
  </si>
  <si>
    <t>13219</t>
  </si>
  <si>
    <t>13220</t>
  </si>
  <si>
    <t>13229</t>
  </si>
  <si>
    <t>13230</t>
  </si>
  <si>
    <t>13250</t>
  </si>
  <si>
    <t>13270</t>
  </si>
  <si>
    <t>13273</t>
  </si>
  <si>
    <t>13278</t>
  </si>
  <si>
    <t>13280</t>
  </si>
  <si>
    <t>13300</t>
  </si>
  <si>
    <t>13310</t>
  </si>
  <si>
    <t>13315</t>
  </si>
  <si>
    <t>13316</t>
  </si>
  <si>
    <t>13317</t>
  </si>
  <si>
    <t>13318</t>
  </si>
  <si>
    <t>13319</t>
  </si>
  <si>
    <t>13360</t>
  </si>
  <si>
    <t>13363</t>
  </si>
  <si>
    <t>13400</t>
  </si>
  <si>
    <t>13410</t>
  </si>
  <si>
    <t>13419</t>
  </si>
  <si>
    <t>13420</t>
  </si>
  <si>
    <t>13429</t>
  </si>
  <si>
    <t>13430</t>
  </si>
  <si>
    <t>13440</t>
  </si>
  <si>
    <t>13450</t>
  </si>
  <si>
    <t>13460</t>
  </si>
  <si>
    <t>13508</t>
  </si>
  <si>
    <t>13509</t>
  </si>
  <si>
    <t>13510</t>
  </si>
  <si>
    <t>13520</t>
  </si>
  <si>
    <t>13529</t>
  </si>
  <si>
    <t>13530</t>
  </si>
  <si>
    <t>13540</t>
  </si>
  <si>
    <t>13545</t>
  </si>
  <si>
    <t>13546</t>
  </si>
  <si>
    <t>13549</t>
  </si>
  <si>
    <t>13550</t>
  </si>
  <si>
    <t>13559</t>
  </si>
  <si>
    <t>13600</t>
  </si>
  <si>
    <t>13610</t>
  </si>
  <si>
    <t>13625</t>
  </si>
  <si>
    <t>13630</t>
  </si>
  <si>
    <t>13640</t>
  </si>
  <si>
    <t>13700</t>
  </si>
  <si>
    <t>14000</t>
  </si>
  <si>
    <t>Tlalpan</t>
  </si>
  <si>
    <t>14009</t>
  </si>
  <si>
    <t>14010</t>
  </si>
  <si>
    <t>14017</t>
  </si>
  <si>
    <t>14020</t>
  </si>
  <si>
    <t>14030</t>
  </si>
  <si>
    <t>14038</t>
  </si>
  <si>
    <t>14039</t>
  </si>
  <si>
    <t>14040</t>
  </si>
  <si>
    <t>14049</t>
  </si>
  <si>
    <t>14050</t>
  </si>
  <si>
    <t>14060</t>
  </si>
  <si>
    <t>14070</t>
  </si>
  <si>
    <t>14080</t>
  </si>
  <si>
    <t>14090</t>
  </si>
  <si>
    <t>14098</t>
  </si>
  <si>
    <t>14100</t>
  </si>
  <si>
    <t>14108</t>
  </si>
  <si>
    <t>14110</t>
  </si>
  <si>
    <t>14120</t>
  </si>
  <si>
    <t>14129</t>
  </si>
  <si>
    <t>14130</t>
  </si>
  <si>
    <t>14140</t>
  </si>
  <si>
    <t>14141</t>
  </si>
  <si>
    <t>14148</t>
  </si>
  <si>
    <t>14149</t>
  </si>
  <si>
    <t>14150</t>
  </si>
  <si>
    <t>14160</t>
  </si>
  <si>
    <t>14200</t>
  </si>
  <si>
    <t>14208</t>
  </si>
  <si>
    <t>14209</t>
  </si>
  <si>
    <t>14210</t>
  </si>
  <si>
    <t>14219</t>
  </si>
  <si>
    <t>14220</t>
  </si>
  <si>
    <t>14230</t>
  </si>
  <si>
    <t>14239</t>
  </si>
  <si>
    <t>14240</t>
  </si>
  <si>
    <t>14248</t>
  </si>
  <si>
    <t>14250</t>
  </si>
  <si>
    <t>14260</t>
  </si>
  <si>
    <t>14266</t>
  </si>
  <si>
    <t>14267</t>
  </si>
  <si>
    <t>14268</t>
  </si>
  <si>
    <t>14269</t>
  </si>
  <si>
    <t>14270</t>
  </si>
  <si>
    <t>14273</t>
  </si>
  <si>
    <t>14275</t>
  </si>
  <si>
    <t>14276</t>
  </si>
  <si>
    <t>14300</t>
  </si>
  <si>
    <t>14307</t>
  </si>
  <si>
    <t>14308</t>
  </si>
  <si>
    <t>14309</t>
  </si>
  <si>
    <t>14310</t>
  </si>
  <si>
    <t>14320</t>
  </si>
  <si>
    <t>14324</t>
  </si>
  <si>
    <t>14325</t>
  </si>
  <si>
    <t>14326</t>
  </si>
  <si>
    <t>14327</t>
  </si>
  <si>
    <t>14328</t>
  </si>
  <si>
    <t>14329</t>
  </si>
  <si>
    <t>14330</t>
  </si>
  <si>
    <t>14334</t>
  </si>
  <si>
    <t>14335</t>
  </si>
  <si>
    <t>14336</t>
  </si>
  <si>
    <t>14337</t>
  </si>
  <si>
    <t>14338</t>
  </si>
  <si>
    <t>14339</t>
  </si>
  <si>
    <t>14340</t>
  </si>
  <si>
    <t>14350</t>
  </si>
  <si>
    <t>14356</t>
  </si>
  <si>
    <t>14357</t>
  </si>
  <si>
    <t>14358</t>
  </si>
  <si>
    <t>14360</t>
  </si>
  <si>
    <t>14370</t>
  </si>
  <si>
    <t>14376</t>
  </si>
  <si>
    <t>14377</t>
  </si>
  <si>
    <t>14378</t>
  </si>
  <si>
    <t>14380</t>
  </si>
  <si>
    <t>14386</t>
  </si>
  <si>
    <t>14387</t>
  </si>
  <si>
    <t>14388</t>
  </si>
  <si>
    <t>14389</t>
  </si>
  <si>
    <t>14390</t>
  </si>
  <si>
    <t>14399</t>
  </si>
  <si>
    <t>14400</t>
  </si>
  <si>
    <t>14406</t>
  </si>
  <si>
    <t>14408</t>
  </si>
  <si>
    <t>14409</t>
  </si>
  <si>
    <t>14410</t>
  </si>
  <si>
    <t>14420</t>
  </si>
  <si>
    <t>14426</t>
  </si>
  <si>
    <t>14427</t>
  </si>
  <si>
    <t>14428</t>
  </si>
  <si>
    <t>14429</t>
  </si>
  <si>
    <t>14430</t>
  </si>
  <si>
    <t>14438</t>
  </si>
  <si>
    <t>14439</t>
  </si>
  <si>
    <t>14440</t>
  </si>
  <si>
    <t>14449</t>
  </si>
  <si>
    <t>14450</t>
  </si>
  <si>
    <t>14456</t>
  </si>
  <si>
    <t>14460</t>
  </si>
  <si>
    <t>14470</t>
  </si>
  <si>
    <t>14476</t>
  </si>
  <si>
    <t>14479</t>
  </si>
  <si>
    <t>14480</t>
  </si>
  <si>
    <t>14490</t>
  </si>
  <si>
    <t>14500</t>
  </si>
  <si>
    <t>14520</t>
  </si>
  <si>
    <t>14529</t>
  </si>
  <si>
    <t>14550</t>
  </si>
  <si>
    <t>14600</t>
  </si>
  <si>
    <t>14608</t>
  </si>
  <si>
    <t>14609</t>
  </si>
  <si>
    <t>14610</t>
  </si>
  <si>
    <t>14620</t>
  </si>
  <si>
    <t>14629</t>
  </si>
  <si>
    <t>14630</t>
  </si>
  <si>
    <t>14639</t>
  </si>
  <si>
    <t>14640</t>
  </si>
  <si>
    <t>14643</t>
  </si>
  <si>
    <t>14646</t>
  </si>
  <si>
    <t>14647</t>
  </si>
  <si>
    <t>14650</t>
  </si>
  <si>
    <t>14651</t>
  </si>
  <si>
    <t>14653</t>
  </si>
  <si>
    <t>14654</t>
  </si>
  <si>
    <t>14655</t>
  </si>
  <si>
    <t>14657</t>
  </si>
  <si>
    <t>14658</t>
  </si>
  <si>
    <t>14659</t>
  </si>
  <si>
    <t>14700</t>
  </si>
  <si>
    <t>14710</t>
  </si>
  <si>
    <t>14720</t>
  </si>
  <si>
    <t>14730</t>
  </si>
  <si>
    <t>14734</t>
  </si>
  <si>
    <t>14735</t>
  </si>
  <si>
    <t>14737</t>
  </si>
  <si>
    <t>14738</t>
  </si>
  <si>
    <t>14739</t>
  </si>
  <si>
    <t>14740</t>
  </si>
  <si>
    <t>14748</t>
  </si>
  <si>
    <t>14749</t>
  </si>
  <si>
    <t>14750</t>
  </si>
  <si>
    <t>14760</t>
  </si>
  <si>
    <t>14780</t>
  </si>
  <si>
    <t>14790</t>
  </si>
  <si>
    <t>14900</t>
  </si>
  <si>
    <t>15000</t>
  </si>
  <si>
    <t>Venustiano Carranza</t>
  </si>
  <si>
    <t>15010</t>
  </si>
  <si>
    <t>15020</t>
  </si>
  <si>
    <t>15100</t>
  </si>
  <si>
    <t>15120</t>
  </si>
  <si>
    <t>15200</t>
  </si>
  <si>
    <t>15210</t>
  </si>
  <si>
    <t>15220</t>
  </si>
  <si>
    <t>15230</t>
  </si>
  <si>
    <t>15240</t>
  </si>
  <si>
    <t>15250</t>
  </si>
  <si>
    <t>15260</t>
  </si>
  <si>
    <t>15270</t>
  </si>
  <si>
    <t>15280</t>
  </si>
  <si>
    <t>15290</t>
  </si>
  <si>
    <t>15299</t>
  </si>
  <si>
    <t>15300</t>
  </si>
  <si>
    <t>15309</t>
  </si>
  <si>
    <t>15310</t>
  </si>
  <si>
    <t>15320</t>
  </si>
  <si>
    <t>15330</t>
  </si>
  <si>
    <t>15339</t>
  </si>
  <si>
    <t>15340</t>
  </si>
  <si>
    <t>15350</t>
  </si>
  <si>
    <t>15370</t>
  </si>
  <si>
    <t>15380</t>
  </si>
  <si>
    <t>15390</t>
  </si>
  <si>
    <t>15400</t>
  </si>
  <si>
    <t>15410</t>
  </si>
  <si>
    <t>15420</t>
  </si>
  <si>
    <t>15430</t>
  </si>
  <si>
    <t>15440</t>
  </si>
  <si>
    <t>15450</t>
  </si>
  <si>
    <t>15460</t>
  </si>
  <si>
    <t>15470</t>
  </si>
  <si>
    <t>15500</t>
  </si>
  <si>
    <t>15510</t>
  </si>
  <si>
    <t>15520</t>
  </si>
  <si>
    <t>15530</t>
  </si>
  <si>
    <t>15540</t>
  </si>
  <si>
    <t>15600</t>
  </si>
  <si>
    <t>15610</t>
  </si>
  <si>
    <t>15620</t>
  </si>
  <si>
    <t>15630</t>
  </si>
  <si>
    <t>15640</t>
  </si>
  <si>
    <t>15650</t>
  </si>
  <si>
    <t>15660</t>
  </si>
  <si>
    <t>15669</t>
  </si>
  <si>
    <t>15670</t>
  </si>
  <si>
    <t>15680</t>
  </si>
  <si>
    <t>15700</t>
  </si>
  <si>
    <t>15710</t>
  </si>
  <si>
    <t>15720</t>
  </si>
  <si>
    <t>15730</t>
  </si>
  <si>
    <t>15740</t>
  </si>
  <si>
    <t>15750</t>
  </si>
  <si>
    <t>15800</t>
  </si>
  <si>
    <t>15810</t>
  </si>
  <si>
    <t>15820</t>
  </si>
  <si>
    <t>15829</t>
  </si>
  <si>
    <t>15830</t>
  </si>
  <si>
    <t>15840</t>
  </si>
  <si>
    <t>15850</t>
  </si>
  <si>
    <t>15860</t>
  </si>
  <si>
    <t>15870</t>
  </si>
  <si>
    <t>15900</t>
  </si>
  <si>
    <t>15909</t>
  </si>
  <si>
    <t>15940</t>
  </si>
  <si>
    <t>15950</t>
  </si>
  <si>
    <t>15960</t>
  </si>
  <si>
    <t>15968</t>
  </si>
  <si>
    <t>15970</t>
  </si>
  <si>
    <t>15980</t>
  </si>
  <si>
    <t>15990</t>
  </si>
  <si>
    <t>16000</t>
  </si>
  <si>
    <t>Xochimilco</t>
  </si>
  <si>
    <t>16010</t>
  </si>
  <si>
    <t>16019</t>
  </si>
  <si>
    <t>16020</t>
  </si>
  <si>
    <t>16029</t>
  </si>
  <si>
    <t>16030</t>
  </si>
  <si>
    <t>16034</t>
  </si>
  <si>
    <t>16035</t>
  </si>
  <si>
    <t>16036</t>
  </si>
  <si>
    <t>16038</t>
  </si>
  <si>
    <t>16039</t>
  </si>
  <si>
    <t>16040</t>
  </si>
  <si>
    <t>16050</t>
  </si>
  <si>
    <t>16057</t>
  </si>
  <si>
    <t>16058</t>
  </si>
  <si>
    <t>16059</t>
  </si>
  <si>
    <t>16060</t>
  </si>
  <si>
    <t>16070</t>
  </si>
  <si>
    <t>16080</t>
  </si>
  <si>
    <t>16090</t>
  </si>
  <si>
    <t>16095</t>
  </si>
  <si>
    <t>16098</t>
  </si>
  <si>
    <t>16099</t>
  </si>
  <si>
    <t>16100</t>
  </si>
  <si>
    <t>16105</t>
  </si>
  <si>
    <t>16200</t>
  </si>
  <si>
    <t>16210</t>
  </si>
  <si>
    <t>16220</t>
  </si>
  <si>
    <t>16240</t>
  </si>
  <si>
    <t>16244</t>
  </si>
  <si>
    <t>16247</t>
  </si>
  <si>
    <t>16248</t>
  </si>
  <si>
    <t>16300</t>
  </si>
  <si>
    <t>16310</t>
  </si>
  <si>
    <t>16320</t>
  </si>
  <si>
    <t>16330</t>
  </si>
  <si>
    <t>16340</t>
  </si>
  <si>
    <t>16400</t>
  </si>
  <si>
    <t>16410</t>
  </si>
  <si>
    <t>16420</t>
  </si>
  <si>
    <t>16428</t>
  </si>
  <si>
    <t>16429</t>
  </si>
  <si>
    <t>16430</t>
  </si>
  <si>
    <t>16440</t>
  </si>
  <si>
    <t>16443</t>
  </si>
  <si>
    <t>16450</t>
  </si>
  <si>
    <t>16457</t>
  </si>
  <si>
    <t>16459</t>
  </si>
  <si>
    <t>16510</t>
  </si>
  <si>
    <t>16513</t>
  </si>
  <si>
    <t>16514</t>
  </si>
  <si>
    <t>16515</t>
  </si>
  <si>
    <t>16520</t>
  </si>
  <si>
    <t>16530</t>
  </si>
  <si>
    <t>16533</t>
  </si>
  <si>
    <t>16550</t>
  </si>
  <si>
    <t>16600</t>
  </si>
  <si>
    <t>16604</t>
  </si>
  <si>
    <t>16605</t>
  </si>
  <si>
    <t>16606</t>
  </si>
  <si>
    <t>16607</t>
  </si>
  <si>
    <t>16609</t>
  </si>
  <si>
    <t>16610</t>
  </si>
  <si>
    <t>16614</t>
  </si>
  <si>
    <t>16615</t>
  </si>
  <si>
    <t>16616</t>
  </si>
  <si>
    <t>16617</t>
  </si>
  <si>
    <t>16620</t>
  </si>
  <si>
    <t>16629</t>
  </si>
  <si>
    <t>16630</t>
  </si>
  <si>
    <t>16640</t>
  </si>
  <si>
    <t>16710</t>
  </si>
  <si>
    <t>16720</t>
  </si>
  <si>
    <t>16739</t>
  </si>
  <si>
    <t>16740</t>
  </si>
  <si>
    <t>16749</t>
  </si>
  <si>
    <t>16750</t>
  </si>
  <si>
    <t>16770</t>
  </si>
  <si>
    <t>16776</t>
  </si>
  <si>
    <t>16780</t>
  </si>
  <si>
    <t>16797</t>
  </si>
  <si>
    <t>16799</t>
  </si>
  <si>
    <t>16800</t>
  </si>
  <si>
    <t>16808</t>
  </si>
  <si>
    <t>16809</t>
  </si>
  <si>
    <t>16810</t>
  </si>
  <si>
    <t>16813</t>
  </si>
  <si>
    <t>16819</t>
  </si>
  <si>
    <t>16840</t>
  </si>
  <si>
    <t>16850</t>
  </si>
  <si>
    <t>16860</t>
  </si>
  <si>
    <t>16866</t>
  </si>
  <si>
    <t>16869</t>
  </si>
  <si>
    <t>16870</t>
  </si>
  <si>
    <t>16880</t>
  </si>
  <si>
    <t>16888</t>
  </si>
  <si>
    <t>16889</t>
  </si>
  <si>
    <t>16900</t>
  </si>
  <si>
    <t>16908</t>
  </si>
  <si>
    <t>16909</t>
  </si>
  <si>
    <t>16910</t>
  </si>
  <si>
    <t>01863</t>
  </si>
  <si>
    <t>16500</t>
  </si>
  <si>
    <t>11570</t>
  </si>
  <si>
    <t>墨西哥仓库地址</t>
  </si>
  <si>
    <t>电商平台</t>
  </si>
  <si>
    <t>编号</t>
  </si>
  <si>
    <t>仓库代码/编号</t>
  </si>
  <si>
    <t>仓库详细地址</t>
  </si>
  <si>
    <t>所属区域</t>
  </si>
  <si>
    <t>配送收费标准</t>
  </si>
  <si>
    <t>美客多</t>
  </si>
  <si>
    <t>MXRC03</t>
  </si>
  <si>
    <t>Vialidad Cola de Caballo S/N, Rancho Nuevo la Virgen, Cuautitlan, Estado De México. ZIP CODE: 54800</t>
  </si>
  <si>
    <t>墨西哥城内</t>
  </si>
  <si>
    <t>已含派送费</t>
  </si>
  <si>
    <t>MXCD05</t>
  </si>
  <si>
    <t>CPA Logistics Center-V
Av. Lic. Arturo Montiel Rojas, entre esquina el terremoto y hacienda las arboledas , San Juan, Cuautitlan, Estado De México. ZIP CODE: 54800</t>
  </si>
  <si>
    <t>MXCD06</t>
  </si>
  <si>
    <t>Carretera Cuautitlan -Tultepec lote B no. 2 y lote C 1, Colonia Terremoto, Cuautitlan, Estado De México.ZIP CODE: 54803</t>
  </si>
  <si>
    <t>MXCD08</t>
  </si>
  <si>
    <t>Autopista Arco norte 057, Jilotepec de Molina Enriquez, Jilotepec, Estado De México. ZIP CODE: 54250</t>
  </si>
  <si>
    <t>墨西哥城内（偏远）</t>
  </si>
  <si>
    <t>MXCD12</t>
  </si>
  <si>
    <t>Parque Industrial Plataforma Logistica del Estado de Hidalgo (PLATAH) - Lote 7 en Calle 5 S/N, Municipio de Villa de Tezontepec, Villa De Tezontepec, Hidalgo. ZIP CODE: 43894</t>
  </si>
  <si>
    <t>墨西哥城外</t>
  </si>
  <si>
    <t>瓜仓</t>
  </si>
  <si>
    <t>Vesta Park Guadalajara I Mercado Libre
Carretera Guadalajara - El Salto vía El Verde 1900, Colonia Potrero El Salitre, El Salto, Jalisco. ZIP CODE: 45694.</t>
  </si>
  <si>
    <t>瓜城内</t>
  </si>
  <si>
    <t>蒙特雷仓</t>
  </si>
  <si>
    <t>Mercado Libre Nexxus MTY
Parque Nexxus autopista al aeropuerto KM 3+800, Apodaca, Nuevo León. ZIP CODE: 66648.</t>
  </si>
  <si>
    <t>蒙特雷城内</t>
  </si>
  <si>
    <t>亚马逊</t>
  </si>
  <si>
    <t>MEX1</t>
  </si>
  <si>
    <t>Cuautitlán Izcalli,Estado de México,MX（ZIP）：54715</t>
  </si>
  <si>
    <t>MEX2</t>
  </si>
  <si>
    <t>Cuautitlán Izcalli,MX,（ZIP）：54769</t>
  </si>
  <si>
    <t>MEX3</t>
  </si>
  <si>
    <t>Tepotzotlán,MX,（ZIP）：54607</t>
  </si>
  <si>
    <t>MEX6</t>
  </si>
  <si>
    <t>Camino a XOYOACAC，Fracc B Nav Jerusalem，
TEPOTZOTLAN, MEXICO 54607</t>
  </si>
  <si>
    <t>GDL1</t>
  </si>
  <si>
    <t>Guadalajara-Chapala Highway #9999
Building 5
Zapote del Valle, JALISCO 45672</t>
  </si>
  <si>
    <t>MTY1</t>
  </si>
  <si>
    <t>BLVD GUADALUPE No.403
Interior B012
APODACA, NUEVO LEON 66627</t>
  </si>
  <si>
    <t>MTY2</t>
  </si>
  <si>
    <t>Servicios Comerciales Amazon México, S. DE R.L
Procurement Non Inventory
Kronos Industrial Park Av Industrias 500
Apodocada, 66603</t>
  </si>
  <si>
    <t>TIJ1</t>
  </si>
  <si>
    <t>Camino Vecinal #20652, Nave 4 Colonia Murua Oriente 22465 - Tijuana, BAJA CALIFORNIA - Mexico</t>
  </si>
  <si>
    <t>HMO3</t>
  </si>
  <si>
    <t>Av. Mercury, Polígono B1-2, II Etapa, al Sur de la Carretera a la Colorada Parque Industrial Dynatech Sur Segunda Etapa 83297 - Hermosillo, Sonora - Mexico</t>
  </si>
  <si>
    <t>BJX1</t>
  </si>
  <si>
    <t>Calle Oliver Evans number 107 Carretera a Santa Ana del Conde, Km 4.5
Parque Industrial Bajío (PILBA)
León, Guanajuato 37680
MX (BJX1)</t>
  </si>
  <si>
    <t>美国反倾销表</t>
  </si>
  <si>
    <t>CASE#</t>
  </si>
  <si>
    <t>英文</t>
  </si>
  <si>
    <t>A-570-010</t>
  </si>
  <si>
    <r>
      <rPr>
        <sz val="11"/>
        <color theme="1"/>
        <rFont val="宋体"/>
        <charset val="134"/>
      </rPr>
      <t>晶体硅光伏产品</t>
    </r>
    <r>
      <rPr>
        <sz val="11"/>
        <color theme="1"/>
        <rFont val="Arial"/>
        <charset val="134"/>
      </rPr>
      <t>(</t>
    </r>
    <r>
      <rPr>
        <sz val="11"/>
        <color theme="1"/>
        <rFont val="宋体"/>
        <charset val="134"/>
      </rPr>
      <t>太阳能板晶体硅光伏电池</t>
    </r>
    <r>
      <rPr>
        <sz val="11"/>
        <color theme="1"/>
        <rFont val="Arial"/>
        <charset val="134"/>
      </rPr>
      <t>)</t>
    </r>
  </si>
  <si>
    <t>Crystalline Silicon Photovoltaic Products</t>
  </si>
  <si>
    <t>A-570-016</t>
  </si>
  <si>
    <t>乘用车和轻型卡车轮胎</t>
  </si>
  <si>
    <t>Passenger Vehicle And Light Truck Tires</t>
  </si>
  <si>
    <t>A-570-018</t>
  </si>
  <si>
    <t>无螺栓钢制货架</t>
  </si>
  <si>
    <t>Boltless Steel Shelving Units Prepackaged For Sale</t>
  </si>
  <si>
    <t>A-570-026</t>
  </si>
  <si>
    <t>耐腐蚀钢板</t>
  </si>
  <si>
    <t>Corrosion Resistant Steel</t>
  </si>
  <si>
    <t>A-570-028</t>
  </si>
  <si>
    <t>氢氟烃制冷剂</t>
  </si>
  <si>
    <t>Hydrofluorocarbon Blends And ComponentsThereof</t>
  </si>
  <si>
    <t>A-570-033</t>
  </si>
  <si>
    <t>大型家用洗衣机</t>
  </si>
  <si>
    <t>Large Residential Washers</t>
  </si>
  <si>
    <t>A-570-040</t>
  </si>
  <si>
    <t>卡车和客车轮胎</t>
  </si>
  <si>
    <t>Truck And Bus Tires</t>
  </si>
  <si>
    <t>A-570-051</t>
  </si>
  <si>
    <t>硬木胶合板</t>
  </si>
  <si>
    <t>Hardwood Plywood Products</t>
  </si>
  <si>
    <t>A-570-053</t>
  </si>
  <si>
    <t>铝箔</t>
  </si>
  <si>
    <t>Aluminum Foil</t>
  </si>
  <si>
    <t>A-570-055</t>
  </si>
  <si>
    <t>封箱钉</t>
  </si>
  <si>
    <t>Carton Closing Staples</t>
  </si>
  <si>
    <t>A-570-056</t>
  </si>
  <si>
    <t>工具箱和工具柜</t>
  </si>
  <si>
    <t>Tool Chests And Cabinets</t>
  </si>
  <si>
    <t>A-570-064</t>
  </si>
  <si>
    <t>不锈钢法兰</t>
  </si>
  <si>
    <t>Stainless Steel Flanges</t>
  </si>
  <si>
    <t>A-570-069</t>
  </si>
  <si>
    <t>橡皮筋</t>
  </si>
  <si>
    <t>Rubber band</t>
  </si>
  <si>
    <t>A-570-075</t>
  </si>
  <si>
    <t>塑料装饰丝带</t>
  </si>
  <si>
    <t>Plastic Decorative Ribbon</t>
  </si>
  <si>
    <t>A-570-082</t>
  </si>
  <si>
    <t>钢轮</t>
  </si>
  <si>
    <t>Certain Steel Wheels</t>
  </si>
  <si>
    <t>A-570-084</t>
  </si>
  <si>
    <t>石英台面</t>
  </si>
  <si>
    <t>Quartz Surface Products</t>
  </si>
  <si>
    <t>A-570-086</t>
  </si>
  <si>
    <t>钢质丙烷气瓶</t>
  </si>
  <si>
    <t>Steel Propane Cylinders</t>
  </si>
  <si>
    <t>A-570-088</t>
  </si>
  <si>
    <t>钢货架</t>
  </si>
  <si>
    <t>Steel Racks</t>
  </si>
  <si>
    <t>A-570-090</t>
  </si>
  <si>
    <r>
      <rPr>
        <sz val="11"/>
        <color theme="1"/>
        <rFont val="宋体"/>
        <charset val="134"/>
      </rPr>
      <t>直径</t>
    </r>
    <r>
      <rPr>
        <sz val="11"/>
        <color theme="1"/>
        <rFont val="Arial"/>
        <charset val="134"/>
      </rPr>
      <t>12-16.5</t>
    </r>
    <r>
      <rPr>
        <sz val="11"/>
        <color theme="1"/>
        <rFont val="宋体"/>
        <charset val="134"/>
      </rPr>
      <t>英寸钢轮</t>
    </r>
  </si>
  <si>
    <t>Certain Steel Wheels 12 to 16.5 Inches in Diameter</t>
  </si>
  <si>
    <t>A-570-092</t>
  </si>
  <si>
    <t>床垫</t>
  </si>
  <si>
    <t>Mattresses</t>
  </si>
  <si>
    <t>A-570-093</t>
  </si>
  <si>
    <r>
      <rPr>
        <sz val="11"/>
        <color theme="1"/>
        <rFont val="宋体"/>
        <charset val="134"/>
      </rPr>
      <t>可再充装的不锈钢桶</t>
    </r>
    <r>
      <rPr>
        <sz val="11"/>
        <color theme="1"/>
        <rFont val="Arial"/>
        <charset val="134"/>
      </rPr>
      <t>(</t>
    </r>
    <r>
      <rPr>
        <sz val="11"/>
        <color theme="1"/>
        <rFont val="宋体"/>
        <charset val="134"/>
      </rPr>
      <t>可重复使用的不锈钢啤酒桶</t>
    </r>
    <r>
      <rPr>
        <sz val="11"/>
        <color theme="1"/>
        <rFont val="Arial"/>
        <charset val="134"/>
      </rPr>
      <t>)</t>
    </r>
  </si>
  <si>
    <t>Refillable Stainless Steel Kegs</t>
  </si>
  <si>
    <t>A-570-095</t>
  </si>
  <si>
    <t>铝制电线电缆</t>
  </si>
  <si>
    <t>Aluminum Wire and Cable</t>
  </si>
  <si>
    <t>A-570-106</t>
  </si>
  <si>
    <t>木制橱柜和浴室柜及其零部件</t>
  </si>
  <si>
    <t>Wooden Cabinets and Vanities and Components Thereof</t>
  </si>
  <si>
    <t>A-570-108</t>
  </si>
  <si>
    <t>瓷砖</t>
  </si>
  <si>
    <t>TILES</t>
  </si>
  <si>
    <t>A-570-110</t>
  </si>
  <si>
    <t>立式金属文件柜</t>
  </si>
  <si>
    <t>Vertical Metal File Cabinets</t>
  </si>
  <si>
    <t>A-570-112</t>
  </si>
  <si>
    <t>钢钉</t>
  </si>
  <si>
    <t>Collated Steel Staples</t>
  </si>
  <si>
    <t>A-570-119</t>
  </si>
  <si>
    <t>立式发动机</t>
  </si>
  <si>
    <t>Vertical Shaft Engines</t>
  </si>
  <si>
    <t>A-570-124</t>
  </si>
  <si>
    <r>
      <rPr>
        <sz val="11"/>
        <color theme="1"/>
        <rFont val="宋体"/>
        <charset val="134"/>
      </rPr>
      <t>排量为</t>
    </r>
    <r>
      <rPr>
        <sz val="11"/>
        <color theme="1"/>
        <rFont val="Arial"/>
        <charset val="134"/>
      </rPr>
      <t>99cc~225cc</t>
    </r>
    <r>
      <rPr>
        <sz val="11"/>
        <color theme="1"/>
        <rFont val="宋体"/>
        <charset val="134"/>
      </rPr>
      <t>的立式发动机及其零部件</t>
    </r>
  </si>
  <si>
    <t>Certain vertical shaft engines with a displacement between 99 cubic centimeters and up to 225cc,and parts thereof</t>
  </si>
  <si>
    <t>A-570-126</t>
  </si>
  <si>
    <t>非重复充装钢瓶</t>
  </si>
  <si>
    <t>Non-refillable Steel Cylinders</t>
  </si>
  <si>
    <t>A-570-129</t>
  </si>
  <si>
    <t>手扶式割草机及其零部件</t>
  </si>
  <si>
    <t>Certain Walk-Behind Lawn Mowers and Parts Thereof</t>
  </si>
  <si>
    <t>A-570-133</t>
  </si>
  <si>
    <t>金属储物柜及其零部件</t>
  </si>
  <si>
    <t>Certain Metal Lockers and Parts Thereof</t>
  </si>
  <si>
    <t>A-570-147</t>
  </si>
  <si>
    <t>活页文件夹</t>
  </si>
  <si>
    <t>Paper File Folders</t>
  </si>
  <si>
    <t>A-570-148</t>
  </si>
  <si>
    <t>内燃高压清洗机</t>
  </si>
  <si>
    <t>Gas Powered Pressure Washers</t>
  </si>
  <si>
    <t>A-570-152</t>
  </si>
  <si>
    <t>纸购物袋</t>
  </si>
  <si>
    <t>Paper Shopping Bags</t>
  </si>
  <si>
    <t>A-570-162</t>
  </si>
  <si>
    <t>玻璃葡萄酒瓶</t>
  </si>
  <si>
    <t>Certain Glass Wine Bottles</t>
  </si>
  <si>
    <t>A-570-164</t>
  </si>
  <si>
    <t>纸盘</t>
  </si>
  <si>
    <t>Certain Paper Plates</t>
  </si>
  <si>
    <t>A-570-166</t>
  </si>
  <si>
    <r>
      <rPr>
        <sz val="11"/>
        <color theme="1"/>
        <rFont val="宋体"/>
        <charset val="134"/>
      </rPr>
      <t>环氧树脂</t>
    </r>
    <r>
      <rPr>
        <sz val="11"/>
        <color theme="1"/>
        <rFont val="Arial"/>
        <charset val="134"/>
      </rPr>
      <t>(AB</t>
    </r>
    <r>
      <rPr>
        <sz val="11"/>
        <color theme="1"/>
        <rFont val="宋体"/>
        <charset val="134"/>
      </rPr>
      <t>胶</t>
    </r>
    <r>
      <rPr>
        <sz val="11"/>
        <color theme="1"/>
        <rFont val="Arial"/>
        <charset val="134"/>
      </rPr>
      <t>)</t>
    </r>
  </si>
  <si>
    <t>Epoxy Resins</t>
  </si>
  <si>
    <t>A-570-170</t>
  </si>
  <si>
    <t>铝制餐具</t>
  </si>
  <si>
    <t>Disposable Aluminum Containers,Pans,Trays,and Lids</t>
  </si>
  <si>
    <t>A-570-174</t>
  </si>
  <si>
    <r>
      <rPr>
        <sz val="11"/>
        <color theme="1"/>
        <rFont val="宋体"/>
        <charset val="134"/>
      </rPr>
      <t>刹车鼓</t>
    </r>
    <r>
      <rPr>
        <sz val="11"/>
        <color theme="1"/>
        <rFont val="Arial"/>
        <charset val="134"/>
      </rPr>
      <t>/</t>
    </r>
    <r>
      <rPr>
        <sz val="11"/>
        <color theme="1"/>
        <rFont val="宋体"/>
        <charset val="134"/>
      </rPr>
      <t>刹车盘</t>
    </r>
  </si>
  <si>
    <t>Brake Drums</t>
  </si>
  <si>
    <t>A-570-176</t>
  </si>
  <si>
    <t>低速载人车辆</t>
  </si>
  <si>
    <t>Low Speed Personal Transportation Vehicles</t>
  </si>
  <si>
    <t>A-570-504</t>
  </si>
  <si>
    <t>石蜡蜡烛</t>
  </si>
  <si>
    <t>Petroleum Wax Candles</t>
  </si>
  <si>
    <t>A-570-601</t>
  </si>
  <si>
    <t>圆锥滚子轴承</t>
  </si>
  <si>
    <t>Tapered Roller Bearings</t>
  </si>
  <si>
    <t>A-570-803</t>
  </si>
  <si>
    <t>重锻造手工工具</t>
  </si>
  <si>
    <t>Heavy Forged Hand Tools,With Or Without Handles</t>
  </si>
  <si>
    <t>A-570-826</t>
  </si>
  <si>
    <t>回形针</t>
  </si>
  <si>
    <t>Paper Clips</t>
  </si>
  <si>
    <t>A-570-827</t>
  </si>
  <si>
    <t>盒装铅笔</t>
  </si>
  <si>
    <t>Pencils,Cased</t>
  </si>
  <si>
    <t>A-570-831</t>
  </si>
  <si>
    <t>新鲜大蒜</t>
  </si>
  <si>
    <t>Garlic,Fresh</t>
  </si>
  <si>
    <t>A-570-860</t>
  </si>
  <si>
    <t>混凝土钢筋</t>
  </si>
  <si>
    <t>Steel Concrete Reinforcing Bars</t>
  </si>
  <si>
    <t>A-570-863</t>
  </si>
  <si>
    <t>蜂蜜</t>
  </si>
  <si>
    <t>Honey</t>
  </si>
  <si>
    <t>A-570-866</t>
  </si>
  <si>
    <t>折叠礼品盒</t>
  </si>
  <si>
    <t>Folding Gift Boxes</t>
  </si>
  <si>
    <t>A-570-886</t>
  </si>
  <si>
    <t>聚乙烯零售包装袋</t>
  </si>
  <si>
    <t>Polyethylene Retail Carrier Bags</t>
  </si>
  <si>
    <t>A-570-888</t>
  </si>
  <si>
    <t>熨衣架及其零部件</t>
  </si>
  <si>
    <t>Floor-Standing,Metal-Top Ironing Tables And Parts Thereof</t>
  </si>
  <si>
    <t>A-570-890</t>
  </si>
  <si>
    <t>木制卧室家具</t>
  </si>
  <si>
    <t>Wooden Bedroom Furniture</t>
  </si>
  <si>
    <t>A-570-891</t>
  </si>
  <si>
    <t>手推车</t>
  </si>
  <si>
    <t>HAND    TRUCK</t>
  </si>
  <si>
    <t>A-570-899</t>
  </si>
  <si>
    <t>艺术画布</t>
  </si>
  <si>
    <t>Artist Canvas</t>
  </si>
  <si>
    <t>A-570-900</t>
  </si>
  <si>
    <t>金刚石锯片</t>
  </si>
  <si>
    <t>Diamond Sawblades</t>
  </si>
  <si>
    <t>A-570-901</t>
  </si>
  <si>
    <t>横格纸</t>
  </si>
  <si>
    <t>Lined Paper Products</t>
  </si>
  <si>
    <t>A-570-904</t>
  </si>
  <si>
    <t>活性炭</t>
  </si>
  <si>
    <t>Activated Carbon</t>
  </si>
  <si>
    <t>A-570-909</t>
  </si>
  <si>
    <t>Steel Nails</t>
  </si>
  <si>
    <t>A-570-912</t>
  </si>
  <si>
    <t>新充气非公路用轮胎</t>
  </si>
  <si>
    <t>New Pneumatic Off-The-Road Tires</t>
  </si>
  <si>
    <t>A-570-916</t>
  </si>
  <si>
    <t>复合编织袋</t>
  </si>
  <si>
    <t>Laminated Woven Sacks</t>
  </si>
  <si>
    <t>A-570-918</t>
  </si>
  <si>
    <t>钢丝衣架</t>
  </si>
  <si>
    <t>Steel Wire Garment Hangers</t>
  </si>
  <si>
    <t>A-570-920</t>
  </si>
  <si>
    <t>低克重热敏纸</t>
  </si>
  <si>
    <t>Lightweight Thermal Paper</t>
  </si>
  <si>
    <t>A-570-924</t>
  </si>
  <si>
    <r>
      <rPr>
        <sz val="11"/>
        <color theme="1"/>
        <rFont val="宋体"/>
        <charset val="134"/>
      </rPr>
      <t>聚酯薄膜</t>
    </r>
    <r>
      <rPr>
        <sz val="11"/>
        <color theme="1"/>
        <rFont val="Arial"/>
        <charset val="134"/>
      </rPr>
      <t>(</t>
    </r>
    <r>
      <rPr>
        <sz val="11"/>
        <color theme="1"/>
        <rFont val="宋体"/>
        <charset val="134"/>
      </rPr>
      <t>包装缠绕膜</t>
    </r>
    <r>
      <rPr>
        <sz val="11"/>
        <color theme="1"/>
        <rFont val="Arial"/>
        <charset val="134"/>
      </rPr>
      <t>)</t>
    </r>
  </si>
  <si>
    <t>Polyethylene Terephthalate (Pet)Film</t>
  </si>
  <si>
    <t>A-570-932</t>
  </si>
  <si>
    <t>钢制螺杆</t>
  </si>
  <si>
    <t>Steel Threaded Rod</t>
  </si>
  <si>
    <t>A-570-941</t>
  </si>
  <si>
    <r>
      <rPr>
        <sz val="11"/>
        <color theme="1"/>
        <rFont val="宋体"/>
        <charset val="134"/>
      </rPr>
      <t>厨房用金属架</t>
    </r>
    <r>
      <rPr>
        <sz val="11"/>
        <color theme="1"/>
        <rFont val="Arial"/>
        <charset val="134"/>
      </rPr>
      <t>(</t>
    </r>
    <r>
      <rPr>
        <sz val="11"/>
        <color theme="1"/>
        <rFont val="宋体"/>
        <charset val="134"/>
      </rPr>
      <t>筐</t>
    </r>
    <r>
      <rPr>
        <sz val="11"/>
        <color theme="1"/>
        <rFont val="Arial"/>
        <charset val="134"/>
      </rPr>
      <t>)</t>
    </r>
  </si>
  <si>
    <t>Kitchen Appliance Shelving And Racks</t>
  </si>
  <si>
    <t>A-570-967</t>
  </si>
  <si>
    <t>铝型材</t>
  </si>
  <si>
    <t>Aluminum Extrusions</t>
  </si>
  <si>
    <t>A-570-970</t>
  </si>
  <si>
    <t>复合木地板</t>
  </si>
  <si>
    <t>Multilayered Wood Flooring</t>
  </si>
  <si>
    <t>A-570-977</t>
  </si>
  <si>
    <t>高压钢瓶</t>
  </si>
  <si>
    <t>High Pressure Steel Cylinders</t>
  </si>
  <si>
    <t>A-570-979</t>
  </si>
  <si>
    <t>晶体硅光伏电池</t>
  </si>
  <si>
    <t>Crystalline Silicon Photovoltaic Cells,Whether Or Not  Assembled Into Modules</t>
  </si>
  <si>
    <t>A-570-983</t>
  </si>
  <si>
    <t>不锈钢拉制水槽</t>
  </si>
  <si>
    <t>Drawn Stainless Steel Sinks</t>
  </si>
  <si>
    <t>A-570-929</t>
  </si>
  <si>
    <t>small diarneter graphite electrodes</t>
  </si>
  <si>
    <t>小直径石墨电极</t>
  </si>
  <si>
    <t>A-570-930</t>
  </si>
  <si>
    <t>circular welded a ustenitic stainless pressure pipe</t>
  </si>
  <si>
    <t>圆形焊接奥氏体不锈高压套管</t>
  </si>
  <si>
    <t>流程说明</t>
  </si>
  <si>
    <t>一、</t>
  </si>
  <si>
    <t>先建档开户</t>
  </si>
  <si>
    <t>二、</t>
  </si>
  <si>
    <t>出货前请先预报仓位，以确保货物正常装柜（企业微信群对接）</t>
  </si>
  <si>
    <t>三、</t>
  </si>
  <si>
    <r>
      <rPr>
        <sz val="10.5"/>
        <color rgb="FFFF0000"/>
        <rFont val="微软雅黑"/>
        <charset val="134"/>
      </rPr>
      <t>发货前请在客户端下单，货到仓前务必在系统下好预报单，若因未及时下单导致延误出货后果负责！</t>
    </r>
    <r>
      <rPr>
        <sz val="10.5"/>
        <rFont val="微软雅黑"/>
        <charset val="134"/>
      </rPr>
      <t>下单方式：手动或发票导入一次到位（详细操作步骤请查看附件）</t>
    </r>
  </si>
  <si>
    <t>四、</t>
  </si>
  <si>
    <r>
      <rPr>
        <sz val="10.5"/>
        <color theme="1"/>
        <rFont val="微软雅黑"/>
        <charset val="134"/>
      </rPr>
      <t xml:space="preserve">如果是报关件，报关资料请在交货后上传运单附件-报关资料，未及时提供报关资料导致赶不上报关将默认买单出货。  报关件文件命名统一为：客户名+单号+渠道+件数+（单独/合并）报关+报关方式（9710/9810指定或订单备注好）（若部分报关需要备注报关件数）
</t>
    </r>
    <r>
      <rPr>
        <sz val="10.5"/>
        <color rgb="FFFF0000"/>
        <rFont val="微软雅黑"/>
        <charset val="134"/>
      </rPr>
      <t>举例：美琦+FBA19GR17NVO+OA拆送+100件+9810报关+订单号EV45625685</t>
    </r>
  </si>
  <si>
    <t>五、</t>
  </si>
  <si>
    <t>系统下单后可导出《交仓单》，用于司机与仓库交接</t>
  </si>
  <si>
    <t>六、</t>
  </si>
  <si>
    <t>快递派送后有异常可以向我司索要UPS开查表开查</t>
  </si>
  <si>
    <t>七、</t>
  </si>
  <si>
    <t>关于赔偿标准（详见《发货须知》）</t>
  </si>
  <si>
    <t>八、</t>
  </si>
  <si>
    <t>合作合同签署</t>
  </si>
  <si>
    <t>九、</t>
  </si>
  <si>
    <t>仓库及负责人联系方式</t>
  </si>
  <si>
    <t>仓点</t>
  </si>
  <si>
    <t>邮编-1</t>
  </si>
  <si>
    <t>JFK8</t>
  </si>
  <si>
    <t>HIA1</t>
  </si>
  <si>
    <t>IUST</t>
  </si>
  <si>
    <t>MDT4</t>
  </si>
  <si>
    <t>WBW2</t>
  </si>
  <si>
    <t>CHO1</t>
  </si>
  <si>
    <t>XRI3</t>
  </si>
  <si>
    <t>RDU2</t>
  </si>
  <si>
    <t>RDU4</t>
  </si>
  <si>
    <t>IUSR</t>
  </si>
  <si>
    <t>WMT-ATL2n</t>
  </si>
  <si>
    <t>RYY2</t>
  </si>
  <si>
    <t>XAV3</t>
  </si>
  <si>
    <t>XPB2</t>
  </si>
  <si>
    <t>PBI3</t>
  </si>
  <si>
    <t>HSV2</t>
  </si>
  <si>
    <t>TYS5</t>
  </si>
  <si>
    <t>AKR1</t>
  </si>
  <si>
    <t>PPO4</t>
  </si>
  <si>
    <t>LAN2</t>
  </si>
  <si>
    <t>美中</t>
  </si>
  <si>
    <t>RFD2</t>
  </si>
  <si>
    <t>RFD4</t>
  </si>
  <si>
    <t>MCI3</t>
  </si>
  <si>
    <t>FTW5</t>
  </si>
  <si>
    <t>IUSF</t>
  </si>
  <si>
    <t>IUTH</t>
  </si>
  <si>
    <t>DEN8</t>
  </si>
  <si>
    <t>美西</t>
  </si>
  <si>
    <t>BJC1</t>
  </si>
  <si>
    <t>GEU2</t>
  </si>
  <si>
    <t>IUTE</t>
  </si>
  <si>
    <t>GEU5</t>
  </si>
  <si>
    <t>POC2</t>
  </si>
  <si>
    <t>QXY9</t>
  </si>
  <si>
    <t>IUSJ</t>
  </si>
  <si>
    <t>IUSP</t>
  </si>
  <si>
    <t>IUSW</t>
  </si>
  <si>
    <t>IUSQ</t>
  </si>
  <si>
    <t>XLX7</t>
  </si>
  <si>
    <t>SBD3</t>
  </si>
  <si>
    <t>JOT1</t>
  </si>
  <si>
    <t>POC3</t>
  </si>
  <si>
    <t>HLI2</t>
  </si>
  <si>
    <t>TCY1</t>
  </si>
  <si>
    <t>TCY2</t>
  </si>
  <si>
    <t>MCC1</t>
  </si>
  <si>
    <t>美西二区</t>
  </si>
  <si>
    <t>BFI9</t>
  </si>
  <si>
    <t>CMH7</t>
  </si>
  <si>
    <t>43054-7762</t>
  </si>
  <si>
    <t>02720-4766</t>
  </si>
  <si>
    <t>BDL6</t>
  </si>
  <si>
    <t>06416-1186</t>
  </si>
  <si>
    <t>BDL3</t>
  </si>
  <si>
    <t>06473-1307</t>
  </si>
  <si>
    <t>07008-3529</t>
  </si>
  <si>
    <t>ACY2</t>
  </si>
  <si>
    <t>08016-1934</t>
  </si>
  <si>
    <t>TEB4</t>
  </si>
  <si>
    <t>08069-2957</t>
  </si>
  <si>
    <t>XEW5</t>
  </si>
  <si>
    <t>08077-2015</t>
  </si>
  <si>
    <t>08085-4503</t>
  </si>
  <si>
    <t>08512-5007</t>
  </si>
  <si>
    <t>ABE8</t>
  </si>
  <si>
    <t>08518-2200</t>
  </si>
  <si>
    <t>08691-2350</t>
  </si>
  <si>
    <t>TEB9</t>
  </si>
  <si>
    <t>08873</t>
  </si>
  <si>
    <t>ALB1</t>
  </si>
  <si>
    <t>12033-9634</t>
  </si>
  <si>
    <t>SWF2</t>
  </si>
  <si>
    <t>12533-6159</t>
  </si>
  <si>
    <t>SWF1</t>
  </si>
  <si>
    <t>12575-5150</t>
  </si>
  <si>
    <t>PIT2</t>
  </si>
  <si>
    <t>15126-1002</t>
  </si>
  <si>
    <t>LBE1</t>
  </si>
  <si>
    <t>15672-9703</t>
  </si>
  <si>
    <t>17015-7788</t>
  </si>
  <si>
    <t>17015-7871</t>
  </si>
  <si>
    <t>17015-8806</t>
  </si>
  <si>
    <t>17339-8725</t>
  </si>
  <si>
    <t>18031-1533</t>
  </si>
  <si>
    <t>HEA2</t>
  </si>
  <si>
    <t>18031-1536</t>
  </si>
  <si>
    <t>18045-7807</t>
  </si>
  <si>
    <t>AVP9</t>
  </si>
  <si>
    <t>18434-1153</t>
  </si>
  <si>
    <t>19709-4652</t>
  </si>
  <si>
    <t>ILG1</t>
  </si>
  <si>
    <t>19720-4610</t>
  </si>
  <si>
    <t>20166-2058</t>
  </si>
  <si>
    <t>DCA6</t>
  </si>
  <si>
    <t>21219-1041</t>
  </si>
  <si>
    <t>21224-6027</t>
  </si>
  <si>
    <t>HGR6</t>
  </si>
  <si>
    <t>21740-7301</t>
  </si>
  <si>
    <t>XLX1</t>
  </si>
  <si>
    <t>21740-8126</t>
  </si>
  <si>
    <t>21901-2914</t>
  </si>
  <si>
    <t>IUSL</t>
  </si>
  <si>
    <t>22624-1568</t>
  </si>
  <si>
    <t>23234-2207</t>
  </si>
  <si>
    <t>ORF2</t>
  </si>
  <si>
    <t>23321-1425</t>
  </si>
  <si>
    <t>23803-6917</t>
  </si>
  <si>
    <t>23836-2841</t>
  </si>
  <si>
    <t>KRB2</t>
  </si>
  <si>
    <t>23875-3041</t>
  </si>
  <si>
    <t>GSO1</t>
  </si>
  <si>
    <t>27284-6855</t>
  </si>
  <si>
    <t>28027-7995</t>
  </si>
  <si>
    <t>CLT4</t>
  </si>
  <si>
    <t>28214-2633</t>
  </si>
  <si>
    <t>29303-6312</t>
  </si>
  <si>
    <t>MGE1</t>
  </si>
  <si>
    <t>30517-3002</t>
  </si>
  <si>
    <t>30549-2010</t>
  </si>
  <si>
    <t>SAV3</t>
  </si>
  <si>
    <t>31216-6427</t>
  </si>
  <si>
    <t>32218-2432</t>
  </si>
  <si>
    <t>MCO2</t>
  </si>
  <si>
    <t>32725-2610</t>
  </si>
  <si>
    <t>MCO1</t>
  </si>
  <si>
    <t>TMB8</t>
  </si>
  <si>
    <t>33032-8597</t>
  </si>
  <si>
    <t>A1MI</t>
  </si>
  <si>
    <t>PBI2</t>
  </si>
  <si>
    <t>33478-6456</t>
  </si>
  <si>
    <t>33570-5526</t>
  </si>
  <si>
    <t>33811-1808</t>
  </si>
  <si>
    <t>TPA3</t>
  </si>
  <si>
    <t>33823-9429</t>
  </si>
  <si>
    <t>TPA6</t>
  </si>
  <si>
    <t>34475-4625</t>
  </si>
  <si>
    <t>HSV1</t>
  </si>
  <si>
    <t>35756-4403</t>
  </si>
  <si>
    <t>BNA6</t>
  </si>
  <si>
    <t>37040-5502</t>
  </si>
  <si>
    <t>37090-8123</t>
  </si>
  <si>
    <t>37310-1400</t>
  </si>
  <si>
    <t>MEM1</t>
  </si>
  <si>
    <t>38118-8102</t>
  </si>
  <si>
    <t>MEM2</t>
  </si>
  <si>
    <t>38611-2306</t>
  </si>
  <si>
    <t>38654-2510</t>
  </si>
  <si>
    <t>41048-8648</t>
  </si>
  <si>
    <t>41048-9135</t>
  </si>
  <si>
    <t>42718-2454</t>
  </si>
  <si>
    <t>CMH6</t>
  </si>
  <si>
    <t>43137-9670</t>
  </si>
  <si>
    <t>TOL3</t>
  </si>
  <si>
    <t>43551-4210</t>
  </si>
  <si>
    <t>CMH3</t>
  </si>
  <si>
    <t>45050-1848</t>
  </si>
  <si>
    <t>MQJ1</t>
  </si>
  <si>
    <t>46140-7099</t>
  </si>
  <si>
    <t>IND9</t>
  </si>
  <si>
    <t>46143-7830</t>
  </si>
  <si>
    <t>46168-7442</t>
  </si>
  <si>
    <t>46168-7637</t>
  </si>
  <si>
    <t>MQJ2</t>
  </si>
  <si>
    <t>46184-9108</t>
  </si>
  <si>
    <t>46231-1132</t>
  </si>
  <si>
    <t>FWA4</t>
  </si>
  <si>
    <t>46809-9771</t>
  </si>
  <si>
    <t>47130-7761</t>
  </si>
  <si>
    <t>48150-1043</t>
  </si>
  <si>
    <t>DET2</t>
  </si>
  <si>
    <t>48317-1318</t>
  </si>
  <si>
    <t>53144-7502</t>
  </si>
  <si>
    <t>JVL1</t>
  </si>
  <si>
    <t>53511-9709</t>
  </si>
  <si>
    <t>55379-1726</t>
  </si>
  <si>
    <t>ORD2</t>
  </si>
  <si>
    <t>60410-8758</t>
  </si>
  <si>
    <t>60449-8316</t>
  </si>
  <si>
    <t>IGQ2</t>
  </si>
  <si>
    <t>60484-3271</t>
  </si>
  <si>
    <t>60502-8200</t>
  </si>
  <si>
    <t>STL6</t>
  </si>
  <si>
    <t>62025-2801</t>
  </si>
  <si>
    <t>STL3</t>
  </si>
  <si>
    <t>65738-2779</t>
  </si>
  <si>
    <t>FOE1</t>
  </si>
  <si>
    <t>66109-3665</t>
  </si>
  <si>
    <t>ICT2</t>
  </si>
  <si>
    <t>67219-1410</t>
  </si>
  <si>
    <t>LFT1</t>
  </si>
  <si>
    <t>70520-5976</t>
  </si>
  <si>
    <t>LIT2</t>
  </si>
  <si>
    <t>72117-5026</t>
  </si>
  <si>
    <t>OKC2</t>
  </si>
  <si>
    <t>73159-0003</t>
  </si>
  <si>
    <t>FTW9</t>
  </si>
  <si>
    <t>75019-3989</t>
  </si>
  <si>
    <t>75019-4424</t>
  </si>
  <si>
    <t>AFW5</t>
  </si>
  <si>
    <t>75180-1636</t>
  </si>
  <si>
    <t>75241-7203</t>
  </si>
  <si>
    <t>75261-4034</t>
  </si>
  <si>
    <t>FTW3</t>
  </si>
  <si>
    <t>76177-2517</t>
  </si>
  <si>
    <t>76177-4513</t>
  </si>
  <si>
    <t>77040-1437</t>
  </si>
  <si>
    <t>77423-2769</t>
  </si>
  <si>
    <t>HOU8</t>
  </si>
  <si>
    <t>77545-1129</t>
  </si>
  <si>
    <t>SAT4</t>
  </si>
  <si>
    <t>78245-9512</t>
  </si>
  <si>
    <t>AMA1</t>
  </si>
  <si>
    <t>79108-7749</t>
  </si>
  <si>
    <t>80019-3710</t>
  </si>
  <si>
    <t>SLC2</t>
  </si>
  <si>
    <t>SLC3</t>
  </si>
  <si>
    <t>84116-4413</t>
  </si>
  <si>
    <t>85043-2101</t>
  </si>
  <si>
    <t>GYR3</t>
  </si>
  <si>
    <t>85043-2356</t>
  </si>
  <si>
    <t>85043-4428</t>
  </si>
  <si>
    <t>85043-8305</t>
  </si>
  <si>
    <t>QZZ7</t>
  </si>
  <si>
    <t>85212-9608</t>
  </si>
  <si>
    <t>85338-3620</t>
  </si>
  <si>
    <t>GYR2</t>
  </si>
  <si>
    <t>85395-7672</t>
  </si>
  <si>
    <t>89044-8746</t>
  </si>
  <si>
    <t>89115-1826</t>
  </si>
  <si>
    <t>LAS7</t>
  </si>
  <si>
    <t>89115-1935</t>
  </si>
  <si>
    <t>VGT2</t>
  </si>
  <si>
    <t>89115-2013</t>
  </si>
  <si>
    <t>89115-3467</t>
  </si>
  <si>
    <t>89506-7701</t>
  </si>
  <si>
    <t>91752-5087</t>
  </si>
  <si>
    <t>SBD1</t>
  </si>
  <si>
    <t>92316-3819</t>
  </si>
  <si>
    <t>POC1</t>
  </si>
  <si>
    <t>92336-1123</t>
  </si>
  <si>
    <t>LAX9</t>
  </si>
  <si>
    <t>92337-7441</t>
  </si>
  <si>
    <t>92374-1501</t>
  </si>
  <si>
    <t>92374-5005</t>
  </si>
  <si>
    <t>IUTI</t>
  </si>
  <si>
    <t>92374-5015</t>
  </si>
  <si>
    <t>92376-8624</t>
  </si>
  <si>
    <t>KRB1</t>
  </si>
  <si>
    <t>92408-0123</t>
  </si>
  <si>
    <t>SBD2</t>
  </si>
  <si>
    <t>92408-2805</t>
  </si>
  <si>
    <t>92551-9534</t>
  </si>
  <si>
    <t>92551-9561</t>
  </si>
  <si>
    <t>KRB4</t>
  </si>
  <si>
    <t>92571-9722</t>
  </si>
  <si>
    <t>FAT2</t>
  </si>
  <si>
    <t>93291-1882</t>
  </si>
  <si>
    <t>QXY8</t>
  </si>
  <si>
    <t>93725-1962</t>
  </si>
  <si>
    <t>94561-2677</t>
  </si>
  <si>
    <t>SCK4</t>
  </si>
  <si>
    <t>95215-8354</t>
  </si>
  <si>
    <t>SCK1</t>
  </si>
  <si>
    <t>95215-9465</t>
  </si>
  <si>
    <t>QXY5</t>
  </si>
  <si>
    <t>SCK3</t>
  </si>
  <si>
    <t>95336-8696</t>
  </si>
  <si>
    <t>95363-8876</t>
  </si>
  <si>
    <t>95377-8906</t>
  </si>
  <si>
    <t>MCE1</t>
  </si>
  <si>
    <t>95380-9684</t>
  </si>
  <si>
    <t>SMF7</t>
  </si>
  <si>
    <t>95688-9626</t>
  </si>
  <si>
    <t>95835-9505</t>
  </si>
  <si>
    <t>SMF6</t>
  </si>
  <si>
    <t>95837-9109</t>
  </si>
  <si>
    <t>PDX6</t>
  </si>
  <si>
    <t>97203-6814</t>
  </si>
  <si>
    <t>PDX7</t>
  </si>
  <si>
    <t>97317-8983</t>
  </si>
  <si>
    <t>98032-2423</t>
  </si>
  <si>
    <t>OLM1</t>
  </si>
  <si>
    <t>98516-3111</t>
  </si>
  <si>
    <t>GEG2</t>
  </si>
  <si>
    <t>99216-6102</t>
  </si>
</sst>
</file>

<file path=xl/styles.xml><?xml version="1.0" encoding="utf-8"?>
<styleSheet xmlns="http://schemas.openxmlformats.org/spreadsheetml/2006/main">
  <numFmts count="22">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_ "/>
    <numFmt numFmtId="178" formatCode="[$-409]h:mm\ AM/PM;@"/>
    <numFmt numFmtId="179" formatCode="_-* #,##0.00_-;\-* #,##0.00_-;_-* &quot;-&quot;??_-;_-@_-"/>
    <numFmt numFmtId="180" formatCode="[$USD]\ #,##0.00_);\([$USD]\ #,##0.00\)"/>
    <numFmt numFmtId="181" formatCode="[$-F800]dddd\,\ mmmm\ dd\,\ yyyy"/>
    <numFmt numFmtId="182" formatCode="_-[$£-809]* #,##0.00_-;\-[$£-809]* #,##0.00_-;_-[$£-809]* &quot;-&quot;??_-;_-@_-"/>
    <numFmt numFmtId="183" formatCode="_([$€-2]* #,##0.00_);_([$€-2]* \(#,##0.00\);_([$€-2]* &quot;-&quot;??_)"/>
    <numFmt numFmtId="184" formatCode="[$$-C09]#,##0.00;\-[$$-C09]#,##0.00"/>
    <numFmt numFmtId="185" formatCode="[$USD]\ #,##0.000_);[Red]\([$USD]\ #,##0.000\)"/>
    <numFmt numFmtId="186" formatCode="[$USD]\ #,##0.00_);[Red]\([$USD]\ #,##0.00\)"/>
    <numFmt numFmtId="187" formatCode="[$-409]d/mmm;@"/>
    <numFmt numFmtId="188" formatCode="[$-1010804]General"/>
    <numFmt numFmtId="189" formatCode="0.00_ "/>
    <numFmt numFmtId="190" formatCode="[$$-409]#,##0.00;[Red][$$-409]#,##0.00"/>
    <numFmt numFmtId="191" formatCode="0.0_);[Red]\(0.0\)"/>
    <numFmt numFmtId="192" formatCode="m&quot;月&quot;d&quot;日&quot;;@"/>
  </numFmts>
  <fonts count="292">
    <font>
      <sz val="11"/>
      <color indexed="8"/>
      <name val="宋体"/>
      <charset val="134"/>
    </font>
    <font>
      <sz val="11"/>
      <color theme="1"/>
      <name val="宋体"/>
      <charset val="134"/>
      <scheme val="minor"/>
    </font>
    <font>
      <sz val="10"/>
      <name val="微软雅黑"/>
      <charset val="134"/>
    </font>
    <font>
      <sz val="12"/>
      <name val="宋体"/>
      <charset val="134"/>
    </font>
    <font>
      <b/>
      <sz val="24"/>
      <color theme="1"/>
      <name val="微软雅黑"/>
      <charset val="134"/>
    </font>
    <font>
      <u/>
      <sz val="11"/>
      <color rgb="FF800080"/>
      <name val="宋体"/>
      <charset val="134"/>
    </font>
    <font>
      <sz val="10.5"/>
      <color theme="1"/>
      <name val="微软雅黑"/>
      <charset val="134"/>
    </font>
    <font>
      <sz val="10.5"/>
      <color rgb="FFFF0000"/>
      <name val="微软雅黑"/>
      <charset val="134"/>
    </font>
    <font>
      <sz val="11"/>
      <color theme="1"/>
      <name val="微软雅黑"/>
      <charset val="134"/>
    </font>
    <font>
      <b/>
      <sz val="16"/>
      <color theme="1"/>
      <name val="Microsoft YaHei"/>
      <charset val="134"/>
    </font>
    <font>
      <sz val="11"/>
      <color theme="1"/>
      <name val="Arial"/>
      <charset val="134"/>
    </font>
    <font>
      <sz val="11"/>
      <color theme="1"/>
      <name val="宋体"/>
      <charset val="134"/>
    </font>
    <font>
      <sz val="10"/>
      <color indexed="8"/>
      <name val="Microsoft YaHei"/>
      <charset val="134"/>
    </font>
    <font>
      <sz val="10"/>
      <color theme="1"/>
      <name val="Calibri"/>
      <charset val="0"/>
    </font>
    <font>
      <b/>
      <sz val="40"/>
      <name val="微软雅黑"/>
      <charset val="134"/>
    </font>
    <font>
      <b/>
      <sz val="14"/>
      <color rgb="FF000000"/>
      <name val="微软雅黑"/>
      <charset val="134"/>
    </font>
    <font>
      <b/>
      <sz val="12"/>
      <name val="微软雅黑"/>
      <charset val="134"/>
    </font>
    <font>
      <b/>
      <sz val="12"/>
      <color theme="1"/>
      <name val="微软雅黑"/>
      <charset val="134"/>
    </font>
    <font>
      <sz val="12"/>
      <color theme="1"/>
      <name val="宋体"/>
      <charset val="134"/>
      <scheme val="minor"/>
    </font>
    <font>
      <sz val="9"/>
      <color theme="1"/>
      <name val="微软雅黑"/>
      <charset val="134"/>
    </font>
    <font>
      <sz val="9"/>
      <color rgb="FF000000"/>
      <name val="微软雅黑"/>
      <charset val="134"/>
    </font>
    <font>
      <sz val="9"/>
      <color rgb="FF000000"/>
      <name val="Calibri"/>
      <charset val="134"/>
    </font>
    <font>
      <b/>
      <sz val="12"/>
      <color theme="1"/>
      <name val="宋体"/>
      <charset val="134"/>
      <scheme val="minor"/>
    </font>
    <font>
      <sz val="9"/>
      <name val="Calibri"/>
      <charset val="134"/>
    </font>
    <font>
      <sz val="9"/>
      <color theme="1"/>
      <name val="Calibri"/>
      <charset val="134"/>
    </font>
    <font>
      <sz val="12"/>
      <color rgb="FFFF0000"/>
      <name val="Arial"/>
      <charset val="134"/>
    </font>
    <font>
      <sz val="12"/>
      <name val="Arial"/>
      <charset val="134"/>
    </font>
    <font>
      <b/>
      <sz val="11"/>
      <color theme="1"/>
      <name val="Arial"/>
      <charset val="134"/>
    </font>
    <font>
      <sz val="12"/>
      <name val="宋体"/>
      <charset val="134"/>
      <scheme val="minor"/>
    </font>
    <font>
      <b/>
      <sz val="28"/>
      <color theme="1"/>
      <name val="宋体"/>
      <charset val="134"/>
    </font>
    <font>
      <b/>
      <sz val="28"/>
      <color theme="1"/>
      <name val="Arial"/>
      <charset val="134"/>
    </font>
    <font>
      <b/>
      <sz val="22"/>
      <color rgb="FFFF0000"/>
      <name val="Microsoft YaHei"/>
      <charset val="134"/>
    </font>
    <font>
      <b/>
      <sz val="18"/>
      <color rgb="FFFF0000"/>
      <name val="Microsoft YaHei"/>
      <charset val="134"/>
    </font>
    <font>
      <b/>
      <sz val="18"/>
      <color rgb="FFFF0000"/>
      <name val="Arial"/>
      <charset val="134"/>
    </font>
    <font>
      <b/>
      <sz val="14"/>
      <color rgb="FFFF0000"/>
      <name val="Arial"/>
      <charset val="134"/>
    </font>
    <font>
      <b/>
      <sz val="11"/>
      <color rgb="FF000000"/>
      <name val="Microsoft YaHei"/>
      <charset val="134"/>
    </font>
    <font>
      <b/>
      <sz val="16"/>
      <color rgb="FF000000"/>
      <name val="宋体"/>
      <charset val="134"/>
    </font>
    <font>
      <b/>
      <sz val="22"/>
      <color rgb="FF000000"/>
      <name val="Arial"/>
      <charset val="134"/>
    </font>
    <font>
      <b/>
      <sz val="12"/>
      <color rgb="FF000000"/>
      <name val="Microsoft YaHei"/>
      <charset val="134"/>
    </font>
    <font>
      <b/>
      <sz val="10"/>
      <color rgb="FF000000"/>
      <name val="Microsoft YaHei"/>
      <charset val="134"/>
    </font>
    <font>
      <sz val="11"/>
      <color rgb="FF800080"/>
      <name val="宋体"/>
      <charset val="134"/>
      <scheme val="minor"/>
    </font>
    <font>
      <b/>
      <sz val="16"/>
      <color rgb="FF000000"/>
      <name val="Arial"/>
      <charset val="134"/>
    </font>
    <font>
      <b/>
      <sz val="12"/>
      <color rgb="FF000000"/>
      <name val="Arial"/>
      <charset val="134"/>
    </font>
    <font>
      <sz val="10"/>
      <color rgb="FF000000"/>
      <name val="Arial"/>
      <charset val="134"/>
    </font>
    <font>
      <sz val="11"/>
      <color rgb="FFFF0000"/>
      <name val="宋体"/>
      <charset val="134"/>
      <scheme val="minor"/>
    </font>
    <font>
      <sz val="12"/>
      <color rgb="FFFF0000"/>
      <name val="宋体"/>
      <charset val="134"/>
    </font>
    <font>
      <b/>
      <sz val="16"/>
      <color rgb="FFFF0000"/>
      <name val="微软雅黑"/>
      <charset val="134"/>
    </font>
    <font>
      <b/>
      <sz val="16"/>
      <color rgb="FFFF0000"/>
      <name val="Arial"/>
      <charset val="134"/>
    </font>
    <font>
      <sz val="16"/>
      <color rgb="FFFF0000"/>
      <name val="Arial"/>
      <charset val="134"/>
    </font>
    <font>
      <b/>
      <sz val="10"/>
      <color theme="1"/>
      <name val="微软雅黑"/>
      <charset val="134"/>
    </font>
    <font>
      <sz val="10"/>
      <color rgb="FFFF0000"/>
      <name val="Microsoft YaHei"/>
      <charset val="134"/>
    </font>
    <font>
      <sz val="10"/>
      <color rgb="FF000000"/>
      <name val="Microsoft YaHei"/>
      <charset val="134"/>
    </font>
    <font>
      <sz val="11"/>
      <color rgb="FFFF0000"/>
      <name val="微软雅黑"/>
      <charset val="134"/>
    </font>
    <font>
      <sz val="11"/>
      <color rgb="FFFF0000"/>
      <name val="Arial"/>
      <charset val="134"/>
    </font>
    <font>
      <b/>
      <sz val="11"/>
      <color rgb="FFFF0000"/>
      <name val="微软雅黑"/>
      <charset val="134"/>
    </font>
    <font>
      <b/>
      <sz val="20"/>
      <color theme="1"/>
      <name val="微软雅黑"/>
      <charset val="134"/>
    </font>
    <font>
      <b/>
      <sz val="20"/>
      <color theme="1"/>
      <name val="Arial"/>
      <charset val="134"/>
    </font>
    <font>
      <sz val="20"/>
      <color theme="1"/>
      <name val="Arial"/>
      <charset val="134"/>
    </font>
    <font>
      <b/>
      <sz val="16"/>
      <name val="Microsoft YaHei"/>
      <charset val="134"/>
    </font>
    <font>
      <sz val="12"/>
      <color rgb="FFFF0000"/>
      <name val="微软雅黑"/>
      <charset val="161"/>
    </font>
    <font>
      <b/>
      <sz val="11"/>
      <color rgb="FFFF0000"/>
      <name val="宋体"/>
      <charset val="134"/>
      <scheme val="minor"/>
    </font>
    <font>
      <sz val="11"/>
      <name val="Arial"/>
      <charset val="134"/>
    </font>
    <font>
      <sz val="11"/>
      <name val="宋体"/>
      <charset val="134"/>
      <scheme val="minor"/>
    </font>
    <font>
      <b/>
      <sz val="22"/>
      <name val="Microsoft YaHei"/>
      <charset val="134"/>
    </font>
    <font>
      <b/>
      <sz val="18"/>
      <name val="Microsoft YaHei"/>
      <charset val="134"/>
    </font>
    <font>
      <b/>
      <sz val="18"/>
      <name val="Arial"/>
      <charset val="134"/>
    </font>
    <font>
      <b/>
      <sz val="14"/>
      <name val="Arial"/>
      <charset val="134"/>
    </font>
    <font>
      <b/>
      <sz val="11"/>
      <color rgb="FFFF0000"/>
      <name val="Arial"/>
      <charset val="134"/>
    </font>
    <font>
      <b/>
      <sz val="11"/>
      <color rgb="FFE2793F"/>
      <name val="宋体"/>
      <charset val="134"/>
    </font>
    <font>
      <b/>
      <sz val="10"/>
      <color rgb="FFE2793F"/>
      <name val="Arial"/>
      <charset val="134"/>
    </font>
    <font>
      <b/>
      <sz val="24"/>
      <color rgb="FFE2793F"/>
      <name val="宋体"/>
      <charset val="134"/>
    </font>
    <font>
      <b/>
      <sz val="14"/>
      <color rgb="FFE2793F"/>
      <name val="Helvetica"/>
      <charset val="134"/>
    </font>
    <font>
      <b/>
      <sz val="14"/>
      <color rgb="FFE2793F"/>
      <name val="宋体-简"/>
      <charset val="134"/>
    </font>
    <font>
      <b/>
      <sz val="11"/>
      <color rgb="FFE2793F"/>
      <name val="Helvetica"/>
      <charset val="134"/>
    </font>
    <font>
      <b/>
      <sz val="16"/>
      <color theme="1"/>
      <name val="微软雅黑"/>
      <charset val="134"/>
    </font>
    <font>
      <b/>
      <sz val="20"/>
      <name val="宋体"/>
      <charset val="134"/>
      <scheme val="minor"/>
    </font>
    <font>
      <b/>
      <sz val="20"/>
      <color indexed="8"/>
      <name val="微软雅黑"/>
      <charset val="134"/>
    </font>
    <font>
      <b/>
      <sz val="11"/>
      <color theme="1"/>
      <name val="微软雅黑"/>
      <charset val="134"/>
    </font>
    <font>
      <sz val="16"/>
      <color indexed="8"/>
      <name val="宋体"/>
      <charset val="134"/>
    </font>
    <font>
      <u/>
      <sz val="12"/>
      <name val="宋体"/>
      <charset val="134"/>
      <scheme val="minor"/>
    </font>
    <font>
      <b/>
      <sz val="14"/>
      <color rgb="FF000000"/>
      <name val="微软雅黑"/>
      <charset val="161"/>
    </font>
    <font>
      <b/>
      <sz val="11"/>
      <color rgb="FFFFFF00"/>
      <name val="微软雅黑"/>
      <charset val="134"/>
    </font>
    <font>
      <sz val="10.5"/>
      <name val="微软雅黑"/>
      <charset val="134"/>
    </font>
    <font>
      <b/>
      <sz val="10.5"/>
      <color rgb="FFFF0000"/>
      <name val="微软雅黑"/>
      <charset val="134"/>
    </font>
    <font>
      <sz val="11"/>
      <color indexed="8"/>
      <name val="微软雅黑"/>
      <charset val="161"/>
    </font>
    <font>
      <sz val="8"/>
      <color indexed="8"/>
      <name val="宋体"/>
      <charset val="134"/>
    </font>
    <font>
      <b/>
      <sz val="12"/>
      <color rgb="FF0070C0"/>
      <name val="微软雅黑"/>
      <charset val="134"/>
    </font>
    <font>
      <sz val="12"/>
      <color theme="1"/>
      <name val="微软雅黑"/>
      <charset val="134"/>
    </font>
    <font>
      <sz val="7.5"/>
      <color rgb="FFFF0000"/>
      <name val="微软雅黑"/>
      <charset val="161"/>
    </font>
    <font>
      <sz val="12"/>
      <name val="微软雅黑"/>
      <charset val="134"/>
    </font>
    <font>
      <sz val="12"/>
      <color rgb="FFFF0000"/>
      <name val="微软雅黑"/>
      <charset val="134"/>
    </font>
    <font>
      <sz val="11"/>
      <color rgb="FFFF0000"/>
      <name val="微软雅黑"/>
      <charset val="161"/>
    </font>
    <font>
      <sz val="8"/>
      <color rgb="FFFF0000"/>
      <name val="微软雅黑"/>
      <charset val="161"/>
    </font>
    <font>
      <sz val="9"/>
      <color indexed="8"/>
      <name val="微软雅黑"/>
      <charset val="161"/>
    </font>
    <font>
      <b/>
      <sz val="26"/>
      <color theme="0"/>
      <name val="微软雅黑"/>
      <charset val="161"/>
    </font>
    <font>
      <b/>
      <sz val="16"/>
      <color theme="0"/>
      <name val="微软雅黑"/>
      <charset val="134"/>
    </font>
    <font>
      <b/>
      <sz val="16"/>
      <color theme="0"/>
      <name val="微软雅黑"/>
      <charset val="161"/>
    </font>
    <font>
      <b/>
      <sz val="12"/>
      <color theme="0"/>
      <name val="微软雅黑"/>
      <charset val="161"/>
    </font>
    <font>
      <b/>
      <sz val="12"/>
      <color rgb="FFFD5C0C"/>
      <name val="微软雅黑"/>
      <charset val="134"/>
    </font>
    <font>
      <b/>
      <sz val="12"/>
      <color rgb="FF0070C0"/>
      <name val="微软雅黑"/>
      <charset val="161"/>
    </font>
    <font>
      <b/>
      <sz val="12"/>
      <color rgb="FFFF0000"/>
      <name val="微软雅黑"/>
      <charset val="161"/>
    </font>
    <font>
      <b/>
      <sz val="12"/>
      <color rgb="FFFF0000"/>
      <name val="微软雅黑"/>
      <charset val="134"/>
    </font>
    <font>
      <b/>
      <sz val="12"/>
      <color rgb="FF0B5FD1"/>
      <name val="微软雅黑"/>
      <charset val="161"/>
    </font>
    <font>
      <b/>
      <sz val="12"/>
      <color rgb="FFFF6C0D"/>
      <name val="微软雅黑"/>
      <charset val="134"/>
    </font>
    <font>
      <b/>
      <sz val="12"/>
      <color rgb="FF0B5FD1"/>
      <name val="微软雅黑"/>
      <charset val="134"/>
    </font>
    <font>
      <b/>
      <sz val="12"/>
      <color rgb="FF0070C0"/>
      <name val="宋体"/>
      <charset val="134"/>
    </font>
    <font>
      <b/>
      <sz val="10"/>
      <color theme="0"/>
      <name val="微软雅黑"/>
      <charset val="134"/>
    </font>
    <font>
      <sz val="10"/>
      <color rgb="FF0766D4"/>
      <name val="微软雅黑"/>
      <charset val="134"/>
    </font>
    <font>
      <b/>
      <sz val="9"/>
      <color theme="0"/>
      <name val="微软雅黑"/>
      <charset val="134"/>
    </font>
    <font>
      <b/>
      <sz val="9"/>
      <color rgb="FF0B5FD1"/>
      <name val="微软雅黑"/>
      <charset val="161"/>
    </font>
    <font>
      <b/>
      <sz val="12"/>
      <color theme="9" tint="-0.25"/>
      <name val="微软雅黑"/>
      <charset val="134"/>
    </font>
    <font>
      <sz val="12"/>
      <color indexed="8"/>
      <name val="微软雅黑"/>
      <charset val="161"/>
    </font>
    <font>
      <b/>
      <sz val="20"/>
      <color rgb="FF0766D4"/>
      <name val="微软雅黑"/>
      <charset val="161"/>
    </font>
    <font>
      <u/>
      <sz val="11"/>
      <color theme="0"/>
      <name val="宋体"/>
      <charset val="134"/>
    </font>
    <font>
      <sz val="9"/>
      <color rgb="FF0B5FD1"/>
      <name val="微软雅黑"/>
      <charset val="161"/>
    </font>
    <font>
      <sz val="10"/>
      <color rgb="FFFF0000"/>
      <name val="微软雅黑"/>
      <charset val="161"/>
    </font>
    <font>
      <sz val="14"/>
      <color rgb="FFFF0000"/>
      <name val="微软雅黑"/>
      <charset val="161"/>
    </font>
    <font>
      <b/>
      <sz val="12"/>
      <color theme="9" tint="-0.25"/>
      <name val="微软雅黑"/>
      <charset val="161"/>
    </font>
    <font>
      <sz val="7.5"/>
      <color indexed="8"/>
      <name val="微软雅黑"/>
      <charset val="161"/>
    </font>
    <font>
      <sz val="11"/>
      <color indexed="8"/>
      <name val="微软雅黑"/>
      <charset val="134"/>
    </font>
    <font>
      <b/>
      <sz val="22"/>
      <color theme="0"/>
      <name val="微软雅黑"/>
      <charset val="161"/>
    </font>
    <font>
      <b/>
      <sz val="11"/>
      <color rgb="FF0070C0"/>
      <name val="微软雅黑"/>
      <charset val="134"/>
    </font>
    <font>
      <b/>
      <sz val="9"/>
      <color rgb="FF0B5FD1"/>
      <name val="微软雅黑"/>
      <charset val="134"/>
    </font>
    <font>
      <sz val="8"/>
      <color rgb="FF0766D4"/>
      <name val="微软雅黑"/>
      <charset val="134"/>
    </font>
    <font>
      <sz val="12"/>
      <color indexed="8"/>
      <name val="宋体"/>
      <charset val="134"/>
    </font>
    <font>
      <b/>
      <sz val="10"/>
      <color rgb="FF0070C0"/>
      <name val="微软雅黑"/>
      <charset val="134"/>
    </font>
    <font>
      <b/>
      <sz val="11"/>
      <color rgb="FFEE7228"/>
      <name val="微软雅黑"/>
      <charset val="134"/>
    </font>
    <font>
      <sz val="11"/>
      <color rgb="FFFF0000"/>
      <name val="宋体"/>
      <charset val="134"/>
    </font>
    <font>
      <sz val="9"/>
      <color rgb="FFFF0000"/>
      <name val="微软雅黑"/>
      <charset val="161"/>
    </font>
    <font>
      <b/>
      <sz val="22"/>
      <color theme="0"/>
      <name val="微软雅黑"/>
      <charset val="134"/>
    </font>
    <font>
      <b/>
      <sz val="20"/>
      <color theme="0"/>
      <name val="微软雅黑"/>
      <charset val="134"/>
    </font>
    <font>
      <b/>
      <sz val="12"/>
      <color rgb="FFF9680D"/>
      <name val="微软雅黑"/>
      <charset val="134"/>
    </font>
    <font>
      <b/>
      <sz val="14"/>
      <color rgb="FF0766D4"/>
      <name val="微软雅黑"/>
      <charset val="134"/>
    </font>
    <font>
      <b/>
      <sz val="14"/>
      <name val="微软雅黑"/>
      <charset val="134"/>
    </font>
    <font>
      <b/>
      <sz val="14"/>
      <color rgb="FF0070C0"/>
      <name val="微软雅黑"/>
      <charset val="134"/>
    </font>
    <font>
      <b/>
      <sz val="14"/>
      <color theme="1"/>
      <name val="微软雅黑"/>
      <charset val="134"/>
    </font>
    <font>
      <b/>
      <sz val="14"/>
      <color theme="9" tint="-0.25"/>
      <name val="微软雅黑"/>
      <charset val="134"/>
    </font>
    <font>
      <b/>
      <sz val="12"/>
      <color rgb="FF0766D4"/>
      <name val="微软雅黑"/>
      <charset val="134"/>
    </font>
    <font>
      <b/>
      <sz val="12"/>
      <color theme="9" tint="-0.25"/>
      <name val="Microsoft YaHei"/>
      <charset val="134"/>
    </font>
    <font>
      <b/>
      <sz val="11"/>
      <color theme="9" tint="-0.25"/>
      <name val="微软雅黑"/>
      <charset val="161"/>
    </font>
    <font>
      <b/>
      <sz val="11"/>
      <color theme="9" tint="-0.25"/>
      <name val="微软雅黑"/>
      <charset val="134"/>
    </font>
    <font>
      <b/>
      <sz val="22"/>
      <color theme="1"/>
      <name val="微软雅黑"/>
      <charset val="134"/>
    </font>
    <font>
      <b/>
      <sz val="26"/>
      <color theme="0"/>
      <name val="微软雅黑"/>
      <charset val="134"/>
    </font>
    <font>
      <b/>
      <sz val="12"/>
      <color theme="0"/>
      <name val="微软雅黑"/>
      <charset val="134"/>
    </font>
    <font>
      <b/>
      <sz val="12"/>
      <name val="微软雅黑"/>
      <charset val="161"/>
    </font>
    <font>
      <b/>
      <sz val="12"/>
      <color rgb="FF000000"/>
      <name val="微软雅黑"/>
      <charset val="161"/>
    </font>
    <font>
      <u/>
      <sz val="12"/>
      <color theme="1"/>
      <name val="微软雅黑"/>
      <charset val="134"/>
    </font>
    <font>
      <sz val="9.5"/>
      <color indexed="8"/>
      <name val="微软雅黑"/>
      <charset val="161"/>
    </font>
    <font>
      <b/>
      <sz val="9"/>
      <color rgb="FF0766D4"/>
      <name val="微软雅黑"/>
      <charset val="134"/>
    </font>
    <font>
      <b/>
      <sz val="24"/>
      <color rgb="FFFD5C0C"/>
      <name val="微软雅黑"/>
      <charset val="134"/>
    </font>
    <font>
      <b/>
      <sz val="24"/>
      <color rgb="FFFF0000"/>
      <name val="微软雅黑"/>
      <charset val="134"/>
    </font>
    <font>
      <b/>
      <sz val="24"/>
      <color rgb="FF0B5FD1"/>
      <name val="微软雅黑"/>
      <charset val="134"/>
    </font>
    <font>
      <b/>
      <sz val="11"/>
      <color rgb="FFF85208"/>
      <name val="微软雅黑"/>
      <charset val="134"/>
    </font>
    <font>
      <b/>
      <sz val="10"/>
      <color rgb="FFF85208"/>
      <name val="微软雅黑"/>
      <charset val="134"/>
    </font>
    <font>
      <b/>
      <sz val="12"/>
      <color rgb="FFFFFF00"/>
      <name val="微软雅黑"/>
      <charset val="161"/>
    </font>
    <font>
      <b/>
      <sz val="10"/>
      <color rgb="FF0B5FD1"/>
      <name val="微软雅黑"/>
      <charset val="134"/>
    </font>
    <font>
      <b/>
      <sz val="10"/>
      <color rgb="FF0B5FD1"/>
      <name val="Microsoft YaHei"/>
      <charset val="134"/>
    </font>
    <font>
      <b/>
      <sz val="11"/>
      <name val="微软雅黑"/>
      <charset val="161"/>
    </font>
    <font>
      <b/>
      <sz val="11"/>
      <color rgb="FF0B5FD1"/>
      <name val="微软雅黑"/>
      <charset val="134"/>
    </font>
    <font>
      <b/>
      <sz val="9"/>
      <color rgb="FF0B5FD1"/>
      <name val="Microsoft YaHei"/>
      <charset val="134"/>
    </font>
    <font>
      <b/>
      <sz val="11"/>
      <color rgb="FF0B5FD1"/>
      <name val="Microsoft YaHei"/>
      <charset val="134"/>
    </font>
    <font>
      <sz val="8"/>
      <color rgb="FF0B5FD1"/>
      <name val="宋体"/>
      <charset val="134"/>
    </font>
    <font>
      <b/>
      <sz val="8"/>
      <color theme="0"/>
      <name val="微软雅黑"/>
      <charset val="134"/>
    </font>
    <font>
      <b/>
      <sz val="7.5"/>
      <color theme="0"/>
      <name val="微软雅黑"/>
      <charset val="134"/>
    </font>
    <font>
      <b/>
      <sz val="18"/>
      <color rgb="FFFF0000"/>
      <name val="微软雅黑"/>
      <charset val="134"/>
    </font>
    <font>
      <sz val="11"/>
      <color rgb="FFC00000"/>
      <name val="微软雅黑"/>
      <charset val="161"/>
    </font>
    <font>
      <b/>
      <sz val="8"/>
      <color rgb="FF0B5FD1"/>
      <name val="微软雅黑"/>
      <charset val="134"/>
    </font>
    <font>
      <b/>
      <sz val="10"/>
      <color rgb="FFFD5C0C"/>
      <name val="微软雅黑"/>
      <charset val="134"/>
    </font>
    <font>
      <b/>
      <sz val="12"/>
      <color rgb="FFE46008"/>
      <name val="微软雅黑"/>
      <charset val="134"/>
    </font>
    <font>
      <b/>
      <sz val="11"/>
      <color rgb="FF0766D4"/>
      <name val="微软雅黑"/>
      <charset val="134"/>
    </font>
    <font>
      <b/>
      <sz val="11"/>
      <color rgb="FFE46008"/>
      <name val="微软雅黑"/>
      <charset val="134"/>
    </font>
    <font>
      <b/>
      <sz val="14"/>
      <color theme="0"/>
      <name val="微软雅黑"/>
      <charset val="134"/>
    </font>
    <font>
      <b/>
      <sz val="20"/>
      <color rgb="FF0766D4"/>
      <name val="微软雅黑"/>
      <charset val="134"/>
    </font>
    <font>
      <b/>
      <sz val="12"/>
      <color rgb="FFEE7228"/>
      <name val="微软雅黑"/>
      <charset val="134"/>
    </font>
    <font>
      <b/>
      <sz val="14"/>
      <color indexed="8"/>
      <name val="微软雅黑"/>
      <charset val="134"/>
    </font>
    <font>
      <b/>
      <sz val="11"/>
      <color indexed="8"/>
      <name val="宋体"/>
      <charset val="134"/>
    </font>
    <font>
      <b/>
      <sz val="11"/>
      <color indexed="8"/>
      <name val="微软雅黑"/>
      <charset val="134"/>
    </font>
    <font>
      <b/>
      <sz val="11"/>
      <color rgb="FFFD5C0C"/>
      <name val="微软雅黑"/>
      <charset val="134"/>
    </font>
    <font>
      <b/>
      <sz val="10"/>
      <color rgb="FF0766D4"/>
      <name val="微软雅黑"/>
      <charset val="134"/>
    </font>
    <font>
      <b/>
      <sz val="11"/>
      <color rgb="FFFF0000"/>
      <name val="宋体"/>
      <charset val="134"/>
    </font>
    <font>
      <b/>
      <sz val="11"/>
      <name val="微软雅黑"/>
      <charset val="134"/>
    </font>
    <font>
      <sz val="11"/>
      <color theme="9" tint="-0.25"/>
      <name val="微软雅黑"/>
      <charset val="161"/>
    </font>
    <font>
      <b/>
      <sz val="14"/>
      <color rgb="FFFF0000"/>
      <name val="微软雅黑"/>
      <charset val="134"/>
    </font>
    <font>
      <b/>
      <sz val="8"/>
      <color rgb="FF0070C0"/>
      <name val="微软雅黑"/>
      <charset val="134"/>
    </font>
    <font>
      <sz val="8"/>
      <color rgb="FF0B5FD1"/>
      <name val="微软雅黑"/>
      <charset val="161"/>
    </font>
    <font>
      <b/>
      <sz val="14"/>
      <color rgb="FFE46008"/>
      <name val="微软雅黑"/>
      <charset val="134"/>
    </font>
    <font>
      <sz val="8"/>
      <color indexed="8"/>
      <name val="微软雅黑"/>
      <charset val="161"/>
    </font>
    <font>
      <sz val="22"/>
      <color indexed="8"/>
      <name val="微软雅黑"/>
      <charset val="161"/>
    </font>
    <font>
      <b/>
      <sz val="20"/>
      <color rgb="FFF9680D"/>
      <name val="汉仪超级战甲简"/>
      <charset val="134"/>
    </font>
    <font>
      <b/>
      <sz val="18"/>
      <color theme="0"/>
      <name val="微软雅黑"/>
      <charset val="134"/>
    </font>
    <font>
      <b/>
      <sz val="10"/>
      <color rgb="FFFF0000"/>
      <name val="微软雅黑"/>
      <charset val="134"/>
    </font>
    <font>
      <b/>
      <sz val="10"/>
      <color theme="9" tint="-0.25"/>
      <name val="微软雅黑"/>
      <charset val="134"/>
    </font>
    <font>
      <b/>
      <sz val="20"/>
      <color rgb="FF0B5FD1"/>
      <name val="宋体"/>
      <charset val="134"/>
    </font>
    <font>
      <b/>
      <sz val="12"/>
      <color rgb="FF0B5FD1"/>
      <name val="宋体"/>
      <charset val="134"/>
    </font>
    <font>
      <b/>
      <sz val="26"/>
      <color rgb="FFF9680D"/>
      <name val="汉仪超级战甲简"/>
      <charset val="134"/>
    </font>
    <font>
      <sz val="16"/>
      <color indexed="8"/>
      <name val="微软雅黑"/>
      <charset val="161"/>
    </font>
    <font>
      <b/>
      <sz val="18"/>
      <color rgb="FFEE7228"/>
      <name val="汉仪旗黑-105简"/>
      <charset val="134"/>
    </font>
    <font>
      <sz val="18"/>
      <color theme="0"/>
      <name val="微软雅黑"/>
      <charset val="161"/>
    </font>
    <font>
      <b/>
      <sz val="18"/>
      <color theme="0"/>
      <name val="微软雅黑"/>
      <charset val="161"/>
    </font>
    <font>
      <b/>
      <sz val="9"/>
      <color theme="9" tint="-0.25"/>
      <name val="微软雅黑"/>
      <charset val="134"/>
    </font>
    <font>
      <b/>
      <sz val="11"/>
      <color rgb="FF0766D4"/>
      <name val="微软雅黑"/>
      <charset val="161"/>
    </font>
    <font>
      <b/>
      <sz val="11"/>
      <color rgb="FFFF0000"/>
      <name val="微软雅黑"/>
      <charset val="161"/>
    </font>
    <font>
      <sz val="10"/>
      <color indexed="8"/>
      <name val="微软雅黑"/>
      <charset val="134"/>
    </font>
    <font>
      <sz val="9.5"/>
      <color indexed="8"/>
      <name val="微软雅黑"/>
      <charset val="134"/>
    </font>
    <font>
      <b/>
      <sz val="9.5"/>
      <color rgb="FF0B5FD1"/>
      <name val="微软雅黑"/>
      <charset val="134"/>
    </font>
    <font>
      <b/>
      <sz val="16"/>
      <color rgb="FFFFFF00"/>
      <name val="微软雅黑"/>
      <charset val="134"/>
    </font>
    <font>
      <b/>
      <sz val="16"/>
      <color rgb="FFF4F207"/>
      <name val="Microsoft YaHei"/>
      <charset val="134"/>
    </font>
    <font>
      <b/>
      <sz val="16"/>
      <color rgb="FF0B5FD1"/>
      <name val="微软雅黑"/>
      <charset val="134"/>
    </font>
    <font>
      <b/>
      <sz val="16"/>
      <color rgb="FFFD5C0C"/>
      <name val="微软雅黑"/>
      <charset val="134"/>
    </font>
    <font>
      <b/>
      <sz val="16"/>
      <color rgb="FF0070C0"/>
      <name val="微软雅黑"/>
      <charset val="134"/>
    </font>
    <font>
      <b/>
      <sz val="16"/>
      <color rgb="FF0766D4"/>
      <name val="微软雅黑"/>
      <charset val="134"/>
    </font>
    <font>
      <b/>
      <sz val="18"/>
      <color rgb="FFFF0000"/>
      <name val="宋体"/>
      <charset val="134"/>
    </font>
    <font>
      <b/>
      <sz val="18"/>
      <color rgb="FFFF0000"/>
      <name val="Calibri"/>
      <charset val="134"/>
    </font>
    <font>
      <b/>
      <sz val="14"/>
      <color rgb="FFFFFF00"/>
      <name val="Microsoft YaHei"/>
      <charset val="134"/>
    </font>
    <font>
      <b/>
      <sz val="36"/>
      <color rgb="FFFF0000"/>
      <name val="微软雅黑"/>
      <charset val="134"/>
    </font>
    <font>
      <b/>
      <sz val="20"/>
      <color rgb="FF0B5FD1"/>
      <name val="微软雅黑"/>
      <charset val="134"/>
    </font>
    <font>
      <b/>
      <sz val="20"/>
      <color rgb="FFFF0000"/>
      <name val="微软雅黑"/>
      <charset val="134"/>
    </font>
    <font>
      <b/>
      <sz val="16"/>
      <name val="微软雅黑"/>
      <charset val="134"/>
    </font>
    <font>
      <b/>
      <sz val="20"/>
      <name val="微软雅黑"/>
      <charset val="134"/>
    </font>
    <font>
      <b/>
      <sz val="16"/>
      <color theme="9" tint="-0.25"/>
      <name val="微软雅黑"/>
      <charset val="134"/>
    </font>
    <font>
      <b/>
      <sz val="16"/>
      <color rgb="FF0766D4"/>
      <name val="Microsoft YaHei"/>
      <charset val="134"/>
    </font>
    <font>
      <b/>
      <sz val="10"/>
      <color rgb="FFC00000"/>
      <name val="微软雅黑"/>
      <charset val="134"/>
    </font>
    <font>
      <b/>
      <sz val="22"/>
      <name val="微软雅黑"/>
      <charset val="134"/>
    </font>
    <font>
      <b/>
      <sz val="16"/>
      <color indexed="8"/>
      <name val="宋体"/>
      <charset val="134"/>
    </font>
    <font>
      <sz val="11"/>
      <color rgb="FFFD5C0C"/>
      <name val="宋体"/>
      <charset val="134"/>
    </font>
    <font>
      <b/>
      <u/>
      <sz val="16"/>
      <color rgb="FFFF0000"/>
      <name val="微软雅黑"/>
      <charset val="134"/>
    </font>
    <font>
      <sz val="10"/>
      <color rgb="FFE72E09"/>
      <name val="宋体"/>
      <charset val="134"/>
    </font>
    <font>
      <sz val="10"/>
      <color indexed="8"/>
      <name val="宋体"/>
      <charset val="134"/>
    </font>
    <font>
      <b/>
      <sz val="12"/>
      <color indexed="8"/>
      <name val="宋体"/>
      <charset val="134"/>
    </font>
    <font>
      <b/>
      <sz val="22"/>
      <color rgb="FF0B5FD1"/>
      <name val="微软雅黑"/>
      <charset val="134"/>
    </font>
    <font>
      <b/>
      <sz val="22"/>
      <color rgb="FF0766D4"/>
      <name val="微软雅黑"/>
      <charset val="134"/>
    </font>
    <font>
      <b/>
      <sz val="28"/>
      <name val="微软雅黑"/>
      <charset val="134"/>
    </font>
    <font>
      <b/>
      <sz val="8"/>
      <name val="微软雅黑"/>
      <charset val="134"/>
    </font>
    <font>
      <b/>
      <u/>
      <sz val="11"/>
      <color rgb="FF0070C0"/>
      <name val="宋体"/>
      <charset val="134"/>
    </font>
    <font>
      <b/>
      <u/>
      <sz val="8"/>
      <color rgb="FF0070C0"/>
      <name val="宋体"/>
      <charset val="134"/>
    </font>
    <font>
      <b/>
      <sz val="11"/>
      <color rgb="FF0070C0"/>
      <name val="宋体"/>
      <charset val="134"/>
    </font>
    <font>
      <u/>
      <sz val="11"/>
      <color rgb="FF0070C0"/>
      <name val="宋体"/>
      <charset val="134"/>
    </font>
    <font>
      <b/>
      <sz val="12"/>
      <color theme="1"/>
      <name val="宋体"/>
      <charset val="134"/>
    </font>
    <font>
      <b/>
      <sz val="12"/>
      <color rgb="FFFF0000"/>
      <name val="宋体"/>
      <charset val="134"/>
    </font>
    <font>
      <sz val="10"/>
      <color rgb="FFFF0000"/>
      <name val="宋体"/>
      <charset val="134"/>
    </font>
    <font>
      <b/>
      <sz val="12"/>
      <color rgb="FF1552D1"/>
      <name val="宋体"/>
      <charset val="134"/>
    </font>
    <font>
      <sz val="11"/>
      <color rgb="FF3F3F76"/>
      <name val="宋体"/>
      <charset val="134"/>
      <scheme val="minor"/>
    </font>
    <font>
      <sz val="10"/>
      <name val="Arial"/>
      <charset val="0"/>
    </font>
    <font>
      <sz val="11"/>
      <color rgb="FF9C0006"/>
      <name val="宋体"/>
      <charset val="134"/>
      <scheme val="minor"/>
    </font>
    <font>
      <sz val="11"/>
      <color theme="0"/>
      <name val="宋体"/>
      <charset val="134"/>
      <scheme val="minor"/>
    </font>
    <font>
      <u/>
      <sz val="11"/>
      <color indexed="12"/>
      <name val="宋体"/>
      <charset val="134"/>
    </font>
    <font>
      <u/>
      <sz val="11"/>
      <color indexed="20"/>
      <name val="宋体"/>
      <charset val="134"/>
    </font>
    <font>
      <sz val="11"/>
      <color indexed="8"/>
      <name val="宋体"/>
      <charset val="134"/>
      <scheme val="minor"/>
    </font>
    <font>
      <b/>
      <sz val="11"/>
      <color theme="3"/>
      <name val="宋体"/>
      <charset val="134"/>
      <scheme val="minor"/>
    </font>
    <font>
      <b/>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6500"/>
      <name val="宋体"/>
      <charset val="134"/>
      <scheme val="minor"/>
    </font>
    <font>
      <u/>
      <sz val="12"/>
      <color indexed="12"/>
      <name val="宋体"/>
      <charset val="134"/>
    </font>
    <font>
      <sz val="10"/>
      <name val="Helv"/>
      <charset val="0"/>
    </font>
    <font>
      <sz val="11"/>
      <color rgb="FF000000"/>
      <name val="宋体"/>
      <charset val="134"/>
    </font>
    <font>
      <sz val="11"/>
      <name val=""/>
      <charset val="0"/>
    </font>
    <font>
      <sz val="10"/>
      <name val="Verdana"/>
      <charset val="0"/>
    </font>
    <font>
      <sz val="12"/>
      <name val="新細明體"/>
      <charset val="0"/>
    </font>
    <font>
      <b/>
      <sz val="12"/>
      <color indexed="10"/>
      <name val="宋体"/>
      <charset val="134"/>
    </font>
    <font>
      <sz val="12"/>
      <color indexed="12"/>
      <name val="Impact"/>
      <charset val="0"/>
    </font>
    <font>
      <b/>
      <sz val="9"/>
      <name val="TimesET"/>
      <charset val="0"/>
    </font>
    <font>
      <sz val="9"/>
      <color rgb="FF000000"/>
      <name val="方正书宋_GBK"/>
      <charset val="134"/>
    </font>
    <font>
      <b/>
      <sz val="14"/>
      <color rgb="FFFF0000"/>
      <name val="Microsoft YaHei"/>
      <charset val="134"/>
    </font>
    <font>
      <b/>
      <sz val="10"/>
      <color rgb="FFFF0000"/>
      <name val="Microsoft YaHei"/>
      <charset val="134"/>
    </font>
    <font>
      <b/>
      <sz val="18"/>
      <color theme="4" tint="-0.499984740745262"/>
      <name val="微软雅黑"/>
      <charset val="134"/>
    </font>
    <font>
      <b/>
      <sz val="11"/>
      <color theme="1"/>
      <name val="宋体"/>
      <charset val="134"/>
    </font>
    <font>
      <sz val="10"/>
      <color theme="1"/>
      <name val="微软雅黑"/>
      <charset val="134"/>
    </font>
    <font>
      <b/>
      <sz val="12"/>
      <name val="Microsoft YaHei"/>
      <charset val="134"/>
    </font>
    <font>
      <b/>
      <sz val="14"/>
      <name val="Microsoft YaHei"/>
      <charset val="134"/>
    </font>
    <font>
      <sz val="9"/>
      <color rgb="FF000000"/>
      <name val="Microsoft YaHei"/>
      <charset val="134"/>
    </font>
    <font>
      <sz val="9"/>
      <color rgb="FF000000"/>
      <name val="Arial"/>
      <charset val="134"/>
    </font>
    <font>
      <sz val="9"/>
      <color rgb="FF000000"/>
      <name val="宋体"/>
      <charset val="134"/>
    </font>
    <font>
      <sz val="10"/>
      <color rgb="FF000000"/>
      <name val="宋体"/>
      <charset val="134"/>
    </font>
    <font>
      <b/>
      <sz val="8"/>
      <color rgb="FFFF0000"/>
      <name val="微软雅黑"/>
      <charset val="134"/>
    </font>
    <font>
      <b/>
      <sz val="12"/>
      <color rgb="FFFF0000"/>
      <name val="Arial"/>
      <charset val="134"/>
    </font>
    <font>
      <b/>
      <sz val="9"/>
      <color theme="3" tint="-0.249977111117893"/>
      <name val="微软雅黑"/>
      <charset val="134"/>
    </font>
    <font>
      <b/>
      <sz val="9"/>
      <color theme="3" tint="-0.249977111117893"/>
      <name val="Arial"/>
      <charset val="134"/>
    </font>
    <font>
      <sz val="11"/>
      <name val="宋体"/>
      <charset val="134"/>
    </font>
    <font>
      <sz val="11"/>
      <name val="微软雅黑"/>
      <charset val="134"/>
    </font>
    <font>
      <b/>
      <sz val="11"/>
      <color rgb="FFE2793F"/>
      <name val="宋体-简"/>
      <charset val="134"/>
    </font>
    <font>
      <sz val="10"/>
      <color rgb="FFFF0000"/>
      <name val="微软雅黑"/>
      <charset val="134"/>
    </font>
    <font>
      <b/>
      <sz val="10"/>
      <color rgb="FFEE7228"/>
      <name val="微软雅黑"/>
      <charset val="134"/>
    </font>
    <font>
      <sz val="10"/>
      <name val="宋体"/>
      <charset val="134"/>
    </font>
    <font>
      <sz val="9"/>
      <name val="宋体"/>
      <charset val="134"/>
    </font>
  </fonts>
  <fills count="53">
    <fill>
      <patternFill patternType="none"/>
    </fill>
    <fill>
      <patternFill patternType="gray125"/>
    </fill>
    <fill>
      <patternFill patternType="solid">
        <fgColor theme="7" tint="0.6"/>
        <bgColor indexed="64"/>
      </patternFill>
    </fill>
    <fill>
      <patternFill patternType="solid">
        <fgColor rgb="FFFFFF00"/>
        <bgColor indexed="64"/>
      </patternFill>
    </fill>
    <fill>
      <patternFill patternType="solid">
        <fgColor rgb="FFE46008"/>
        <bgColor indexed="64"/>
      </patternFill>
    </fill>
    <fill>
      <patternFill patternType="solid">
        <fgColor theme="0"/>
        <bgColor indexed="64"/>
      </patternFill>
    </fill>
    <fill>
      <patternFill patternType="solid">
        <fgColor rgb="FFFFECE7"/>
        <bgColor indexed="64"/>
      </patternFill>
    </fill>
    <fill>
      <patternFill patternType="solid">
        <fgColor theme="0" tint="-0.25"/>
        <bgColor indexed="64"/>
      </patternFill>
    </fill>
    <fill>
      <patternFill patternType="solid">
        <fgColor rgb="FFF2F2F2"/>
        <bgColor indexed="64"/>
      </patternFill>
    </fill>
    <fill>
      <patternFill patternType="solid">
        <fgColor rgb="FFFFFFFF"/>
        <bgColor indexed="64"/>
      </patternFill>
    </fill>
    <fill>
      <patternFill patternType="solid">
        <fgColor rgb="FFF7860C"/>
        <bgColor indexed="64"/>
      </patternFill>
    </fill>
    <fill>
      <patternFill patternType="solid">
        <fgColor indexed="9"/>
        <bgColor indexed="64"/>
      </patternFill>
    </fill>
    <fill>
      <patternFill patternType="solid">
        <fgColor theme="8" tint="0.8"/>
        <bgColor theme="5" tint="0.799951170384838"/>
      </patternFill>
    </fill>
    <fill>
      <patternFill patternType="solid">
        <fgColor theme="9"/>
        <bgColor indexed="64"/>
      </patternFill>
    </fill>
    <fill>
      <patternFill patternType="solid">
        <fgColor theme="8" tint="-0.5"/>
        <bgColor theme="8"/>
      </patternFill>
    </fill>
    <fill>
      <patternFill patternType="solid">
        <fgColor rgb="FFE46008"/>
        <bgColor theme="8"/>
      </patternFill>
    </fill>
    <fill>
      <patternFill patternType="solid">
        <fgColor theme="1" tint="0.5"/>
        <bgColor indexed="64"/>
      </patternFill>
    </fill>
    <fill>
      <patternFill patternType="solid">
        <fgColor rgb="FFA7CDA4"/>
        <bgColor theme="8"/>
      </patternFill>
    </fill>
    <fill>
      <patternFill patternType="solid">
        <fgColor rgb="FFF9FBF8"/>
        <bgColor indexed="64"/>
      </patternFill>
    </fill>
    <fill>
      <patternFill patternType="solid">
        <fgColor theme="9" tint="0.8"/>
        <bgColor indexed="64"/>
      </patternFill>
    </fill>
    <fill>
      <patternFill patternType="solid">
        <fgColor theme="9" tint="-0.25"/>
        <bgColor indexed="64"/>
      </patternFill>
    </fill>
    <fill>
      <patternFill patternType="solid">
        <fgColor rgb="FFF9680D"/>
        <bgColor indexed="64"/>
      </patternFill>
    </fill>
    <fill>
      <patternFill patternType="solid">
        <fgColor theme="4" tint="0.8"/>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9"/>
      </patternFill>
    </fill>
  </fills>
  <borders count="193">
    <border>
      <left/>
      <right/>
      <top/>
      <bottom/>
      <diagonal/>
    </border>
    <border>
      <left style="medium">
        <color auto="1"/>
      </left>
      <right/>
      <top style="medium">
        <color auto="1"/>
      </top>
      <bottom/>
      <diagonal/>
    </border>
    <border>
      <left/>
      <right/>
      <top style="medium">
        <color auto="1"/>
      </top>
      <bottom/>
      <diagonal/>
    </border>
    <border>
      <left style="thin">
        <color theme="8" tint="-0.25"/>
      </left>
      <right style="thin">
        <color theme="8" tint="-0.25"/>
      </right>
      <top style="thin">
        <color theme="8" tint="-0.25"/>
      </top>
      <bottom style="thin">
        <color theme="8" tint="-0.25"/>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dashed">
        <color rgb="FFFFFFFF"/>
      </left>
      <right/>
      <top style="medium">
        <color rgb="FFFF6238"/>
      </top>
      <bottom/>
      <diagonal/>
    </border>
    <border>
      <left/>
      <right/>
      <top style="medium">
        <color rgb="FFFF6238"/>
      </top>
      <bottom/>
      <diagonal/>
    </border>
    <border>
      <left/>
      <right style="dashed">
        <color rgb="FFFFFFFF"/>
      </right>
      <top style="medium">
        <color rgb="FFFF6238"/>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theme="0"/>
      </left>
      <right style="thin">
        <color theme="0"/>
      </right>
      <top style="thin">
        <color theme="0"/>
      </top>
      <bottom style="thin">
        <color theme="0"/>
      </bottom>
      <diagonal/>
    </border>
    <border>
      <left style="thin">
        <color theme="8" tint="-0.25"/>
      </left>
      <right style="thin">
        <color theme="8" tint="-0.25"/>
      </right>
      <top/>
      <bottom style="thin">
        <color theme="8" tint="-0.25"/>
      </bottom>
      <diagonal/>
    </border>
    <border>
      <left/>
      <right style="thin">
        <color auto="1"/>
      </right>
      <top style="thin">
        <color auto="1"/>
      </top>
      <bottom style="thin">
        <color auto="1"/>
      </bottom>
      <diagonal/>
    </border>
    <border>
      <left style="dotted">
        <color auto="1"/>
      </left>
      <right style="dotted">
        <color auto="1"/>
      </right>
      <top style="dotted">
        <color auto="1"/>
      </top>
      <bottom/>
      <diagonal/>
    </border>
    <border>
      <left style="dotted">
        <color auto="1"/>
      </left>
      <right style="medium">
        <color auto="1"/>
      </right>
      <top style="dotted">
        <color auto="1"/>
      </top>
      <bottom/>
      <diagonal/>
    </border>
    <border>
      <left style="dotted">
        <color auto="1"/>
      </left>
      <right/>
      <top style="dotted">
        <color auto="1"/>
      </top>
      <bottom style="dotted">
        <color auto="1"/>
      </bottom>
      <diagonal/>
    </border>
    <border>
      <left style="dotted">
        <color auto="1"/>
      </left>
      <right/>
      <top style="dotted">
        <color auto="1"/>
      </top>
      <bottom style="medium">
        <color auto="1"/>
      </bottom>
      <diagonal/>
    </border>
    <border>
      <left style="dotted">
        <color auto="1"/>
      </left>
      <right/>
      <top style="medium">
        <color auto="1"/>
      </top>
      <bottom style="dotted">
        <color auto="1"/>
      </bottom>
      <diagonal/>
    </border>
    <border>
      <left style="dashed">
        <color auto="1"/>
      </left>
      <right style="dashed">
        <color auto="1"/>
      </right>
      <top style="medium">
        <color auto="1"/>
      </top>
      <bottom style="dashed">
        <color auto="1"/>
      </bottom>
      <diagonal/>
    </border>
    <border>
      <left style="medium">
        <color auto="1"/>
      </left>
      <right/>
      <top style="dotted">
        <color auto="1"/>
      </top>
      <bottom style="dotted">
        <color auto="1"/>
      </bottom>
      <diagonal/>
    </border>
    <border>
      <left style="dashed">
        <color auto="1"/>
      </left>
      <right style="dashed">
        <color auto="1"/>
      </right>
      <top style="dashed">
        <color auto="1"/>
      </top>
      <bottom style="dashed">
        <color auto="1"/>
      </bottom>
      <diagonal/>
    </border>
    <border>
      <left style="dashed">
        <color auto="1"/>
      </left>
      <right style="dashed">
        <color auto="1"/>
      </right>
      <top/>
      <bottom style="dashed">
        <color auto="1"/>
      </bottom>
      <diagonal/>
    </border>
    <border>
      <left style="dotted">
        <color auto="1"/>
      </left>
      <right/>
      <top/>
      <bottom style="dotted">
        <color auto="1"/>
      </bottom>
      <diagonal/>
    </border>
    <border>
      <left style="dashed">
        <color auto="1"/>
      </left>
      <right style="dotted">
        <color auto="1"/>
      </right>
      <top style="dotted">
        <color auto="1"/>
      </top>
      <bottom style="dotted">
        <color auto="1"/>
      </bottom>
      <diagonal/>
    </border>
    <border>
      <left style="dotted">
        <color rgb="FF0B5FD1"/>
      </left>
      <right style="dotted">
        <color rgb="FF0B5FD1"/>
      </right>
      <top/>
      <bottom/>
      <diagonal/>
    </border>
    <border>
      <left/>
      <right style="dotted">
        <color auto="1"/>
      </right>
      <top style="dotted">
        <color auto="1"/>
      </top>
      <bottom style="dotted">
        <color auto="1"/>
      </bottom>
      <diagonal/>
    </border>
    <border>
      <left/>
      <right style="dotted">
        <color rgb="FF0B5FD1"/>
      </right>
      <top/>
      <bottom/>
      <diagonal/>
    </border>
    <border>
      <left/>
      <right style="dotted">
        <color auto="1"/>
      </right>
      <top style="dotted">
        <color auto="1"/>
      </top>
      <bottom/>
      <diagonal/>
    </border>
    <border>
      <left style="dashed">
        <color auto="1"/>
      </left>
      <right/>
      <top/>
      <bottom style="medium">
        <color auto="1"/>
      </bottom>
      <diagonal/>
    </border>
    <border>
      <left/>
      <right style="dotted">
        <color auto="1"/>
      </right>
      <top style="medium">
        <color auto="1"/>
      </top>
      <bottom style="dotted">
        <color auto="1"/>
      </bottom>
      <diagonal/>
    </border>
    <border>
      <left/>
      <right style="dashed">
        <color auto="1"/>
      </right>
      <top/>
      <bottom style="medium">
        <color auto="1"/>
      </bottom>
      <diagonal/>
    </border>
    <border>
      <left/>
      <right style="dotted">
        <color auto="1"/>
      </right>
      <top style="dotted">
        <color auto="1"/>
      </top>
      <bottom style="medium">
        <color auto="1"/>
      </bottom>
      <diagonal/>
    </border>
    <border>
      <left style="medium">
        <color auto="1"/>
      </left>
      <right style="dotted">
        <color auto="1"/>
      </right>
      <top/>
      <bottom style="dotted">
        <color auto="1"/>
      </bottom>
      <diagonal/>
    </border>
    <border>
      <left style="dotted">
        <color auto="1"/>
      </left>
      <right style="dotted">
        <color auto="1"/>
      </right>
      <top/>
      <bottom style="dotted">
        <color auto="1"/>
      </bottom>
      <diagonal/>
    </border>
    <border>
      <left style="medium">
        <color auto="1"/>
      </left>
      <right style="dotted">
        <color auto="1"/>
      </right>
      <top style="medium">
        <color auto="1"/>
      </top>
      <bottom/>
      <diagonal/>
    </border>
    <border>
      <left style="dotted">
        <color auto="1"/>
      </left>
      <right style="dotted">
        <color auto="1"/>
      </right>
      <top style="medium">
        <color auto="1"/>
      </top>
      <bottom/>
      <diagonal/>
    </border>
    <border>
      <left style="medium">
        <color auto="1"/>
      </left>
      <right style="dotted">
        <color auto="1"/>
      </right>
      <top style="dotted">
        <color auto="1"/>
      </top>
      <bottom/>
      <diagonal/>
    </border>
    <border>
      <left style="medium">
        <color auto="1"/>
      </left>
      <right style="dotted">
        <color auto="1"/>
      </right>
      <top/>
      <bottom/>
      <diagonal/>
    </border>
    <border>
      <left style="dotted">
        <color auto="1"/>
      </left>
      <right style="dotted">
        <color auto="1"/>
      </right>
      <top/>
      <bottom/>
      <diagonal/>
    </border>
    <border>
      <left style="medium">
        <color auto="1"/>
      </left>
      <right style="dotted">
        <color auto="1"/>
      </right>
      <top/>
      <bottom style="medium">
        <color auto="1"/>
      </bottom>
      <diagonal/>
    </border>
    <border>
      <left style="dotted">
        <color auto="1"/>
      </left>
      <right style="dotted">
        <color auto="1"/>
      </right>
      <top/>
      <bottom style="medium">
        <color auto="1"/>
      </bottom>
      <diagonal/>
    </border>
    <border>
      <left style="dotted">
        <color auto="1"/>
      </left>
      <right style="medium">
        <color auto="1"/>
      </right>
      <top/>
      <bottom style="dotted">
        <color auto="1"/>
      </bottom>
      <diagonal/>
    </border>
    <border>
      <left style="dotted">
        <color auto="1"/>
      </left>
      <right style="medium">
        <color auto="1"/>
      </right>
      <top style="medium">
        <color auto="1"/>
      </top>
      <bottom/>
      <diagonal/>
    </border>
    <border>
      <left style="medium">
        <color auto="1"/>
      </left>
      <right/>
      <top style="medium">
        <color auto="1"/>
      </top>
      <bottom style="dotted">
        <color auto="1"/>
      </bottom>
      <diagonal/>
    </border>
    <border>
      <left/>
      <right/>
      <top style="medium">
        <color auto="1"/>
      </top>
      <bottom style="dotted">
        <color auto="1"/>
      </bottom>
      <diagonal/>
    </border>
    <border>
      <left/>
      <right/>
      <top style="dotted">
        <color auto="1"/>
      </top>
      <bottom style="dotted">
        <color auto="1"/>
      </bottom>
      <diagonal/>
    </border>
    <border>
      <left style="dotted">
        <color auto="1"/>
      </left>
      <right style="medium">
        <color auto="1"/>
      </right>
      <top/>
      <bottom/>
      <diagonal/>
    </border>
    <border>
      <left style="dotted">
        <color auto="1"/>
      </left>
      <right style="medium">
        <color auto="1"/>
      </right>
      <top/>
      <bottom style="medium">
        <color auto="1"/>
      </bottom>
      <diagonal/>
    </border>
    <border>
      <left style="medium">
        <color auto="1"/>
      </left>
      <right/>
      <top style="dotted">
        <color auto="1"/>
      </top>
      <bottom style="medium">
        <color auto="1"/>
      </bottom>
      <diagonal/>
    </border>
    <border>
      <left/>
      <right/>
      <top style="dotted">
        <color auto="1"/>
      </top>
      <bottom style="medium">
        <color auto="1"/>
      </bottom>
      <diagonal/>
    </border>
    <border>
      <left/>
      <right style="medium">
        <color auto="1"/>
      </right>
      <top style="medium">
        <color auto="1"/>
      </top>
      <bottom style="dotted">
        <color auto="1"/>
      </bottom>
      <diagonal/>
    </border>
    <border>
      <left/>
      <right style="medium">
        <color auto="1"/>
      </right>
      <top style="dotted">
        <color auto="1"/>
      </top>
      <bottom style="dotted">
        <color auto="1"/>
      </bottom>
      <diagonal/>
    </border>
    <border>
      <left/>
      <right style="medium">
        <color auto="1"/>
      </right>
      <top style="dotted">
        <color auto="1"/>
      </top>
      <bottom style="medium">
        <color auto="1"/>
      </bottom>
      <diagonal/>
    </border>
    <border>
      <left style="dotted">
        <color rgb="FF0B5FD1"/>
      </left>
      <right/>
      <top style="dotted">
        <color rgb="FF0B5FD1"/>
      </top>
      <bottom style="dotted">
        <color rgb="FF0B5FD1"/>
      </bottom>
      <diagonal/>
    </border>
    <border>
      <left/>
      <right/>
      <top style="dotted">
        <color rgb="FF0B5FD1"/>
      </top>
      <bottom style="dotted">
        <color rgb="FF0B5FD1"/>
      </bottom>
      <diagonal/>
    </border>
    <border>
      <left style="dotted">
        <color theme="9" tint="-0.25"/>
      </left>
      <right style="dotted">
        <color theme="9" tint="-0.25"/>
      </right>
      <top style="dotted">
        <color rgb="FF0B5FD1"/>
      </top>
      <bottom style="dotted">
        <color rgb="FF0B5FD1"/>
      </bottom>
      <diagonal/>
    </border>
    <border>
      <left style="dotted">
        <color theme="9" tint="-0.25"/>
      </left>
      <right style="dotted">
        <color theme="9" tint="-0.25"/>
      </right>
      <top/>
      <bottom/>
      <diagonal/>
    </border>
    <border>
      <left/>
      <right style="thin">
        <color theme="8" tint="-0.25"/>
      </right>
      <top/>
      <bottom/>
      <diagonal/>
    </border>
    <border>
      <left style="thin">
        <color theme="8" tint="-0.25"/>
      </left>
      <right style="thin">
        <color theme="8" tint="-0.25"/>
      </right>
      <top/>
      <bottom/>
      <diagonal/>
    </border>
    <border>
      <left style="thin">
        <color theme="8" tint="-0.25"/>
      </left>
      <right/>
      <top/>
      <bottom/>
      <diagonal/>
    </border>
    <border>
      <left style="dotted">
        <color rgb="FF0B5FD1"/>
      </left>
      <right style="dotted">
        <color rgb="FF0B5FD1"/>
      </right>
      <top style="dotted">
        <color rgb="FF0B5FD1"/>
      </top>
      <bottom style="dotted">
        <color rgb="FF0B5FD1"/>
      </bottom>
      <diagonal/>
    </border>
    <border>
      <left style="dotted">
        <color rgb="FF0B5FD1"/>
      </left>
      <right style="dotted">
        <color rgb="FF0B5FD1"/>
      </right>
      <top/>
      <bottom style="dotted">
        <color rgb="FF0B5FD1"/>
      </bottom>
      <diagonal/>
    </border>
    <border>
      <left/>
      <right/>
      <top/>
      <bottom style="dotted">
        <color rgb="FF0B5FD1"/>
      </bottom>
      <diagonal/>
    </border>
    <border>
      <left style="dotted">
        <color rgb="FF0B5FD1"/>
      </left>
      <right/>
      <top/>
      <bottom style="dotted">
        <color rgb="FF0B5FD1"/>
      </bottom>
      <diagonal/>
    </border>
    <border>
      <left style="dotted">
        <color rgb="FF0B5FD1"/>
      </left>
      <right style="dotted">
        <color rgb="FF0B5FD1"/>
      </right>
      <top style="dotted">
        <color rgb="FF0B5FD1"/>
      </top>
      <bottom/>
      <diagonal/>
    </border>
    <border>
      <left/>
      <right/>
      <top style="dotted">
        <color rgb="FF0B5FD1"/>
      </top>
      <bottom/>
      <diagonal/>
    </border>
    <border>
      <left style="dotted">
        <color rgb="FF0B5FD1"/>
      </left>
      <right/>
      <top style="dotted">
        <color rgb="FF0B5FD1"/>
      </top>
      <bottom/>
      <diagonal/>
    </border>
    <border>
      <left style="dotted">
        <color rgb="FF0B5FD1"/>
      </left>
      <right style="dotted">
        <color rgb="FF0B5FD1"/>
      </right>
      <top style="dotted">
        <color rgb="FF0B5FD1"/>
      </top>
      <bottom style="medium">
        <color auto="1"/>
      </bottom>
      <diagonal/>
    </border>
    <border>
      <left/>
      <right/>
      <top style="dotted">
        <color rgb="FF0B5FD1"/>
      </top>
      <bottom style="medium">
        <color auto="1"/>
      </bottom>
      <diagonal/>
    </border>
    <border>
      <left style="dotted">
        <color rgb="FF0B5FD1"/>
      </left>
      <right/>
      <top style="dotted">
        <color rgb="FF0B5FD1"/>
      </top>
      <bottom style="medium">
        <color auto="1"/>
      </bottom>
      <diagonal/>
    </border>
    <border>
      <left/>
      <right style="medium">
        <color auto="1"/>
      </right>
      <top style="medium">
        <color auto="1"/>
      </top>
      <bottom/>
      <diagonal/>
    </border>
    <border>
      <left/>
      <right style="medium">
        <color auto="1"/>
      </right>
      <top style="dotted">
        <color rgb="FF0B5FD1"/>
      </top>
      <bottom style="dotted">
        <color rgb="FF0B5FD1"/>
      </bottom>
      <diagonal/>
    </border>
    <border>
      <left style="dotted">
        <color rgb="FF0B5FD1"/>
      </left>
      <right style="medium">
        <color auto="1"/>
      </right>
      <top style="dotted">
        <color rgb="FF0B5FD1"/>
      </top>
      <bottom/>
      <diagonal/>
    </border>
    <border>
      <left style="dotted">
        <color rgb="FF0B5FD1"/>
      </left>
      <right style="medium">
        <color auto="1"/>
      </right>
      <top style="dotted">
        <color rgb="FF0B5FD1"/>
      </top>
      <bottom style="dotted">
        <color rgb="FF0B5FD1"/>
      </bottom>
      <diagonal/>
    </border>
    <border>
      <left style="dotted">
        <color rgb="FF0B5FD1"/>
      </left>
      <right style="medium">
        <color auto="1"/>
      </right>
      <top/>
      <bottom style="thin">
        <color auto="1"/>
      </bottom>
      <diagonal/>
    </border>
    <border>
      <left style="dotted">
        <color rgb="FF0B5FD1"/>
      </left>
      <right style="medium">
        <color auto="1"/>
      </right>
      <top/>
      <bottom/>
      <diagonal/>
    </border>
    <border>
      <left style="dotted">
        <color rgb="FF0B5FD1"/>
      </left>
      <right style="medium">
        <color auto="1"/>
      </right>
      <top/>
      <bottom style="medium">
        <color auto="1"/>
      </bottom>
      <diagonal/>
    </border>
    <border>
      <left/>
      <right/>
      <top/>
      <bottom style="dashed">
        <color rgb="FF1692FF"/>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dotted">
        <color auto="1"/>
      </top>
      <bottom style="dashed">
        <color auto="1"/>
      </bottom>
      <diagonal/>
    </border>
    <border>
      <left/>
      <right style="dotted">
        <color auto="1"/>
      </right>
      <top style="dotted">
        <color auto="1"/>
      </top>
      <bottom style="dashed">
        <color auto="1"/>
      </bottom>
      <diagonal/>
    </border>
    <border>
      <left style="dotted">
        <color auto="1"/>
      </left>
      <right style="dotted">
        <color auto="1"/>
      </right>
      <top style="dotted">
        <color auto="1"/>
      </top>
      <bottom style="dashed">
        <color auto="1"/>
      </bottom>
      <diagonal/>
    </border>
    <border>
      <left/>
      <right style="dashed">
        <color auto="1"/>
      </right>
      <top/>
      <bottom/>
      <diagonal/>
    </border>
    <border>
      <left style="dashed">
        <color auto="1"/>
      </left>
      <right/>
      <top style="dotted">
        <color auto="1"/>
      </top>
      <bottom style="dashed">
        <color auto="1"/>
      </bottom>
      <diagonal/>
    </border>
    <border>
      <left style="medium">
        <color auto="1"/>
      </left>
      <right/>
      <top/>
      <bottom style="dashed">
        <color auto="1"/>
      </bottom>
      <diagonal/>
    </border>
    <border>
      <left/>
      <right style="dotted">
        <color auto="1"/>
      </right>
      <top/>
      <bottom style="dashed">
        <color auto="1"/>
      </bottom>
      <diagonal/>
    </border>
    <border>
      <left style="dotted">
        <color auto="1"/>
      </left>
      <right style="dotted">
        <color auto="1"/>
      </right>
      <top/>
      <bottom style="dashed">
        <color auto="1"/>
      </bottom>
      <diagonal/>
    </border>
    <border>
      <left/>
      <right style="dotted">
        <color auto="1"/>
      </right>
      <top/>
      <bottom style="medium">
        <color auto="1"/>
      </bottom>
      <diagonal/>
    </border>
    <border>
      <left/>
      <right style="medium">
        <color auto="1"/>
      </right>
      <top/>
      <bottom style="medium">
        <color auto="1"/>
      </bottom>
      <diagonal/>
    </border>
    <border>
      <left style="dashed">
        <color auto="1"/>
      </left>
      <right style="dashed">
        <color auto="1"/>
      </right>
      <top style="dashed">
        <color auto="1"/>
      </top>
      <bottom style="medium">
        <color auto="1"/>
      </bottom>
      <diagonal/>
    </border>
    <border>
      <left style="medium">
        <color auto="1"/>
      </left>
      <right style="dashed">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right style="medium">
        <color auto="1"/>
      </right>
      <top/>
      <bottom/>
      <diagonal/>
    </border>
    <border>
      <left style="dotted">
        <color auto="1"/>
      </left>
      <right style="medium">
        <color auto="1"/>
      </right>
      <top style="dotted">
        <color auto="1"/>
      </top>
      <bottom style="dashed">
        <color auto="1"/>
      </bottom>
      <diagonal/>
    </border>
    <border>
      <left style="medium">
        <color auto="1"/>
      </left>
      <right style="dotted">
        <color auto="1"/>
      </right>
      <top style="dotted">
        <color auto="1"/>
      </top>
      <bottom style="dashed">
        <color auto="1"/>
      </bottom>
      <diagonal/>
    </border>
    <border>
      <left style="dotted">
        <color auto="1"/>
      </left>
      <right style="medium">
        <color auto="1"/>
      </right>
      <top/>
      <bottom style="dashed">
        <color auto="1"/>
      </bottom>
      <diagonal/>
    </border>
    <border>
      <left style="dashed">
        <color auto="1"/>
      </left>
      <right style="medium">
        <color auto="1"/>
      </right>
      <top style="medium">
        <color auto="1"/>
      </top>
      <bottom style="dashed">
        <color auto="1"/>
      </bottom>
      <diagonal/>
    </border>
    <border>
      <left style="dashed">
        <color auto="1"/>
      </left>
      <right style="medium">
        <color auto="1"/>
      </right>
      <top style="dashed">
        <color auto="1"/>
      </top>
      <bottom style="dashed">
        <color auto="1"/>
      </bottom>
      <diagonal/>
    </border>
    <border>
      <left style="dashed">
        <color auto="1"/>
      </left>
      <right style="medium">
        <color auto="1"/>
      </right>
      <top style="dashed">
        <color auto="1"/>
      </top>
      <bottom style="medium">
        <color auto="1"/>
      </bottom>
      <diagonal/>
    </border>
    <border>
      <left style="hair">
        <color auto="1"/>
      </left>
      <right/>
      <top style="hair">
        <color auto="1"/>
      </top>
      <bottom style="hair">
        <color auto="1"/>
      </bottom>
      <diagonal/>
    </border>
    <border>
      <left style="dashed">
        <color auto="1"/>
      </left>
      <right style="medium">
        <color auto="1"/>
      </right>
      <top style="dotted">
        <color auto="1"/>
      </top>
      <bottom style="dotted">
        <color auto="1"/>
      </bottom>
      <diagonal/>
    </border>
    <border>
      <left style="dotted">
        <color auto="1"/>
      </left>
      <right/>
      <top style="dotted">
        <color auto="1"/>
      </top>
      <bottom style="dashed">
        <color auto="1"/>
      </bottom>
      <diagonal/>
    </border>
    <border>
      <left style="dashed">
        <color auto="1"/>
      </left>
      <right style="medium">
        <color auto="1"/>
      </right>
      <top style="dotted">
        <color auto="1"/>
      </top>
      <bottom style="dashed">
        <color auto="1"/>
      </bottom>
      <diagonal/>
    </border>
    <border>
      <left style="dotted">
        <color auto="1"/>
      </left>
      <right/>
      <top/>
      <bottom style="dashed">
        <color auto="1"/>
      </bottom>
      <diagonal/>
    </border>
    <border>
      <left style="dashed">
        <color auto="1"/>
      </left>
      <right style="medium">
        <color auto="1"/>
      </right>
      <top/>
      <bottom style="dashed">
        <color auto="1"/>
      </bottom>
      <diagonal/>
    </border>
    <border>
      <left style="dotted">
        <color auto="1"/>
      </left>
      <right/>
      <top/>
      <bottom style="medium">
        <color auto="1"/>
      </bottom>
      <diagonal/>
    </border>
    <border>
      <left style="dashed">
        <color auto="1"/>
      </left>
      <right style="medium">
        <color auto="1"/>
      </right>
      <top/>
      <bottom style="medium">
        <color auto="1"/>
      </bottom>
      <diagonal/>
    </border>
    <border>
      <left style="medium">
        <color auto="1"/>
      </left>
      <right style="hair">
        <color auto="1"/>
      </right>
      <top style="hair">
        <color auto="1"/>
      </top>
      <bottom style="hair">
        <color auto="1"/>
      </bottom>
      <diagonal/>
    </border>
    <border>
      <left/>
      <right style="medium">
        <color auto="1"/>
      </right>
      <top style="dotted">
        <color auto="1"/>
      </top>
      <bottom/>
      <diagonal/>
    </border>
    <border>
      <left style="thin">
        <color auto="1"/>
      </left>
      <right/>
      <top/>
      <bottom/>
      <diagonal/>
    </border>
    <border>
      <left style="medium">
        <color auto="1"/>
      </left>
      <right style="hair">
        <color auto="1"/>
      </right>
      <top style="medium">
        <color auto="1"/>
      </top>
      <bottom style="hair">
        <color auto="1"/>
      </bottom>
      <diagonal/>
    </border>
    <border>
      <left style="hair">
        <color auto="1"/>
      </left>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right style="hair">
        <color auto="1"/>
      </right>
      <top style="hair">
        <color auto="1"/>
      </top>
      <bottom style="hair">
        <color auto="1"/>
      </bottom>
      <diagonal/>
    </border>
    <border>
      <left style="hair">
        <color auto="1"/>
      </left>
      <right style="medium">
        <color auto="1"/>
      </right>
      <top style="hair">
        <color auto="1"/>
      </top>
      <bottom style="medium">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medium">
        <color auto="1"/>
      </left>
      <right style="thin">
        <color rgb="FFF85208"/>
      </right>
      <top/>
      <bottom/>
      <diagonal/>
    </border>
    <border>
      <left style="thin">
        <color rgb="FFF85208"/>
      </left>
      <right/>
      <top/>
      <bottom/>
      <diagonal/>
    </border>
    <border>
      <left style="thin">
        <color rgb="FF0766D4"/>
      </left>
      <right/>
      <top/>
      <bottom/>
      <diagonal/>
    </border>
    <border>
      <left style="thin">
        <color rgb="FF0766D4"/>
      </left>
      <right style="thin">
        <color rgb="FF0766D4"/>
      </right>
      <top/>
      <bottom/>
      <diagonal/>
    </border>
    <border>
      <left/>
      <right style="thin">
        <color auto="1"/>
      </right>
      <top/>
      <bottom/>
      <diagonal/>
    </border>
    <border>
      <left style="dashed">
        <color auto="1"/>
      </left>
      <right style="dashed">
        <color auto="1"/>
      </right>
      <top/>
      <bottom/>
      <diagonal/>
    </border>
    <border>
      <left style="dashed">
        <color auto="1"/>
      </left>
      <right/>
      <top/>
      <bottom/>
      <diagonal/>
    </border>
    <border>
      <left style="thin">
        <color auto="1"/>
      </left>
      <right style="medium">
        <color auto="1"/>
      </right>
      <top/>
      <bottom/>
      <diagonal/>
    </border>
    <border>
      <left/>
      <right style="dashed">
        <color auto="1"/>
      </right>
      <top/>
      <bottom style="dashed">
        <color auto="1"/>
      </bottom>
      <diagonal/>
    </border>
    <border>
      <left style="dashed">
        <color auto="1"/>
      </left>
      <right/>
      <top/>
      <bottom style="dashed">
        <color auto="1"/>
      </bottom>
      <diagonal/>
    </border>
    <border>
      <left/>
      <right style="dashed">
        <color auto="1"/>
      </right>
      <top style="dashed">
        <color auto="1"/>
      </top>
      <bottom style="dashed">
        <color auto="1"/>
      </bottom>
      <diagonal/>
    </border>
    <border>
      <left style="dashed">
        <color auto="1"/>
      </left>
      <right/>
      <top style="dashed">
        <color auto="1"/>
      </top>
      <bottom style="dashed">
        <color auto="1"/>
      </bottom>
      <diagonal/>
    </border>
    <border>
      <left style="dotted">
        <color auto="1"/>
      </left>
      <right style="medium">
        <color auto="1"/>
      </right>
      <top style="dotted">
        <color auto="1"/>
      </top>
      <bottom style="thin">
        <color auto="1"/>
      </bottom>
      <diagonal/>
    </border>
    <border>
      <left style="dotted">
        <color auto="1"/>
      </left>
      <right style="medium">
        <color auto="1"/>
      </right>
      <top style="thin">
        <color auto="1"/>
      </top>
      <bottom style="thin">
        <color auto="1"/>
      </bottom>
      <diagonal/>
    </border>
    <border>
      <left style="dashed">
        <color auto="1"/>
      </left>
      <right style="dashed">
        <color auto="1"/>
      </right>
      <top style="dashed">
        <color auto="1"/>
      </top>
      <bottom/>
      <diagonal/>
    </border>
    <border>
      <left style="dashed">
        <color auto="1"/>
      </left>
      <right/>
      <top style="dashed">
        <color auto="1"/>
      </top>
      <bottom/>
      <diagonal/>
    </border>
    <border>
      <left style="medium">
        <color auto="1"/>
      </left>
      <right style="dashed">
        <color auto="1"/>
      </right>
      <top/>
      <bottom style="dashed">
        <color auto="1"/>
      </bottom>
      <diagonal/>
    </border>
    <border>
      <left style="dotted">
        <color auto="1"/>
      </left>
      <right style="medium">
        <color auto="1"/>
      </right>
      <top style="thin">
        <color auto="1"/>
      </top>
      <bottom style="dotted">
        <color auto="1"/>
      </bottom>
      <diagonal/>
    </border>
    <border>
      <left style="dashed">
        <color auto="1"/>
      </left>
      <right/>
      <top style="dashed">
        <color auto="1"/>
      </top>
      <bottom style="medium">
        <color auto="1"/>
      </bottom>
      <diagonal/>
    </border>
    <border>
      <left style="thin">
        <color auto="1"/>
      </left>
      <right style="medium">
        <color auto="1"/>
      </right>
      <top/>
      <bottom style="medium">
        <color auto="1"/>
      </bottom>
      <diagonal/>
    </border>
    <border>
      <left style="medium">
        <color auto="1"/>
      </left>
      <right style="dotted">
        <color rgb="FF0B5FD1"/>
      </right>
      <top/>
      <bottom/>
      <diagonal/>
    </border>
    <border>
      <left/>
      <right style="medium">
        <color theme="8" tint="0.8"/>
      </right>
      <top style="medium">
        <color theme="8" tint="0.8"/>
      </top>
      <bottom/>
      <diagonal/>
    </border>
    <border>
      <left style="medium">
        <color theme="8" tint="0.8"/>
      </left>
      <right style="medium">
        <color theme="8" tint="0.8"/>
      </right>
      <top style="medium">
        <color theme="8" tint="0.8"/>
      </top>
      <bottom/>
      <diagonal/>
    </border>
    <border>
      <left/>
      <right style="thin">
        <color theme="2" tint="-0.5"/>
      </right>
      <top style="double">
        <color theme="0" tint="-0.35"/>
      </top>
      <bottom style="thin">
        <color theme="2" tint="-0.5"/>
      </bottom>
      <diagonal/>
    </border>
    <border>
      <left/>
      <right style="thin">
        <color theme="2" tint="-0.5"/>
      </right>
      <top style="double">
        <color theme="0" tint="-0.35"/>
      </top>
      <bottom style="medium">
        <color auto="1"/>
      </bottom>
      <diagonal/>
    </border>
    <border>
      <left style="hair">
        <color auto="1"/>
      </left>
      <right style="hair">
        <color auto="1"/>
      </right>
      <top/>
      <bottom style="hair">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81">
    <xf numFmtId="0" fontId="0" fillId="0" borderId="0" applyBorder="0">
      <alignment vertical="center"/>
    </xf>
    <xf numFmtId="0" fontId="1" fillId="0" borderId="0" applyBorder="0">
      <alignment vertical="center"/>
    </xf>
    <xf numFmtId="42" fontId="3" fillId="0" borderId="0" applyFont="0" applyFill="0" applyBorder="0" applyAlignment="0" applyProtection="0">
      <alignment vertical="center"/>
    </xf>
    <xf numFmtId="0" fontId="1" fillId="23" borderId="0" applyNumberFormat="0" applyBorder="0" applyAlignment="0" applyProtection="0">
      <alignment vertical="center"/>
    </xf>
    <xf numFmtId="0" fontId="241" fillId="24" borderId="184" applyNumberFormat="0" applyAlignment="0" applyProtection="0">
      <alignment vertical="center"/>
    </xf>
    <xf numFmtId="44" fontId="3" fillId="0" borderId="0" applyFont="0" applyFill="0" applyBorder="0" applyAlignment="0" applyProtection="0">
      <alignment vertical="center"/>
    </xf>
    <xf numFmtId="178" fontId="1" fillId="0" borderId="0" applyBorder="0">
      <alignment vertical="center"/>
    </xf>
    <xf numFmtId="41" fontId="3" fillId="0" borderId="0" applyFont="0" applyFill="0" applyBorder="0" applyAlignment="0" applyProtection="0">
      <alignment vertical="center"/>
    </xf>
    <xf numFmtId="0" fontId="242" fillId="0" borderId="0" applyBorder="0">
      <alignment vertical="center"/>
    </xf>
    <xf numFmtId="0" fontId="1" fillId="25" borderId="0" applyNumberFormat="0" applyBorder="0" applyAlignment="0" applyProtection="0">
      <alignment vertical="center"/>
    </xf>
    <xf numFmtId="0" fontId="243" fillId="26" borderId="0" applyNumberFormat="0" applyBorder="0" applyAlignment="0" applyProtection="0">
      <alignment vertical="center"/>
    </xf>
    <xf numFmtId="43" fontId="3" fillId="0" borderId="0" applyFont="0" applyFill="0" applyBorder="0" applyAlignment="0" applyProtection="0">
      <alignment vertical="center"/>
    </xf>
    <xf numFmtId="179" fontId="242" fillId="0" borderId="0" applyFont="0" applyFill="0" applyBorder="0" applyAlignment="0" applyProtection="0"/>
    <xf numFmtId="0" fontId="244" fillId="27" borderId="0" applyNumberFormat="0" applyBorder="0" applyAlignment="0" applyProtection="0">
      <alignment vertical="center"/>
    </xf>
    <xf numFmtId="0" fontId="245" fillId="0" borderId="0" applyNumberFormat="0" applyFill="0" applyBorder="0" applyAlignment="0" applyProtection="0">
      <alignment vertical="center"/>
    </xf>
    <xf numFmtId="0" fontId="245" fillId="0" borderId="0" applyNumberFormat="0" applyFill="0" applyBorder="0" applyAlignment="0" applyProtection="0">
      <alignment vertical="top"/>
      <protection locked="0"/>
    </xf>
    <xf numFmtId="9" fontId="3" fillId="0" borderId="0" applyFont="0" applyFill="0" applyBorder="0" applyAlignment="0" applyProtection="0">
      <alignment vertical="center"/>
    </xf>
    <xf numFmtId="0" fontId="246" fillId="0" borderId="0" applyNumberFormat="0" applyFill="0" applyBorder="0" applyAlignment="0" applyProtection="0">
      <alignment vertical="center"/>
    </xf>
    <xf numFmtId="43" fontId="247" fillId="0" borderId="0" applyFont="0" applyFill="0" applyBorder="0" applyAlignment="0" applyProtection="0">
      <alignment vertical="center"/>
    </xf>
    <xf numFmtId="0" fontId="0" fillId="28" borderId="185" applyNumberFormat="0" applyFont="0" applyAlignment="0" applyProtection="0">
      <alignment vertical="center"/>
    </xf>
    <xf numFmtId="0" fontId="244" fillId="29" borderId="0" applyNumberFormat="0" applyBorder="0" applyAlignment="0" applyProtection="0">
      <alignment vertical="center"/>
    </xf>
    <xf numFmtId="0" fontId="248"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49" fillId="0" borderId="0" applyNumberFormat="0" applyFill="0" applyBorder="0" applyAlignment="0" applyProtection="0">
      <alignment vertical="center"/>
    </xf>
    <xf numFmtId="0" fontId="3" fillId="0" borderId="0" applyBorder="0"/>
    <xf numFmtId="0" fontId="250" fillId="0" borderId="0" applyNumberFormat="0" applyFill="0" applyBorder="0" applyAlignment="0" applyProtection="0">
      <alignment vertical="center"/>
    </xf>
    <xf numFmtId="181" fontId="0" fillId="0" borderId="0" applyBorder="0">
      <alignment vertical="center"/>
    </xf>
    <xf numFmtId="0" fontId="251" fillId="0" borderId="186" applyNumberFormat="0" applyFill="0" applyAlignment="0" applyProtection="0">
      <alignment vertical="center"/>
    </xf>
    <xf numFmtId="0" fontId="252" fillId="0" borderId="187" applyNumberFormat="0" applyFill="0" applyAlignment="0" applyProtection="0">
      <alignment vertical="center"/>
    </xf>
    <xf numFmtId="0" fontId="248" fillId="0" borderId="188" applyNumberFormat="0" applyFill="0" applyAlignment="0" applyProtection="0">
      <alignment vertical="center"/>
    </xf>
    <xf numFmtId="9" fontId="247" fillId="0" borderId="0" applyFont="0" applyFill="0" applyBorder="0" applyAlignment="0" applyProtection="0">
      <alignment vertical="center"/>
    </xf>
    <xf numFmtId="0" fontId="244" fillId="30" borderId="0" applyNumberFormat="0" applyBorder="0" applyAlignment="0" applyProtection="0">
      <alignment vertical="center"/>
    </xf>
    <xf numFmtId="0" fontId="244" fillId="31" borderId="0" applyNumberFormat="0" applyBorder="0" applyAlignment="0" applyProtection="0">
      <alignment vertical="center"/>
    </xf>
    <xf numFmtId="0" fontId="253" fillId="8" borderId="189" applyNumberFormat="0" applyAlignment="0" applyProtection="0">
      <alignment vertical="center"/>
    </xf>
    <xf numFmtId="0" fontId="254" fillId="8" borderId="184" applyNumberFormat="0" applyAlignment="0" applyProtection="0">
      <alignment vertical="center"/>
    </xf>
    <xf numFmtId="0" fontId="255" fillId="32" borderId="190" applyNumberFormat="0" applyAlignment="0" applyProtection="0">
      <alignment vertical="center"/>
    </xf>
    <xf numFmtId="0" fontId="1" fillId="33" borderId="0" applyNumberFormat="0" applyBorder="0" applyAlignment="0" applyProtection="0">
      <alignment vertical="center"/>
    </xf>
    <xf numFmtId="0" fontId="244" fillId="34" borderId="0" applyNumberFormat="0" applyBorder="0" applyAlignment="0" applyProtection="0">
      <alignment vertical="center"/>
    </xf>
    <xf numFmtId="0" fontId="256" fillId="0" borderId="191" applyNumberFormat="0" applyFill="0" applyAlignment="0" applyProtection="0">
      <alignment vertical="center"/>
    </xf>
    <xf numFmtId="180" fontId="0" fillId="0" borderId="0">
      <alignment vertical="center"/>
    </xf>
    <xf numFmtId="0" fontId="257" fillId="0" borderId="192" applyNumberFormat="0" applyFill="0" applyAlignment="0" applyProtection="0">
      <alignment vertical="center"/>
    </xf>
    <xf numFmtId="0" fontId="258" fillId="35" borderId="0" applyNumberFormat="0" applyBorder="0" applyAlignment="0" applyProtection="0">
      <alignment vertical="center"/>
    </xf>
    <xf numFmtId="0" fontId="259" fillId="36" borderId="0" applyNumberFormat="0" applyBorder="0" applyAlignment="0" applyProtection="0">
      <alignment vertical="center"/>
    </xf>
    <xf numFmtId="0" fontId="1" fillId="37" borderId="0" applyNumberFormat="0" applyBorder="0" applyAlignment="0" applyProtection="0">
      <alignment vertical="center"/>
    </xf>
    <xf numFmtId="0" fontId="244" fillId="38" borderId="0" applyNumberFormat="0" applyBorder="0" applyAlignment="0" applyProtection="0">
      <alignment vertical="center"/>
    </xf>
    <xf numFmtId="0" fontId="1" fillId="39" borderId="0" applyNumberFormat="0" applyBorder="0" applyAlignment="0" applyProtection="0">
      <alignment vertical="center"/>
    </xf>
    <xf numFmtId="0" fontId="1" fillId="40" borderId="0" applyNumberFormat="0" applyBorder="0" applyAlignment="0" applyProtection="0">
      <alignment vertical="center"/>
    </xf>
    <xf numFmtId="0" fontId="1" fillId="41" borderId="0" applyNumberFormat="0" applyBorder="0" applyAlignment="0" applyProtection="0">
      <alignment vertical="center"/>
    </xf>
    <xf numFmtId="0" fontId="1" fillId="42" borderId="0" applyNumberFormat="0" applyBorder="0" applyAlignment="0" applyProtection="0">
      <alignment vertical="center"/>
    </xf>
    <xf numFmtId="0" fontId="260" fillId="0" borderId="0" applyNumberFormat="0" applyFill="0" applyBorder="0" applyAlignment="0" applyProtection="0">
      <alignment vertical="top"/>
      <protection locked="0"/>
    </xf>
    <xf numFmtId="0" fontId="244" fillId="43" borderId="0" applyNumberFormat="0" applyBorder="0" applyAlignment="0" applyProtection="0">
      <alignment vertical="center"/>
    </xf>
    <xf numFmtId="0" fontId="242" fillId="0" borderId="0" applyBorder="0"/>
    <xf numFmtId="0" fontId="244" fillId="44" borderId="0" applyNumberFormat="0" applyBorder="0" applyAlignment="0" applyProtection="0">
      <alignment vertical="center"/>
    </xf>
    <xf numFmtId="0" fontId="1" fillId="45" borderId="0" applyNumberFormat="0" applyBorder="0" applyAlignment="0" applyProtection="0">
      <alignment vertical="center"/>
    </xf>
    <xf numFmtId="0" fontId="1" fillId="46" borderId="0" applyNumberFormat="0" applyBorder="0" applyAlignment="0" applyProtection="0">
      <alignment vertical="center"/>
    </xf>
    <xf numFmtId="0" fontId="244" fillId="47" borderId="0" applyNumberFormat="0" applyBorder="0" applyAlignment="0" applyProtection="0">
      <alignment vertical="center"/>
    </xf>
    <xf numFmtId="0" fontId="1" fillId="48" borderId="0" applyNumberFormat="0" applyBorder="0" applyAlignment="0" applyProtection="0">
      <alignment vertical="center"/>
    </xf>
    <xf numFmtId="0" fontId="244" fillId="49" borderId="0" applyNumberFormat="0" applyBorder="0" applyAlignment="0" applyProtection="0">
      <alignment vertical="center"/>
    </xf>
    <xf numFmtId="0" fontId="244" fillId="13" borderId="0" applyNumberFormat="0" applyBorder="0" applyAlignment="0" applyProtection="0">
      <alignment vertical="center"/>
    </xf>
    <xf numFmtId="0" fontId="1" fillId="50" borderId="0" applyNumberFormat="0" applyBorder="0" applyAlignment="0" applyProtection="0">
      <alignment vertical="center"/>
    </xf>
    <xf numFmtId="0" fontId="244" fillId="51" borderId="0" applyNumberFormat="0" applyBorder="0" applyAlignment="0" applyProtection="0">
      <alignment vertical="center"/>
    </xf>
    <xf numFmtId="0" fontId="261" fillId="0" borderId="0" applyBorder="0"/>
    <xf numFmtId="0" fontId="0" fillId="0" borderId="0">
      <alignment vertical="center"/>
    </xf>
    <xf numFmtId="182" fontId="262" fillId="0" borderId="0" applyBorder="0">
      <alignment vertical="top"/>
      <protection locked="0"/>
    </xf>
    <xf numFmtId="0" fontId="263" fillId="0" borderId="0" applyBorder="0"/>
    <xf numFmtId="0" fontId="264" fillId="0" borderId="0" applyBorder="0">
      <alignment vertical="center"/>
    </xf>
    <xf numFmtId="0" fontId="1" fillId="0" borderId="0" applyBorder="0"/>
    <xf numFmtId="0" fontId="265" fillId="0" borderId="0" applyBorder="0">
      <alignment vertical="top"/>
    </xf>
    <xf numFmtId="0" fontId="3" fillId="0" borderId="0" applyBorder="0" applyProtection="0">
      <alignment vertical="center"/>
    </xf>
    <xf numFmtId="0" fontId="261" fillId="0" borderId="0" applyBorder="0" applyProtection="0">
      <alignment vertical="center"/>
    </xf>
    <xf numFmtId="183" fontId="1" fillId="0" borderId="0" applyBorder="0">
      <alignment vertical="center"/>
    </xf>
    <xf numFmtId="182" fontId="18" fillId="0" borderId="0" applyBorder="0">
      <alignment vertical="center"/>
    </xf>
    <xf numFmtId="0" fontId="3" fillId="0" borderId="0" applyBorder="0">
      <alignment vertical="center"/>
    </xf>
    <xf numFmtId="0" fontId="266" fillId="0" borderId="0" applyNumberFormat="0" applyFill="0" applyBorder="0" applyAlignment="0" applyProtection="0">
      <alignment vertical="top"/>
      <protection locked="0"/>
    </xf>
    <xf numFmtId="0" fontId="267" fillId="52" borderId="0" applyBorder="0">
      <alignment vertical="center"/>
    </xf>
    <xf numFmtId="0" fontId="3" fillId="0" borderId="0">
      <alignment vertical="center"/>
    </xf>
    <xf numFmtId="184" fontId="3" fillId="0" borderId="0" applyBorder="0"/>
    <xf numFmtId="186" fontId="1" fillId="0" borderId="0">
      <alignment vertical="center"/>
    </xf>
    <xf numFmtId="0" fontId="1" fillId="0" borderId="0"/>
    <xf numFmtId="187" fontId="268" fillId="0" borderId="0"/>
    <xf numFmtId="0" fontId="18" fillId="0" borderId="0">
      <alignment vertical="center"/>
    </xf>
  </cellStyleXfs>
  <cellXfs count="1116">
    <xf numFmtId="0" fontId="0" fillId="0" borderId="0" xfId="0" applyAlignment="1"/>
    <xf numFmtId="0" fontId="1" fillId="0" borderId="0" xfId="0" applyFont="1" applyFill="1" applyBorder="1" applyAlignment="1">
      <alignment horizontal="center" vertical="center"/>
    </xf>
    <xf numFmtId="49" fontId="1" fillId="0" borderId="0" xfId="0" applyNumberFormat="1" applyFont="1" applyFill="1" applyBorder="1" applyAlignment="1">
      <alignment horizontal="center" vertical="center"/>
    </xf>
    <xf numFmtId="0" fontId="2" fillId="2" borderId="0" xfId="0" applyFont="1" applyFill="1" applyBorder="1" applyAlignment="1" applyProtection="1">
      <alignment horizontal="center" vertical="center" wrapText="1"/>
      <protection locked="0"/>
    </xf>
    <xf numFmtId="0" fontId="2" fillId="0" borderId="0" xfId="0" applyFont="1" applyFill="1" applyBorder="1" applyAlignment="1" applyProtection="1">
      <alignment horizontal="left" vertical="center"/>
    </xf>
    <xf numFmtId="0" fontId="2" fillId="0" borderId="0" xfId="0" applyNumberFormat="1" applyFont="1" applyFill="1" applyBorder="1" applyAlignment="1" applyProtection="1">
      <alignment horizontal="left" vertical="center"/>
    </xf>
    <xf numFmtId="0" fontId="3" fillId="0" borderId="0" xfId="0" applyNumberFormat="1" applyFont="1" applyFill="1" applyBorder="1" applyAlignment="1">
      <alignment horizontal="center" vertical="center"/>
    </xf>
    <xf numFmtId="0" fontId="3" fillId="0" borderId="0" xfId="0" applyFont="1" applyFill="1" applyBorder="1" applyAlignment="1">
      <alignment vertical="center"/>
    </xf>
    <xf numFmtId="0" fontId="2" fillId="3" borderId="0" xfId="0" applyFont="1" applyFill="1" applyBorder="1" applyAlignment="1" applyProtection="1">
      <alignment horizontal="left" vertical="center"/>
    </xf>
    <xf numFmtId="0" fontId="2" fillId="3" borderId="0" xfId="0" applyNumberFormat="1" applyFont="1" applyFill="1" applyBorder="1" applyAlignment="1" applyProtection="1">
      <alignment horizontal="left" vertical="center"/>
    </xf>
    <xf numFmtId="49" fontId="2" fillId="0" borderId="0" xfId="0" applyNumberFormat="1" applyFont="1" applyFill="1" applyBorder="1" applyAlignment="1" applyProtection="1">
      <alignment horizontal="left" vertical="center"/>
    </xf>
    <xf numFmtId="0" fontId="1" fillId="0" borderId="0" xfId="0" applyFont="1" applyFill="1" applyBorder="1" applyAlignment="1">
      <alignment vertical="center"/>
    </xf>
    <xf numFmtId="0" fontId="0" fillId="0" borderId="0" xfId="0" applyAlignment="1">
      <alignment vertical="center"/>
    </xf>
    <xf numFmtId="184" fontId="4" fillId="4" borderId="1" xfId="76" applyNumberFormat="1" applyFont="1" applyFill="1" applyBorder="1" applyAlignment="1">
      <alignment horizontal="center" vertical="center"/>
    </xf>
    <xf numFmtId="184" fontId="4" fillId="4" borderId="2" xfId="76" applyNumberFormat="1" applyFont="1" applyFill="1" applyBorder="1" applyAlignment="1">
      <alignment horizontal="center" vertical="center"/>
    </xf>
    <xf numFmtId="0" fontId="5" fillId="0" borderId="0" xfId="14" applyFont="1" applyAlignment="1">
      <alignment vertical="center"/>
    </xf>
    <xf numFmtId="0" fontId="6" fillId="0" borderId="3" xfId="0" applyFont="1" applyFill="1" applyBorder="1" applyAlignment="1">
      <alignment horizontal="center" vertical="center"/>
    </xf>
    <xf numFmtId="189" fontId="6" fillId="0" borderId="3" xfId="0" applyNumberFormat="1" applyFont="1" applyFill="1" applyBorder="1" applyAlignment="1">
      <alignment horizontal="left" vertical="center" wrapText="1"/>
    </xf>
    <xf numFmtId="189" fontId="7" fillId="0" borderId="3" xfId="0" applyNumberFormat="1" applyFont="1" applyFill="1" applyBorder="1" applyAlignment="1">
      <alignment horizontal="left" vertical="center" wrapText="1"/>
    </xf>
    <xf numFmtId="0" fontId="8" fillId="0" borderId="0" xfId="0" applyFont="1" applyFill="1" applyBorder="1" applyAlignment="1">
      <alignment horizontal="center" vertical="center"/>
    </xf>
    <xf numFmtId="190" fontId="9" fillId="4" borderId="4" xfId="72" applyNumberFormat="1" applyFont="1" applyFill="1" applyBorder="1" applyAlignment="1">
      <alignment horizontal="center" vertical="center" wrapText="1"/>
    </xf>
    <xf numFmtId="0" fontId="10" fillId="0" borderId="4" xfId="0" applyFont="1" applyFill="1" applyBorder="1" applyAlignment="1">
      <alignment horizontal="center" vertical="center"/>
    </xf>
    <xf numFmtId="0" fontId="11" fillId="0" borderId="4" xfId="0" applyFont="1" applyFill="1" applyBorder="1" applyAlignment="1">
      <alignment horizontal="center" vertical="center"/>
    </xf>
    <xf numFmtId="0" fontId="11" fillId="0" borderId="4" xfId="0" applyFont="1" applyFill="1" applyBorder="1" applyAlignment="1">
      <alignment horizontal="center" vertical="center" wrapText="1"/>
    </xf>
    <xf numFmtId="0" fontId="10" fillId="0" borderId="4" xfId="0" applyFont="1" applyFill="1" applyBorder="1" applyAlignment="1">
      <alignment horizontal="center" vertical="center" wrapText="1"/>
    </xf>
    <xf numFmtId="190" fontId="12" fillId="5" borderId="4" xfId="72" applyNumberFormat="1" applyFont="1" applyFill="1" applyBorder="1" applyAlignment="1">
      <alignment horizontal="center" vertical="center" wrapText="1"/>
    </xf>
    <xf numFmtId="0" fontId="13" fillId="0" borderId="0" xfId="0" applyFont="1" applyFill="1" applyBorder="1" applyAlignment="1">
      <alignment vertical="center"/>
    </xf>
    <xf numFmtId="0" fontId="14" fillId="0" borderId="5"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7"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9" xfId="0" applyFont="1" applyFill="1" applyBorder="1" applyAlignment="1">
      <alignment horizontal="center" vertical="center" wrapText="1"/>
    </xf>
    <xf numFmtId="0" fontId="15" fillId="6" borderId="10" xfId="0" applyFont="1" applyFill="1" applyBorder="1" applyAlignment="1">
      <alignment horizontal="center" vertical="center" wrapText="1"/>
    </xf>
    <xf numFmtId="0" fontId="15" fillId="6" borderId="11" xfId="0" applyFont="1" applyFill="1" applyBorder="1" applyAlignment="1">
      <alignment horizontal="center" vertical="center" wrapText="1"/>
    </xf>
    <xf numFmtId="0" fontId="15" fillId="6" borderId="12" xfId="0" applyFont="1" applyFill="1" applyBorder="1" applyAlignment="1">
      <alignment horizontal="center" vertical="center" wrapText="1"/>
    </xf>
    <xf numFmtId="0" fontId="16" fillId="5" borderId="8" xfId="0" applyFont="1" applyFill="1" applyBorder="1" applyAlignment="1">
      <alignment horizontal="center" vertical="center"/>
    </xf>
    <xf numFmtId="0" fontId="16" fillId="5" borderId="9" xfId="0" applyFont="1" applyFill="1" applyBorder="1" applyAlignment="1">
      <alignment horizontal="center" vertical="center"/>
    </xf>
    <xf numFmtId="0" fontId="16" fillId="5" borderId="4" xfId="0" applyFont="1" applyFill="1" applyBorder="1" applyAlignment="1">
      <alignment horizontal="left" vertical="center" wrapText="1"/>
    </xf>
    <xf numFmtId="0" fontId="17" fillId="5" borderId="4" xfId="0" applyFont="1" applyFill="1" applyBorder="1" applyAlignment="1">
      <alignment horizontal="center" vertical="center" wrapText="1"/>
    </xf>
    <xf numFmtId="0" fontId="17" fillId="5" borderId="13"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13" xfId="0" applyFont="1" applyFill="1" applyBorder="1" applyAlignment="1">
      <alignment horizontal="center" vertical="center" wrapText="1"/>
    </xf>
    <xf numFmtId="0" fontId="16" fillId="5" borderId="14" xfId="0" applyFont="1" applyFill="1" applyBorder="1" applyAlignment="1">
      <alignment horizontal="center" vertical="center"/>
    </xf>
    <xf numFmtId="0" fontId="16" fillId="5" borderId="15" xfId="0" applyFont="1" applyFill="1" applyBorder="1" applyAlignment="1">
      <alignment horizontal="center" vertical="center"/>
    </xf>
    <xf numFmtId="0" fontId="16" fillId="5" borderId="16" xfId="0" applyFont="1" applyFill="1" applyBorder="1" applyAlignment="1">
      <alignment horizontal="center" vertical="center"/>
    </xf>
    <xf numFmtId="0" fontId="16" fillId="5" borderId="17" xfId="0" applyFont="1" applyFill="1" applyBorder="1" applyAlignment="1">
      <alignment horizontal="center" vertical="center"/>
    </xf>
    <xf numFmtId="0" fontId="16" fillId="5" borderId="18" xfId="0" applyFont="1" applyFill="1" applyBorder="1" applyAlignment="1">
      <alignment horizontal="left" vertical="center" wrapText="1"/>
    </xf>
    <xf numFmtId="0" fontId="17" fillId="5" borderId="18" xfId="0" applyFont="1" applyFill="1" applyBorder="1" applyAlignment="1">
      <alignment horizontal="center" vertical="center"/>
    </xf>
    <xf numFmtId="0" fontId="16" fillId="5" borderId="19" xfId="0" applyFont="1" applyFill="1" applyBorder="1" applyAlignment="1">
      <alignment horizontal="center" vertical="center" wrapText="1"/>
    </xf>
    <xf numFmtId="0" fontId="1" fillId="0" borderId="0" xfId="0" applyFont="1" applyFill="1" applyBorder="1" applyAlignment="1">
      <alignment vertical="center" wrapText="1"/>
    </xf>
    <xf numFmtId="0" fontId="18" fillId="0" borderId="0" xfId="0" applyFont="1" applyFill="1" applyBorder="1" applyAlignment="1">
      <alignment vertical="center"/>
    </xf>
    <xf numFmtId="0" fontId="18" fillId="0" borderId="0" xfId="0" applyFont="1" applyFill="1" applyBorder="1" applyAlignment="1">
      <alignment horizontal="center" vertical="center"/>
    </xf>
    <xf numFmtId="0" fontId="19" fillId="7" borderId="4" xfId="0" applyFont="1" applyFill="1" applyBorder="1" applyAlignment="1" applyProtection="1">
      <alignment horizontal="center" vertical="center" wrapText="1"/>
    </xf>
    <xf numFmtId="0" fontId="20" fillId="7" borderId="4" xfId="0" applyFont="1" applyFill="1" applyBorder="1" applyAlignment="1" applyProtection="1">
      <alignment horizontal="center" vertical="center" wrapText="1"/>
    </xf>
    <xf numFmtId="0" fontId="21" fillId="0" borderId="4" xfId="0" applyFont="1" applyFill="1" applyBorder="1" applyAlignment="1" applyProtection="1">
      <alignment horizontal="center" vertical="center" wrapText="1"/>
    </xf>
    <xf numFmtId="0" fontId="18" fillId="0" borderId="0" xfId="0" applyFont="1" applyFill="1" applyBorder="1" applyAlignment="1" applyProtection="1">
      <alignment horizontal="center" vertical="center"/>
    </xf>
    <xf numFmtId="0" fontId="5" fillId="0" borderId="0" xfId="14" applyNumberFormat="1" applyFont="1" applyFill="1" applyBorder="1" applyAlignment="1" applyProtection="1">
      <alignment vertical="center"/>
    </xf>
    <xf numFmtId="0" fontId="22" fillId="0" borderId="0" xfId="0" applyFont="1" applyFill="1" applyBorder="1" applyAlignment="1" applyProtection="1">
      <alignment vertical="center"/>
    </xf>
    <xf numFmtId="0" fontId="22" fillId="0" borderId="0" xfId="0" applyFont="1" applyFill="1" applyBorder="1" applyAlignment="1">
      <alignment vertical="center"/>
    </xf>
    <xf numFmtId="0" fontId="18" fillId="0" borderId="0" xfId="0" applyFont="1" applyFill="1" applyBorder="1" applyAlignment="1" applyProtection="1">
      <alignment vertical="center"/>
    </xf>
    <xf numFmtId="0" fontId="18" fillId="0" borderId="0" xfId="0" applyFont="1" applyFill="1" applyBorder="1" applyAlignment="1">
      <alignment vertical="center" wrapText="1"/>
    </xf>
    <xf numFmtId="0" fontId="18" fillId="0" borderId="0" xfId="0" applyNumberFormat="1" applyFont="1" applyFill="1" applyBorder="1" applyAlignment="1">
      <alignment vertical="center" wrapText="1"/>
    </xf>
    <xf numFmtId="0" fontId="23" fillId="0" borderId="4" xfId="0" applyFont="1" applyFill="1" applyBorder="1" applyAlignment="1" applyProtection="1">
      <alignment horizontal="center" vertical="center"/>
    </xf>
    <xf numFmtId="0" fontId="24" fillId="0" borderId="4" xfId="0" applyFont="1" applyFill="1" applyBorder="1" applyAlignment="1" applyProtection="1">
      <alignment horizontal="center" vertical="center"/>
    </xf>
    <xf numFmtId="0" fontId="10" fillId="5" borderId="0" xfId="0" applyFont="1" applyFill="1" applyBorder="1" applyAlignment="1">
      <alignment vertical="center"/>
    </xf>
    <xf numFmtId="0" fontId="25" fillId="5" borderId="0" xfId="0" applyFont="1" applyFill="1" applyBorder="1" applyAlignment="1">
      <alignment vertical="center"/>
    </xf>
    <xf numFmtId="0" fontId="26" fillId="5" borderId="0" xfId="0" applyFont="1" applyFill="1" applyBorder="1" applyAlignment="1">
      <alignment vertical="center"/>
    </xf>
    <xf numFmtId="0" fontId="27" fillId="5" borderId="0" xfId="0" applyFont="1" applyFill="1" applyBorder="1" applyAlignment="1">
      <alignment vertical="center"/>
    </xf>
    <xf numFmtId="0" fontId="28" fillId="5" borderId="0" xfId="0" applyFont="1" applyFill="1" applyBorder="1" applyAlignment="1">
      <alignment vertical="center"/>
    </xf>
    <xf numFmtId="0" fontId="1" fillId="5" borderId="0" xfId="0" applyFont="1" applyFill="1" applyBorder="1" applyAlignment="1">
      <alignment vertical="center"/>
    </xf>
    <xf numFmtId="0" fontId="10" fillId="5" borderId="0" xfId="0" applyFont="1" applyFill="1" applyBorder="1" applyAlignment="1">
      <alignment horizontal="center" vertical="center"/>
    </xf>
    <xf numFmtId="49" fontId="29" fillId="5" borderId="0" xfId="62" applyNumberFormat="1" applyFont="1" applyFill="1" applyBorder="1" applyAlignment="1" applyProtection="1">
      <alignment horizontal="center" vertical="center"/>
    </xf>
    <xf numFmtId="49" fontId="30" fillId="5" borderId="0" xfId="62" applyNumberFormat="1" applyFont="1" applyFill="1" applyBorder="1" applyAlignment="1" applyProtection="1">
      <alignment horizontal="center" vertical="center"/>
    </xf>
    <xf numFmtId="0" fontId="31" fillId="3" borderId="4" xfId="0" applyFont="1" applyFill="1" applyBorder="1" applyAlignment="1">
      <alignment horizontal="center" vertical="center" wrapText="1"/>
    </xf>
    <xf numFmtId="0" fontId="32" fillId="3" borderId="4" xfId="0" applyFont="1" applyFill="1" applyBorder="1" applyAlignment="1">
      <alignment horizontal="center" vertical="center" wrapText="1"/>
    </xf>
    <xf numFmtId="0" fontId="33" fillId="3" borderId="4" xfId="0" applyFont="1" applyFill="1" applyBorder="1" applyAlignment="1">
      <alignment horizontal="center" vertical="center" wrapText="1"/>
    </xf>
    <xf numFmtId="0" fontId="34" fillId="3" borderId="4" xfId="0" applyFont="1" applyFill="1" applyBorder="1" applyAlignment="1">
      <alignment horizontal="center" vertical="center" wrapText="1"/>
    </xf>
    <xf numFmtId="0" fontId="35" fillId="8" borderId="4" xfId="0" applyFont="1" applyFill="1" applyBorder="1" applyAlignment="1">
      <alignment horizontal="center" vertical="center" wrapText="1"/>
    </xf>
    <xf numFmtId="0" fontId="36" fillId="8" borderId="4" xfId="0" applyFont="1" applyFill="1" applyBorder="1" applyAlignment="1">
      <alignment horizontal="center" vertical="center" wrapText="1"/>
    </xf>
    <xf numFmtId="0" fontId="37" fillId="8" borderId="4" xfId="0" applyNumberFormat="1" applyFont="1" applyFill="1" applyBorder="1" applyAlignment="1">
      <alignment horizontal="center" vertical="center" wrapText="1"/>
    </xf>
    <xf numFmtId="0" fontId="38" fillId="8" borderId="4" xfId="0" applyFont="1" applyFill="1" applyBorder="1" applyAlignment="1">
      <alignment horizontal="center" vertical="center" wrapText="1"/>
    </xf>
    <xf numFmtId="185" fontId="39" fillId="8" borderId="4" xfId="0" applyNumberFormat="1" applyFont="1" applyFill="1" applyBorder="1" applyAlignment="1">
      <alignment horizontal="center" vertical="center" wrapText="1"/>
    </xf>
    <xf numFmtId="0" fontId="40" fillId="5" borderId="0" xfId="14" applyNumberFormat="1" applyFont="1" applyFill="1" applyBorder="1" applyAlignment="1" applyProtection="1">
      <alignment horizontal="center" vertical="center" wrapText="1"/>
    </xf>
    <xf numFmtId="0" fontId="41" fillId="5" borderId="0" xfId="0" applyFont="1" applyFill="1" applyBorder="1" applyAlignment="1">
      <alignment horizontal="center" vertical="center" wrapText="1"/>
    </xf>
    <xf numFmtId="0" fontId="37" fillId="5" borderId="0" xfId="0" applyNumberFormat="1" applyFont="1" applyFill="1" applyBorder="1" applyAlignment="1">
      <alignment horizontal="center" vertical="center" wrapText="1"/>
    </xf>
    <xf numFmtId="0" fontId="37" fillId="5" borderId="0" xfId="0" applyNumberFormat="1" applyFont="1" applyFill="1" applyBorder="1" applyAlignment="1" applyProtection="1">
      <alignment horizontal="center" vertical="center" wrapText="1"/>
    </xf>
    <xf numFmtId="0" fontId="42" fillId="5" borderId="0" xfId="0" applyFont="1" applyFill="1" applyBorder="1" applyAlignment="1">
      <alignment horizontal="center" vertical="center" wrapText="1"/>
    </xf>
    <xf numFmtId="185" fontId="43" fillId="5" borderId="0" xfId="0" applyNumberFormat="1" applyFont="1" applyFill="1" applyBorder="1" applyAlignment="1">
      <alignment horizontal="center" vertical="center" wrapText="1"/>
    </xf>
    <xf numFmtId="0" fontId="44" fillId="5" borderId="0" xfId="14" applyNumberFormat="1" applyFont="1" applyFill="1" applyBorder="1" applyAlignment="1" applyProtection="1">
      <alignment horizontal="left" vertical="center" wrapText="1"/>
    </xf>
    <xf numFmtId="0" fontId="45" fillId="0" borderId="0" xfId="0" applyFont="1" applyFill="1" applyBorder="1" applyAlignment="1">
      <alignment horizontal="left" vertical="center" wrapText="1"/>
    </xf>
    <xf numFmtId="0" fontId="46" fillId="5" borderId="0" xfId="0" applyNumberFormat="1" applyFont="1" applyFill="1" applyBorder="1" applyAlignment="1">
      <alignment horizontal="left" vertical="center" wrapText="1"/>
    </xf>
    <xf numFmtId="0" fontId="47" fillId="5" borderId="0" xfId="0" applyNumberFormat="1" applyFont="1" applyFill="1" applyBorder="1" applyAlignment="1">
      <alignment horizontal="left" vertical="center" wrapText="1"/>
    </xf>
    <xf numFmtId="0" fontId="48" fillId="5" borderId="0" xfId="0" applyNumberFormat="1" applyFont="1" applyFill="1" applyBorder="1" applyAlignment="1">
      <alignment horizontal="left" vertical="center" wrapText="1"/>
    </xf>
    <xf numFmtId="0" fontId="48" fillId="5" borderId="0" xfId="0" applyNumberFormat="1" applyFont="1" applyFill="1" applyBorder="1" applyAlignment="1">
      <alignment horizontal="center" vertical="center" wrapText="1"/>
    </xf>
    <xf numFmtId="0" fontId="8" fillId="5" borderId="0" xfId="0" applyNumberFormat="1" applyFont="1" applyFill="1" applyBorder="1" applyAlignment="1">
      <alignment vertical="center"/>
    </xf>
    <xf numFmtId="0" fontId="10" fillId="5" borderId="0" xfId="0" applyNumberFormat="1" applyFont="1" applyFill="1" applyBorder="1" applyAlignment="1">
      <alignment vertical="center"/>
    </xf>
    <xf numFmtId="0" fontId="10" fillId="5" borderId="0" xfId="0" applyNumberFormat="1" applyFont="1" applyFill="1" applyBorder="1" applyAlignment="1">
      <alignment horizontal="center" vertical="center"/>
    </xf>
    <xf numFmtId="0" fontId="49" fillId="5" borderId="0" xfId="0" applyNumberFormat="1" applyFont="1" applyFill="1" applyBorder="1" applyAlignment="1">
      <alignment vertical="center"/>
    </xf>
    <xf numFmtId="0" fontId="50" fillId="5" borderId="0" xfId="0" applyFont="1" applyFill="1" applyBorder="1" applyAlignment="1">
      <alignment horizontal="left" vertical="center" wrapText="1"/>
    </xf>
    <xf numFmtId="0" fontId="51" fillId="5" borderId="0" xfId="0" applyFont="1" applyFill="1" applyBorder="1" applyAlignment="1">
      <alignment horizontal="left" vertical="center" wrapText="1"/>
    </xf>
    <xf numFmtId="0" fontId="51" fillId="5" borderId="0" xfId="0" applyFont="1" applyFill="1" applyBorder="1" applyAlignment="1">
      <alignment horizontal="center" vertical="center" wrapText="1"/>
    </xf>
    <xf numFmtId="0" fontId="8" fillId="5" borderId="0" xfId="0" applyNumberFormat="1" applyFont="1" applyFill="1" applyBorder="1" applyAlignment="1">
      <alignment horizontal="left" vertical="center" wrapText="1"/>
    </xf>
    <xf numFmtId="0" fontId="10" fillId="5" borderId="0" xfId="0" applyNumberFormat="1" applyFont="1" applyFill="1" applyBorder="1" applyAlignment="1">
      <alignment horizontal="left" vertical="center" wrapText="1"/>
    </xf>
    <xf numFmtId="0" fontId="10" fillId="5" borderId="0" xfId="0" applyNumberFormat="1" applyFont="1" applyFill="1" applyBorder="1" applyAlignment="1">
      <alignment horizontal="center" vertical="center" wrapText="1"/>
    </xf>
    <xf numFmtId="0" fontId="8" fillId="5" borderId="0" xfId="0" applyNumberFormat="1" applyFont="1" applyFill="1" applyBorder="1" applyAlignment="1">
      <alignment horizontal="left" vertical="center"/>
    </xf>
    <xf numFmtId="0" fontId="8" fillId="5" borderId="0" xfId="0" applyNumberFormat="1" applyFont="1" applyFill="1" applyBorder="1" applyAlignment="1">
      <alignment horizontal="center" vertical="center"/>
    </xf>
    <xf numFmtId="0" fontId="52" fillId="5" borderId="0" xfId="0" applyNumberFormat="1" applyFont="1" applyFill="1" applyBorder="1" applyAlignment="1">
      <alignment horizontal="left" vertical="center" wrapText="1"/>
    </xf>
    <xf numFmtId="0" fontId="53" fillId="5" borderId="0" xfId="0" applyNumberFormat="1" applyFont="1" applyFill="1" applyBorder="1" applyAlignment="1">
      <alignment horizontal="left" vertical="center" wrapText="1"/>
    </xf>
    <xf numFmtId="0" fontId="53" fillId="5" borderId="0" xfId="0" applyNumberFormat="1" applyFont="1" applyFill="1" applyBorder="1" applyAlignment="1">
      <alignment horizontal="center" vertical="center" wrapText="1"/>
    </xf>
    <xf numFmtId="0" fontId="8" fillId="5" borderId="0" xfId="0" applyNumberFormat="1" applyFont="1" applyFill="1" applyBorder="1" applyAlignment="1">
      <alignment horizontal="center" vertical="center" wrapText="1"/>
    </xf>
    <xf numFmtId="0" fontId="54" fillId="5" borderId="0" xfId="0" applyNumberFormat="1" applyFont="1" applyFill="1" applyBorder="1" applyAlignment="1">
      <alignment horizontal="left" vertical="center" wrapText="1"/>
    </xf>
    <xf numFmtId="0" fontId="54" fillId="5" borderId="0" xfId="0" applyNumberFormat="1" applyFont="1" applyFill="1" applyBorder="1" applyAlignment="1">
      <alignment horizontal="center" vertical="center" wrapText="1"/>
    </xf>
    <xf numFmtId="0" fontId="11" fillId="5" borderId="0" xfId="0" applyNumberFormat="1" applyFont="1" applyFill="1" applyBorder="1" applyAlignment="1">
      <alignment horizontal="left" vertical="center"/>
    </xf>
    <xf numFmtId="0" fontId="11" fillId="5" borderId="0" xfId="0" applyNumberFormat="1" applyFont="1" applyFill="1" applyBorder="1" applyAlignment="1">
      <alignment horizontal="left" vertical="center" wrapText="1"/>
    </xf>
    <xf numFmtId="0" fontId="11" fillId="5" borderId="0" xfId="0" applyNumberFormat="1" applyFont="1" applyFill="1" applyBorder="1" applyAlignment="1">
      <alignment horizontal="center" vertical="center" wrapText="1"/>
    </xf>
    <xf numFmtId="0" fontId="55" fillId="5" borderId="0" xfId="0" applyNumberFormat="1" applyFont="1" applyFill="1" applyBorder="1" applyAlignment="1">
      <alignment horizontal="left" vertical="center" wrapText="1"/>
    </xf>
    <xf numFmtId="0" fontId="56" fillId="5" borderId="0" xfId="0" applyNumberFormat="1" applyFont="1" applyFill="1" applyBorder="1" applyAlignment="1">
      <alignment horizontal="left" vertical="center" wrapText="1"/>
    </xf>
    <xf numFmtId="0" fontId="57" fillId="5" borderId="0" xfId="0" applyNumberFormat="1" applyFont="1" applyFill="1" applyBorder="1" applyAlignment="1">
      <alignment horizontal="left" vertical="center" wrapText="1"/>
    </xf>
    <xf numFmtId="0" fontId="57" fillId="5" borderId="0" xfId="0" applyNumberFormat="1" applyFont="1" applyFill="1" applyBorder="1" applyAlignment="1">
      <alignment horizontal="center" vertical="center" wrapText="1"/>
    </xf>
    <xf numFmtId="0" fontId="1" fillId="5" borderId="0" xfId="0" applyNumberFormat="1" applyFont="1" applyFill="1" applyBorder="1" applyAlignment="1">
      <alignment horizontal="left" vertical="center" wrapText="1"/>
    </xf>
    <xf numFmtId="0" fontId="1" fillId="5" borderId="0" xfId="0" applyNumberFormat="1" applyFont="1" applyFill="1" applyBorder="1" applyAlignment="1">
      <alignment horizontal="center" vertical="center" wrapText="1"/>
    </xf>
    <xf numFmtId="0" fontId="58" fillId="3" borderId="20" xfId="0" applyFont="1" applyFill="1" applyBorder="1" applyAlignment="1">
      <alignment horizontal="center" vertical="center" wrapText="1"/>
    </xf>
    <xf numFmtId="0" fontId="58" fillId="3" borderId="21" xfId="0" applyFont="1" applyFill="1" applyBorder="1" applyAlignment="1">
      <alignment horizontal="center" vertical="center" wrapText="1"/>
    </xf>
    <xf numFmtId="0" fontId="59" fillId="5" borderId="0" xfId="0" applyFont="1" applyFill="1" applyAlignment="1">
      <alignment horizontal="center" vertical="center"/>
    </xf>
    <xf numFmtId="0" fontId="59" fillId="5" borderId="0" xfId="0" applyFont="1" applyFill="1" applyAlignment="1">
      <alignment vertical="center"/>
    </xf>
    <xf numFmtId="0" fontId="45" fillId="0" borderId="0" xfId="0" applyFont="1" applyFill="1" applyBorder="1" applyAlignment="1">
      <alignment horizontal="center" vertical="center"/>
    </xf>
    <xf numFmtId="0" fontId="5" fillId="5" borderId="0" xfId="14" applyNumberFormat="1" applyFont="1" applyFill="1" applyBorder="1" applyAlignment="1" applyProtection="1">
      <alignment vertical="center" textRotation="255"/>
    </xf>
    <xf numFmtId="0" fontId="60" fillId="5" borderId="0" xfId="14" applyNumberFormat="1" applyFont="1" applyFill="1" applyBorder="1" applyAlignment="1" applyProtection="1">
      <alignment vertical="center" textRotation="255"/>
    </xf>
    <xf numFmtId="0" fontId="61" fillId="5" borderId="0" xfId="0" applyFont="1" applyFill="1" applyBorder="1" applyAlignment="1">
      <alignment vertical="center"/>
    </xf>
    <xf numFmtId="0" fontId="58" fillId="3" borderId="22" xfId="0" applyFont="1" applyFill="1" applyBorder="1" applyAlignment="1">
      <alignment horizontal="center" vertical="center" wrapText="1"/>
    </xf>
    <xf numFmtId="0" fontId="62" fillId="5" borderId="0" xfId="0" applyFont="1" applyFill="1" applyBorder="1" applyAlignment="1">
      <alignment vertical="center"/>
    </xf>
    <xf numFmtId="0" fontId="63" fillId="3" borderId="4" xfId="0" applyFont="1" applyFill="1" applyBorder="1" applyAlignment="1">
      <alignment horizontal="center" vertical="center" wrapText="1"/>
    </xf>
    <xf numFmtId="0" fontId="64" fillId="3" borderId="4" xfId="0" applyFont="1" applyFill="1" applyBorder="1" applyAlignment="1">
      <alignment horizontal="center" vertical="center" wrapText="1"/>
    </xf>
    <xf numFmtId="0" fontId="65" fillId="3" borderId="4" xfId="0" applyFont="1" applyFill="1" applyBorder="1" applyAlignment="1">
      <alignment horizontal="center" vertical="center" wrapText="1"/>
    </xf>
    <xf numFmtId="0" fontId="66" fillId="3" borderId="4" xfId="0" applyFont="1" applyFill="1" applyBorder="1" applyAlignment="1">
      <alignment horizontal="center" vertical="center" wrapText="1"/>
    </xf>
    <xf numFmtId="0" fontId="35" fillId="8" borderId="4" xfId="0" applyFont="1" applyFill="1" applyBorder="1" applyAlignment="1">
      <alignment horizontal="left" vertical="center" wrapText="1"/>
    </xf>
    <xf numFmtId="0" fontId="36" fillId="8" borderId="23" xfId="0" applyFont="1" applyFill="1" applyBorder="1" applyAlignment="1">
      <alignment horizontal="center" vertical="center" wrapText="1"/>
    </xf>
    <xf numFmtId="0" fontId="36" fillId="8" borderId="24" xfId="0" applyFont="1" applyFill="1" applyBorder="1" applyAlignment="1">
      <alignment horizontal="center" vertical="center" wrapText="1"/>
    </xf>
    <xf numFmtId="0" fontId="36" fillId="8" borderId="25" xfId="0" applyFont="1" applyFill="1" applyBorder="1" applyAlignment="1">
      <alignment horizontal="center" vertical="center" wrapText="1"/>
    </xf>
    <xf numFmtId="0" fontId="54" fillId="5" borderId="0" xfId="0" applyNumberFormat="1" applyFont="1" applyFill="1" applyBorder="1" applyAlignment="1">
      <alignment vertical="center"/>
    </xf>
    <xf numFmtId="0" fontId="67" fillId="5" borderId="0" xfId="0" applyNumberFormat="1" applyFont="1" applyFill="1" applyBorder="1" applyAlignment="1">
      <alignment vertical="center"/>
    </xf>
    <xf numFmtId="0" fontId="54" fillId="5" borderId="0" xfId="0" applyNumberFormat="1" applyFont="1" applyFill="1" applyBorder="1" applyAlignment="1">
      <alignment vertical="center" wrapText="1"/>
    </xf>
    <xf numFmtId="0" fontId="67" fillId="5" borderId="0" xfId="0" applyNumberFormat="1" applyFont="1" applyFill="1" applyBorder="1" applyAlignment="1">
      <alignment vertical="center" wrapText="1"/>
    </xf>
    <xf numFmtId="0" fontId="67" fillId="5" borderId="0" xfId="0" applyNumberFormat="1" applyFont="1" applyFill="1" applyBorder="1" applyAlignment="1">
      <alignment horizontal="left" vertical="center" wrapText="1"/>
    </xf>
    <xf numFmtId="0" fontId="40" fillId="5" borderId="0" xfId="14" applyNumberFormat="1" applyFont="1" applyFill="1" applyBorder="1" applyAlignment="1" applyProtection="1">
      <alignment horizontal="left" vertical="center" wrapText="1"/>
    </xf>
    <xf numFmtId="0" fontId="41" fillId="8" borderId="24" xfId="0" applyFont="1" applyFill="1" applyBorder="1" applyAlignment="1">
      <alignment horizontal="center" vertical="center" wrapText="1"/>
    </xf>
    <xf numFmtId="0" fontId="41" fillId="8" borderId="25" xfId="0" applyFont="1" applyFill="1" applyBorder="1" applyAlignment="1">
      <alignment horizontal="center" vertical="center" wrapText="1"/>
    </xf>
    <xf numFmtId="182" fontId="68" fillId="9" borderId="0" xfId="0" applyNumberFormat="1" applyFont="1" applyFill="1" applyAlignment="1">
      <alignment vertical="center"/>
    </xf>
    <xf numFmtId="182" fontId="69" fillId="0" borderId="0" xfId="63" applyFont="1" applyAlignment="1">
      <protection locked="0"/>
    </xf>
    <xf numFmtId="0" fontId="68" fillId="9" borderId="0" xfId="0" applyNumberFormat="1" applyFont="1" applyFill="1" applyAlignment="1">
      <alignment vertical="center"/>
    </xf>
    <xf numFmtId="182" fontId="70" fillId="9" borderId="0" xfId="0" applyNumberFormat="1" applyFont="1" applyFill="1" applyAlignment="1">
      <alignment horizontal="center" vertical="center"/>
    </xf>
    <xf numFmtId="0" fontId="70" fillId="9" borderId="0" xfId="0" applyNumberFormat="1" applyFont="1" applyFill="1" applyAlignment="1">
      <alignment horizontal="center" vertical="center"/>
    </xf>
    <xf numFmtId="182" fontId="71" fillId="9" borderId="4" xfId="0" applyNumberFormat="1" applyFont="1" applyFill="1" applyBorder="1" applyAlignment="1">
      <alignment horizontal="center" vertical="center" wrapText="1"/>
    </xf>
    <xf numFmtId="182" fontId="72" fillId="9" borderId="4" xfId="0" applyNumberFormat="1" applyFont="1" applyFill="1" applyBorder="1" applyAlignment="1">
      <alignment horizontal="center" vertical="center" wrapText="1"/>
    </xf>
    <xf numFmtId="0" fontId="71" fillId="9" borderId="4" xfId="0" applyNumberFormat="1" applyFont="1" applyFill="1" applyBorder="1" applyAlignment="1">
      <alignment horizontal="center" vertical="center" wrapText="1"/>
    </xf>
    <xf numFmtId="182" fontId="5" fillId="9" borderId="0" xfId="14" applyNumberFormat="1" applyFont="1" applyFill="1" applyAlignment="1">
      <alignment vertical="center"/>
    </xf>
    <xf numFmtId="182" fontId="73" fillId="9" borderId="4" xfId="0" applyNumberFormat="1" applyFont="1" applyFill="1" applyBorder="1" applyAlignment="1">
      <alignment horizontal="center" vertical="center" wrapText="1"/>
    </xf>
    <xf numFmtId="0" fontId="73" fillId="9" borderId="4" xfId="0" applyNumberFormat="1" applyFont="1" applyFill="1" applyBorder="1" applyAlignment="1">
      <alignment horizontal="center" vertical="center" wrapText="1"/>
    </xf>
    <xf numFmtId="188" fontId="74" fillId="10" borderId="26" xfId="69" applyNumberFormat="1" applyFont="1" applyFill="1" applyBorder="1" applyAlignment="1" applyProtection="1">
      <alignment horizontal="center" wrapText="1"/>
    </xf>
    <xf numFmtId="188" fontId="74" fillId="10" borderId="27" xfId="69" applyNumberFormat="1" applyFont="1" applyFill="1" applyBorder="1" applyAlignment="1" applyProtection="1">
      <alignment horizontal="center" wrapText="1"/>
    </xf>
    <xf numFmtId="188" fontId="74" fillId="10" borderId="28" xfId="69" applyNumberFormat="1" applyFont="1" applyFill="1" applyBorder="1" applyAlignment="1" applyProtection="1">
      <alignment horizontal="center" wrapText="1"/>
    </xf>
    <xf numFmtId="0" fontId="0" fillId="0" borderId="0" xfId="0" applyBorder="1" applyAlignment="1"/>
    <xf numFmtId="191" fontId="75" fillId="11" borderId="0" xfId="61" applyNumberFormat="1" applyFont="1" applyFill="1" applyBorder="1" applyAlignment="1" applyProtection="1">
      <alignment horizontal="center"/>
    </xf>
    <xf numFmtId="0" fontId="76" fillId="10" borderId="29" xfId="0" applyFont="1" applyFill="1" applyBorder="1" applyAlignment="1">
      <alignment horizontal="center" vertical="center"/>
    </xf>
    <xf numFmtId="0" fontId="76" fillId="10" borderId="30" xfId="0" applyFont="1" applyFill="1" applyBorder="1" applyAlignment="1">
      <alignment horizontal="center" vertical="center"/>
    </xf>
    <xf numFmtId="0" fontId="76" fillId="10" borderId="31" xfId="0" applyFont="1" applyFill="1" applyBorder="1" applyAlignment="1">
      <alignment horizontal="center" vertical="center"/>
    </xf>
    <xf numFmtId="0" fontId="77" fillId="0" borderId="32" xfId="0" applyFont="1" applyFill="1" applyBorder="1" applyAlignment="1">
      <alignment horizontal="center" vertical="center" wrapText="1"/>
    </xf>
    <xf numFmtId="0" fontId="77" fillId="0" borderId="33" xfId="0" applyFont="1" applyFill="1" applyBorder="1" applyAlignment="1">
      <alignment horizontal="center" vertical="center" wrapText="1"/>
    </xf>
    <xf numFmtId="0" fontId="77" fillId="0" borderId="34" xfId="0" applyFont="1" applyFill="1" applyBorder="1" applyAlignment="1">
      <alignment horizontal="center" vertical="center" wrapText="1"/>
    </xf>
    <xf numFmtId="0" fontId="5" fillId="0" borderId="0" xfId="14" applyFont="1" applyAlignment="1"/>
    <xf numFmtId="0" fontId="6" fillId="0" borderId="32" xfId="0" applyFont="1" applyFill="1" applyBorder="1" applyAlignment="1">
      <alignment horizontal="center" vertical="center"/>
    </xf>
    <xf numFmtId="189" fontId="6" fillId="0" borderId="33" xfId="0" applyNumberFormat="1" applyFont="1" applyFill="1" applyBorder="1" applyAlignment="1">
      <alignment horizontal="center" vertical="center" wrapText="1"/>
    </xf>
    <xf numFmtId="0" fontId="6" fillId="0" borderId="33" xfId="0" applyFont="1" applyFill="1" applyBorder="1" applyAlignment="1">
      <alignment horizontal="center" vertical="center"/>
    </xf>
    <xf numFmtId="189" fontId="6" fillId="0" borderId="34" xfId="0" applyNumberFormat="1" applyFont="1" applyFill="1" applyBorder="1" applyAlignment="1">
      <alignment horizontal="center" vertical="center" wrapText="1"/>
    </xf>
    <xf numFmtId="0" fontId="6" fillId="12" borderId="32" xfId="0" applyFont="1" applyFill="1" applyBorder="1" applyAlignment="1">
      <alignment horizontal="center" vertical="center"/>
    </xf>
    <xf numFmtId="189" fontId="6" fillId="12" borderId="33" xfId="0" applyNumberFormat="1" applyFont="1" applyFill="1" applyBorder="1" applyAlignment="1">
      <alignment horizontal="center" vertical="center" wrapText="1"/>
    </xf>
    <xf numFmtId="0" fontId="6" fillId="12" borderId="33" xfId="0" applyFont="1" applyFill="1" applyBorder="1" applyAlignment="1">
      <alignment horizontal="center" vertical="center"/>
    </xf>
    <xf numFmtId="189" fontId="6" fillId="12" borderId="34" xfId="0" applyNumberFormat="1" applyFont="1" applyFill="1" applyBorder="1" applyAlignment="1">
      <alignment horizontal="center" vertical="center" wrapText="1"/>
    </xf>
    <xf numFmtId="180" fontId="8" fillId="0" borderId="35" xfId="0" applyNumberFormat="1" applyFont="1" applyFill="1" applyBorder="1" applyAlignment="1" applyProtection="1">
      <alignment horizontal="center" vertical="center" wrapText="1"/>
      <protection hidden="1"/>
    </xf>
    <xf numFmtId="180" fontId="8" fillId="0" borderId="36" xfId="0" applyNumberFormat="1" applyFont="1" applyFill="1" applyBorder="1" applyAlignment="1" applyProtection="1">
      <alignment horizontal="left" vertical="center" wrapText="1"/>
      <protection hidden="1"/>
    </xf>
    <xf numFmtId="180" fontId="8" fillId="0" borderId="37" xfId="0" applyNumberFormat="1" applyFont="1" applyFill="1" applyBorder="1" applyAlignment="1" applyProtection="1">
      <alignment horizontal="left" vertical="center" wrapText="1"/>
      <protection hidden="1"/>
    </xf>
    <xf numFmtId="0" fontId="76" fillId="4" borderId="29" xfId="0" applyFont="1" applyFill="1" applyBorder="1" applyAlignment="1">
      <alignment horizontal="center" vertical="center"/>
    </xf>
    <xf numFmtId="0" fontId="76" fillId="4" borderId="30" xfId="0" applyFont="1" applyFill="1" applyBorder="1" applyAlignment="1">
      <alignment horizontal="center" vertical="center"/>
    </xf>
    <xf numFmtId="0" fontId="76" fillId="4" borderId="31" xfId="0" applyFont="1" applyFill="1" applyBorder="1" applyAlignment="1">
      <alignment horizontal="center" vertical="center"/>
    </xf>
    <xf numFmtId="0" fontId="6" fillId="0" borderId="35" xfId="0" applyFont="1" applyFill="1" applyBorder="1" applyAlignment="1">
      <alignment horizontal="center" vertical="center"/>
    </xf>
    <xf numFmtId="189" fontId="6" fillId="0" borderId="36" xfId="0" applyNumberFormat="1" applyFont="1" applyFill="1" applyBorder="1" applyAlignment="1">
      <alignment horizontal="center" vertical="center" wrapText="1"/>
    </xf>
    <xf numFmtId="0" fontId="6" fillId="0" borderId="36" xfId="0" applyFont="1" applyFill="1" applyBorder="1" applyAlignment="1">
      <alignment horizontal="center" vertical="center"/>
    </xf>
    <xf numFmtId="189" fontId="6" fillId="0" borderId="37" xfId="0" applyNumberFormat="1" applyFont="1" applyFill="1" applyBorder="1" applyAlignment="1">
      <alignment horizontal="center" vertical="center" wrapText="1"/>
    </xf>
    <xf numFmtId="0" fontId="78" fillId="0" borderId="0" xfId="0" applyFont="1" applyAlignment="1"/>
    <xf numFmtId="191" fontId="75" fillId="11" borderId="1" xfId="61" applyNumberFormat="1" applyFont="1" applyFill="1" applyBorder="1" applyAlignment="1" applyProtection="1">
      <alignment horizontal="center"/>
    </xf>
    <xf numFmtId="191" fontId="75" fillId="11" borderId="2" xfId="61" applyNumberFormat="1" applyFont="1" applyFill="1" applyBorder="1" applyAlignment="1" applyProtection="1">
      <alignment horizontal="center"/>
    </xf>
    <xf numFmtId="191" fontId="79" fillId="11" borderId="38" xfId="61" applyNumberFormat="1" applyFont="1" applyFill="1" applyBorder="1" applyAlignment="1" applyProtection="1">
      <alignment horizontal="center" vertical="center"/>
    </xf>
    <xf numFmtId="191" fontId="79" fillId="11" borderId="0" xfId="61" applyNumberFormat="1" applyFont="1" applyFill="1" applyBorder="1" applyAlignment="1" applyProtection="1">
      <alignment horizontal="center" vertical="center"/>
    </xf>
    <xf numFmtId="0" fontId="59" fillId="5" borderId="39" xfId="0" applyFont="1" applyFill="1" applyBorder="1" applyAlignment="1">
      <alignment horizontal="right" wrapText="1"/>
    </xf>
    <xf numFmtId="0" fontId="80" fillId="5" borderId="40" xfId="0" applyFont="1" applyFill="1" applyBorder="1" applyAlignment="1">
      <alignment horizontal="right" wrapText="1"/>
    </xf>
    <xf numFmtId="0" fontId="76" fillId="13" borderId="0" xfId="0" applyFont="1" applyFill="1" applyAlignment="1">
      <alignment horizontal="center" vertical="center"/>
    </xf>
    <xf numFmtId="0" fontId="81" fillId="14" borderId="41" xfId="0" applyFont="1" applyFill="1" applyBorder="1" applyAlignment="1">
      <alignment horizontal="center" vertical="center" wrapText="1"/>
    </xf>
    <xf numFmtId="0" fontId="6" fillId="12" borderId="3" xfId="0" applyFont="1" applyFill="1" applyBorder="1">
      <alignment vertical="center"/>
    </xf>
    <xf numFmtId="189" fontId="6" fillId="12" borderId="3" xfId="0" applyNumberFormat="1" applyFont="1" applyFill="1" applyBorder="1" applyAlignment="1">
      <alignment horizontal="center" vertical="center" wrapText="1"/>
    </xf>
    <xf numFmtId="0" fontId="54" fillId="0" borderId="42" xfId="0" applyNumberFormat="1" applyFont="1" applyFill="1" applyBorder="1" applyAlignment="1">
      <alignment horizontal="left" vertical="center" wrapText="1"/>
    </xf>
    <xf numFmtId="0" fontId="6" fillId="12" borderId="3" xfId="0" applyFont="1" applyFill="1" applyBorder="1" applyAlignment="1">
      <alignment horizontal="center" vertical="center"/>
    </xf>
    <xf numFmtId="0" fontId="82" fillId="0" borderId="42" xfId="0" applyNumberFormat="1" applyFont="1" applyFill="1" applyBorder="1" applyAlignment="1">
      <alignment horizontal="center" vertical="center" wrapText="1"/>
    </xf>
    <xf numFmtId="0" fontId="6" fillId="0" borderId="42" xfId="0" applyFont="1" applyFill="1" applyBorder="1">
      <alignment vertical="center"/>
    </xf>
    <xf numFmtId="189" fontId="6" fillId="0" borderId="42" xfId="0" applyNumberFormat="1" applyFont="1" applyFill="1" applyBorder="1" applyAlignment="1">
      <alignment horizontal="center" vertical="center" wrapText="1"/>
    </xf>
    <xf numFmtId="0" fontId="83" fillId="0" borderId="3" xfId="0" applyNumberFormat="1" applyFont="1" applyFill="1" applyBorder="1" applyAlignment="1">
      <alignment horizontal="left" vertical="center" wrapText="1"/>
    </xf>
    <xf numFmtId="0" fontId="6" fillId="0" borderId="42" xfId="0" applyFont="1" applyFill="1" applyBorder="1" applyAlignment="1">
      <alignment horizontal="center" vertical="center"/>
    </xf>
    <xf numFmtId="0" fontId="82" fillId="0" borderId="3" xfId="0" applyNumberFormat="1" applyFont="1" applyFill="1" applyBorder="1" applyAlignment="1">
      <alignment horizontal="center" vertical="center" wrapText="1"/>
    </xf>
    <xf numFmtId="0" fontId="84" fillId="5" borderId="0" xfId="0" applyFont="1" applyFill="1" applyBorder="1" applyAlignment="1">
      <alignment vertical="center"/>
    </xf>
    <xf numFmtId="0" fontId="18" fillId="5" borderId="0" xfId="0" applyFont="1" applyFill="1" applyBorder="1" applyAlignment="1">
      <alignment vertical="center"/>
    </xf>
    <xf numFmtId="0" fontId="84" fillId="5" borderId="0" xfId="0" applyFont="1" applyFill="1" applyAlignment="1">
      <alignment horizontal="center" vertical="center"/>
    </xf>
    <xf numFmtId="0" fontId="84" fillId="5" borderId="0" xfId="0" applyFont="1" applyFill="1" applyAlignment="1">
      <alignment vertical="center"/>
    </xf>
    <xf numFmtId="0" fontId="85" fillId="0" borderId="0" xfId="0" applyFont="1" applyAlignment="1"/>
    <xf numFmtId="0" fontId="17" fillId="15" borderId="29" xfId="0" applyFont="1" applyFill="1" applyBorder="1" applyAlignment="1">
      <alignment horizontal="center" vertical="center" wrapText="1"/>
    </xf>
    <xf numFmtId="0" fontId="17" fillId="15" borderId="30" xfId="0" applyFont="1" applyFill="1" applyBorder="1" applyAlignment="1">
      <alignment horizontal="center" vertical="center" wrapText="1"/>
    </xf>
    <xf numFmtId="0" fontId="17" fillId="15" borderId="31" xfId="0" applyFont="1" applyFill="1" applyBorder="1" applyAlignment="1">
      <alignment horizontal="center" vertical="center" wrapText="1"/>
    </xf>
    <xf numFmtId="0" fontId="5" fillId="5" borderId="0" xfId="14" applyFont="1" applyFill="1" applyAlignment="1">
      <alignment horizontal="center" vertical="center"/>
    </xf>
    <xf numFmtId="0" fontId="86" fillId="0" borderId="32" xfId="0" applyFont="1" applyFill="1" applyBorder="1" applyAlignment="1">
      <alignment horizontal="center" vertical="center" wrapText="1"/>
    </xf>
    <xf numFmtId="0" fontId="87" fillId="0" borderId="33" xfId="0" applyFont="1" applyFill="1" applyBorder="1">
      <alignment vertical="center"/>
    </xf>
    <xf numFmtId="189" fontId="87" fillId="0" borderId="33" xfId="0" applyNumberFormat="1" applyFont="1" applyFill="1" applyBorder="1" applyAlignment="1">
      <alignment horizontal="center" vertical="center" wrapText="1"/>
    </xf>
    <xf numFmtId="0" fontId="87" fillId="0" borderId="33" xfId="0" applyFont="1" applyFill="1" applyBorder="1" applyAlignment="1">
      <alignment horizontal="center" vertical="center"/>
    </xf>
    <xf numFmtId="0" fontId="87" fillId="0" borderId="34" xfId="0" applyFont="1" applyFill="1" applyBorder="1">
      <alignment vertical="center"/>
    </xf>
    <xf numFmtId="0" fontId="88" fillId="5" borderId="0" xfId="0" applyFont="1" applyFill="1" applyAlignment="1">
      <alignment horizontal="center" vertical="center"/>
    </xf>
    <xf numFmtId="177" fontId="87" fillId="0" borderId="33" xfId="0" applyNumberFormat="1" applyFont="1" applyFill="1" applyBorder="1" applyAlignment="1">
      <alignment horizontal="center" vertical="center" wrapText="1"/>
    </xf>
    <xf numFmtId="0" fontId="17" fillId="4" borderId="32"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17" fillId="4" borderId="34" xfId="0" applyFont="1" applyFill="1" applyBorder="1" applyAlignment="1">
      <alignment horizontal="center" vertical="center" wrapText="1"/>
    </xf>
    <xf numFmtId="0" fontId="87" fillId="0" borderId="34" xfId="0" applyFont="1" applyFill="1" applyBorder="1" applyAlignment="1">
      <alignment horizontal="left" vertical="center"/>
    </xf>
    <xf numFmtId="0" fontId="89" fillId="0" borderId="33" xfId="0" applyFont="1" applyFill="1" applyBorder="1">
      <alignment vertical="center"/>
    </xf>
    <xf numFmtId="189" fontId="89" fillId="0" borderId="33" xfId="0" applyNumberFormat="1" applyFont="1" applyFill="1" applyBorder="1" applyAlignment="1">
      <alignment horizontal="center" vertical="center" wrapText="1"/>
    </xf>
    <xf numFmtId="0" fontId="89" fillId="0" borderId="33" xfId="0" applyFont="1" applyFill="1" applyBorder="1" applyAlignment="1">
      <alignment horizontal="center" vertical="center"/>
    </xf>
    <xf numFmtId="0" fontId="89" fillId="0" borderId="34" xfId="0" applyFont="1" applyFill="1" applyBorder="1" applyAlignment="1">
      <alignment horizontal="left" vertical="center"/>
    </xf>
    <xf numFmtId="0" fontId="5" fillId="0" borderId="0" xfId="14" applyFont="1" applyFill="1" applyBorder="1" applyAlignment="1">
      <alignment vertical="center"/>
    </xf>
    <xf numFmtId="189" fontId="90" fillId="0" borderId="33" xfId="0" applyNumberFormat="1" applyFont="1" applyFill="1" applyBorder="1" applyAlignment="1">
      <alignment horizontal="center" vertical="center" wrapText="1"/>
    </xf>
    <xf numFmtId="189" fontId="87" fillId="0" borderId="34" xfId="0" applyNumberFormat="1" applyFont="1" applyFill="1" applyBorder="1" applyAlignment="1">
      <alignment horizontal="left" vertical="center" wrapText="1"/>
    </xf>
    <xf numFmtId="189" fontId="89" fillId="0" borderId="34" xfId="0" applyNumberFormat="1" applyFont="1" applyFill="1" applyBorder="1" applyAlignment="1">
      <alignment horizontal="left" vertical="center" wrapText="1"/>
    </xf>
    <xf numFmtId="189" fontId="6" fillId="5" borderId="0" xfId="0" applyNumberFormat="1" applyFont="1" applyFill="1" applyBorder="1" applyAlignment="1">
      <alignment horizontal="center" vertical="center" wrapText="1"/>
    </xf>
    <xf numFmtId="0" fontId="86" fillId="0" borderId="35" xfId="0" applyFont="1" applyFill="1" applyBorder="1" applyAlignment="1">
      <alignment horizontal="center" vertical="center" wrapText="1"/>
    </xf>
    <xf numFmtId="0" fontId="87" fillId="0" borderId="36" xfId="0" applyFont="1" applyFill="1" applyBorder="1">
      <alignment vertical="center"/>
    </xf>
    <xf numFmtId="189" fontId="87" fillId="0" borderId="36" xfId="0" applyNumberFormat="1" applyFont="1" applyFill="1" applyBorder="1" applyAlignment="1">
      <alignment horizontal="center" vertical="center" wrapText="1"/>
    </xf>
    <xf numFmtId="0" fontId="89" fillId="0" borderId="36" xfId="0" applyFont="1" applyFill="1" applyBorder="1" applyAlignment="1">
      <alignment horizontal="center" vertical="center"/>
    </xf>
    <xf numFmtId="189" fontId="87" fillId="0" borderId="37" xfId="0" applyNumberFormat="1" applyFont="1" applyFill="1" applyBorder="1" applyAlignment="1">
      <alignment horizontal="left" vertical="center" wrapText="1"/>
    </xf>
    <xf numFmtId="0" fontId="91" fillId="5" borderId="0" xfId="0" applyFont="1" applyFill="1" applyBorder="1" applyAlignment="1">
      <alignment vertical="center"/>
    </xf>
    <xf numFmtId="0" fontId="92" fillId="5" borderId="0" xfId="0" applyFont="1" applyFill="1" applyAlignment="1">
      <alignment horizontal="center" vertical="center"/>
    </xf>
    <xf numFmtId="0" fontId="84" fillId="5" borderId="0" xfId="0" applyFont="1" applyFill="1" applyBorder="1" applyAlignment="1">
      <alignment horizontal="center" vertical="center"/>
    </xf>
    <xf numFmtId="0" fontId="84" fillId="5" borderId="4" xfId="0" applyFont="1" applyFill="1" applyBorder="1" applyAlignment="1">
      <alignment horizontal="center" vertical="center"/>
    </xf>
    <xf numFmtId="0" fontId="0" fillId="5" borderId="0" xfId="0" applyFont="1" applyFill="1" applyBorder="1" applyAlignment="1"/>
    <xf numFmtId="0" fontId="93" fillId="5" borderId="0" xfId="0" applyFont="1" applyFill="1" applyBorder="1" applyAlignment="1">
      <alignment horizontal="center" vertical="center"/>
    </xf>
    <xf numFmtId="0" fontId="0" fillId="0" borderId="0" xfId="0" applyFont="1" applyFill="1" applyBorder="1" applyAlignment="1">
      <alignment horizontal="center"/>
    </xf>
    <xf numFmtId="188" fontId="74" fillId="0" borderId="0" xfId="69" applyNumberFormat="1" applyFont="1" applyFill="1" applyBorder="1" applyAlignment="1" applyProtection="1">
      <alignment wrapText="1"/>
    </xf>
    <xf numFmtId="0" fontId="84" fillId="0" borderId="0" xfId="0" applyFont="1" applyFill="1" applyBorder="1" applyAlignment="1">
      <alignment horizontal="center" vertical="center"/>
    </xf>
    <xf numFmtId="0" fontId="94" fillId="16" borderId="29" xfId="0" applyFont="1" applyFill="1" applyBorder="1" applyAlignment="1">
      <alignment horizontal="center" vertical="center" wrapText="1"/>
    </xf>
    <xf numFmtId="0" fontId="94" fillId="16" borderId="30" xfId="0" applyFont="1" applyFill="1" applyBorder="1" applyAlignment="1">
      <alignment horizontal="center" vertical="center" wrapText="1"/>
    </xf>
    <xf numFmtId="0" fontId="95" fillId="10" borderId="32" xfId="0" applyFont="1" applyFill="1" applyBorder="1" applyAlignment="1">
      <alignment horizontal="center" vertical="center"/>
    </xf>
    <xf numFmtId="0" fontId="95" fillId="10" borderId="33" xfId="0" applyFont="1" applyFill="1" applyBorder="1" applyAlignment="1">
      <alignment horizontal="center" vertical="center"/>
    </xf>
    <xf numFmtId="0" fontId="96" fillId="10" borderId="33" xfId="0" applyFont="1" applyFill="1" applyBorder="1" applyAlignment="1">
      <alignment horizontal="center" vertical="center" wrapText="1"/>
    </xf>
    <xf numFmtId="0" fontId="97" fillId="10" borderId="32" xfId="0" applyFont="1" applyFill="1" applyBorder="1" applyAlignment="1">
      <alignment horizontal="center" wrapText="1"/>
    </xf>
    <xf numFmtId="0" fontId="97" fillId="10" borderId="33" xfId="0" applyFont="1" applyFill="1" applyBorder="1" applyAlignment="1">
      <alignment horizontal="center" wrapText="1"/>
    </xf>
    <xf numFmtId="0" fontId="98" fillId="0" borderId="32" xfId="0" applyFont="1" applyFill="1" applyBorder="1" applyAlignment="1">
      <alignment horizontal="center" vertical="center" wrapText="1"/>
    </xf>
    <xf numFmtId="0" fontId="98" fillId="0" borderId="33" xfId="0" applyFont="1" applyFill="1" applyBorder="1" applyAlignment="1">
      <alignment horizontal="center" vertical="center" wrapText="1"/>
    </xf>
    <xf numFmtId="0" fontId="99" fillId="0" borderId="32" xfId="0" applyFont="1" applyFill="1" applyBorder="1" applyAlignment="1">
      <alignment horizontal="center" vertical="center"/>
    </xf>
    <xf numFmtId="0" fontId="86" fillId="0" borderId="33" xfId="0" applyFont="1" applyFill="1" applyBorder="1" applyAlignment="1">
      <alignment horizontal="left" vertical="center" wrapText="1"/>
    </xf>
    <xf numFmtId="176" fontId="17" fillId="0" borderId="33" xfId="0" applyNumberFormat="1" applyFont="1" applyFill="1" applyBorder="1" applyAlignment="1">
      <alignment horizontal="center" vertical="center" wrapText="1"/>
    </xf>
    <xf numFmtId="0" fontId="99" fillId="0" borderId="32" xfId="0" applyFont="1" applyFill="1" applyBorder="1" applyAlignment="1">
      <alignment horizontal="center" vertical="center" wrapText="1"/>
    </xf>
    <xf numFmtId="0" fontId="86" fillId="0" borderId="33" xfId="0" applyFont="1" applyFill="1" applyBorder="1" applyAlignment="1">
      <alignment horizontal="left" vertical="center"/>
    </xf>
    <xf numFmtId="0" fontId="17" fillId="0" borderId="33" xfId="0" applyFont="1" applyFill="1" applyBorder="1" applyAlignment="1">
      <alignment horizontal="center" vertical="center" wrapText="1"/>
    </xf>
    <xf numFmtId="189" fontId="17" fillId="0" borderId="33" xfId="0" applyNumberFormat="1" applyFont="1" applyFill="1" applyBorder="1" applyAlignment="1">
      <alignment horizontal="center" vertical="center" wrapText="1"/>
    </xf>
    <xf numFmtId="0" fontId="100" fillId="0" borderId="32" xfId="0" applyFont="1" applyFill="1" applyBorder="1" applyAlignment="1">
      <alignment horizontal="center" vertical="center"/>
    </xf>
    <xf numFmtId="0" fontId="101" fillId="0" borderId="33" xfId="0" applyFont="1" applyFill="1" applyBorder="1" applyAlignment="1">
      <alignment horizontal="center" vertical="center" wrapText="1"/>
    </xf>
    <xf numFmtId="189" fontId="101" fillId="0" borderId="33" xfId="0" applyNumberFormat="1" applyFont="1" applyFill="1" applyBorder="1" applyAlignment="1">
      <alignment horizontal="center" vertical="center" wrapText="1"/>
    </xf>
    <xf numFmtId="0" fontId="102" fillId="0" borderId="32" xfId="0" applyFont="1" applyFill="1" applyBorder="1" applyAlignment="1">
      <alignment horizontal="center" vertical="center"/>
    </xf>
    <xf numFmtId="0" fontId="103" fillId="0" borderId="33" xfId="0" applyFont="1" applyFill="1" applyBorder="1" applyAlignment="1">
      <alignment horizontal="center" vertical="center" wrapText="1"/>
    </xf>
    <xf numFmtId="189" fontId="104" fillId="0" borderId="33" xfId="0" applyNumberFormat="1" applyFont="1" applyFill="1" applyBorder="1" applyAlignment="1">
      <alignment horizontal="center" vertical="center" wrapText="1"/>
    </xf>
    <xf numFmtId="0" fontId="0" fillId="0" borderId="0" xfId="0" applyFont="1" applyFill="1" applyBorder="1" applyAlignment="1"/>
    <xf numFmtId="0" fontId="105" fillId="0" borderId="32" xfId="0" applyFont="1" applyFill="1" applyBorder="1" applyAlignment="1">
      <alignment horizontal="center" vertical="center"/>
    </xf>
    <xf numFmtId="0" fontId="106" fillId="0" borderId="0" xfId="0" applyFont="1" applyFill="1" applyBorder="1" applyAlignment="1">
      <alignment vertical="center"/>
    </xf>
    <xf numFmtId="0" fontId="107" fillId="0" borderId="33" xfId="0" applyFont="1" applyFill="1" applyBorder="1" applyAlignment="1" applyProtection="1">
      <alignment horizontal="left" vertical="center" wrapText="1"/>
    </xf>
    <xf numFmtId="0" fontId="108" fillId="0" borderId="0" xfId="0" applyFont="1" applyFill="1" applyBorder="1" applyAlignment="1">
      <alignment vertical="center"/>
    </xf>
    <xf numFmtId="0" fontId="109" fillId="0" borderId="32" xfId="0" applyFont="1" applyFill="1" applyBorder="1" applyAlignment="1">
      <alignment horizontal="center" vertical="center"/>
    </xf>
    <xf numFmtId="0" fontId="102" fillId="0" borderId="35" xfId="0" applyFont="1" applyFill="1" applyBorder="1" applyAlignment="1">
      <alignment horizontal="center" vertical="center"/>
    </xf>
    <xf numFmtId="0" fontId="107" fillId="0" borderId="36" xfId="0" applyFont="1" applyFill="1" applyBorder="1" applyAlignment="1" applyProtection="1">
      <alignment horizontal="left" vertical="center" wrapText="1"/>
    </xf>
    <xf numFmtId="0" fontId="95" fillId="10" borderId="33" xfId="0" applyFont="1" applyFill="1" applyBorder="1" applyAlignment="1">
      <alignment vertical="center"/>
    </xf>
    <xf numFmtId="189" fontId="110" fillId="0" borderId="33" xfId="0" applyNumberFormat="1" applyFont="1" applyFill="1" applyBorder="1" applyAlignment="1">
      <alignment horizontal="center" vertical="center" wrapText="1"/>
    </xf>
    <xf numFmtId="0" fontId="111" fillId="0" borderId="33" xfId="0" applyFont="1" applyFill="1" applyBorder="1" applyAlignment="1">
      <alignment horizontal="center" vertical="center"/>
    </xf>
    <xf numFmtId="176" fontId="98" fillId="0" borderId="33" xfId="0" applyNumberFormat="1" applyFont="1" applyFill="1" applyBorder="1" applyAlignment="1">
      <alignment horizontal="center" vertical="center" wrapText="1"/>
    </xf>
    <xf numFmtId="0" fontId="94" fillId="16" borderId="31" xfId="0" applyFont="1" applyFill="1" applyBorder="1" applyAlignment="1">
      <alignment horizontal="center" vertical="center" wrapText="1"/>
    </xf>
    <xf numFmtId="0" fontId="112" fillId="5" borderId="0" xfId="0" applyFont="1" applyFill="1" applyBorder="1" applyAlignment="1">
      <alignment wrapText="1"/>
    </xf>
    <xf numFmtId="0" fontId="113" fillId="10" borderId="33" xfId="14" applyFont="1" applyFill="1" applyBorder="1" applyAlignment="1">
      <alignment horizontal="center" vertical="center"/>
    </xf>
    <xf numFmtId="0" fontId="113" fillId="10" borderId="34" xfId="14" applyFont="1" applyFill="1" applyBorder="1" applyAlignment="1">
      <alignment horizontal="center" vertical="center"/>
    </xf>
    <xf numFmtId="0" fontId="5" fillId="5" borderId="0" xfId="14" applyFont="1" applyFill="1" applyBorder="1" applyAlignment="1">
      <alignment horizontal="center" vertical="center"/>
    </xf>
    <xf numFmtId="0" fontId="114" fillId="5" borderId="0" xfId="0" applyFont="1" applyFill="1" applyAlignment="1">
      <alignment horizontal="center" vertical="center"/>
    </xf>
    <xf numFmtId="0" fontId="115" fillId="5" borderId="0" xfId="0" applyFont="1" applyFill="1" applyAlignment="1">
      <alignment horizontal="center" vertical="center"/>
    </xf>
    <xf numFmtId="0" fontId="116" fillId="5" borderId="0" xfId="0" applyFont="1" applyFill="1" applyAlignment="1">
      <alignment horizontal="center" vertical="center"/>
    </xf>
    <xf numFmtId="189" fontId="117" fillId="5" borderId="33" xfId="0" applyNumberFormat="1" applyFont="1" applyFill="1" applyBorder="1" applyAlignment="1">
      <alignment horizontal="center" vertical="center"/>
    </xf>
    <xf numFmtId="189" fontId="117" fillId="5" borderId="34" xfId="0" applyNumberFormat="1" applyFont="1" applyFill="1" applyBorder="1" applyAlignment="1">
      <alignment horizontal="center" vertical="center"/>
    </xf>
    <xf numFmtId="0" fontId="118" fillId="5" borderId="0" xfId="0" applyFont="1" applyFill="1" applyAlignment="1">
      <alignment horizontal="center" vertical="center"/>
    </xf>
    <xf numFmtId="0" fontId="86" fillId="0" borderId="34" xfId="0" applyFont="1" applyFill="1" applyBorder="1" applyAlignment="1">
      <alignment horizontal="left" vertical="center" wrapText="1"/>
    </xf>
    <xf numFmtId="0" fontId="116" fillId="5" borderId="0" xfId="0" applyFont="1" applyFill="1" applyBorder="1" applyAlignment="1">
      <alignment horizontal="center" vertical="center"/>
    </xf>
    <xf numFmtId="0" fontId="84" fillId="9" borderId="0" xfId="0" applyFont="1" applyFill="1" applyBorder="1" applyAlignment="1">
      <alignment horizontal="center" vertical="center"/>
    </xf>
    <xf numFmtId="0" fontId="107" fillId="0" borderId="34" xfId="0" applyFont="1" applyFill="1" applyBorder="1" applyAlignment="1" applyProtection="1">
      <alignment horizontal="left" vertical="center" wrapText="1"/>
    </xf>
    <xf numFmtId="0" fontId="119" fillId="5" borderId="0" xfId="0" applyFont="1" applyFill="1" applyBorder="1" applyAlignment="1">
      <alignment vertical="center"/>
    </xf>
    <xf numFmtId="0" fontId="107" fillId="0" borderId="37" xfId="0" applyFont="1" applyFill="1" applyBorder="1" applyAlignment="1" applyProtection="1">
      <alignment horizontal="left" vertical="center" wrapText="1"/>
    </xf>
    <xf numFmtId="0" fontId="84" fillId="9" borderId="43" xfId="0" applyFont="1" applyFill="1" applyBorder="1" applyAlignment="1">
      <alignment horizontal="center" vertical="center"/>
    </xf>
    <xf numFmtId="0" fontId="84" fillId="9" borderId="4" xfId="0" applyFont="1" applyFill="1" applyBorder="1" applyAlignment="1">
      <alignment horizontal="center" vertical="center"/>
    </xf>
    <xf numFmtId="0" fontId="0" fillId="0" borderId="0" xfId="0" applyFill="1" applyBorder="1" applyAlignment="1"/>
    <xf numFmtId="0" fontId="120" fillId="10" borderId="29" xfId="0" applyFont="1" applyFill="1" applyBorder="1" applyAlignment="1">
      <alignment horizontal="center" vertical="center"/>
    </xf>
    <xf numFmtId="0" fontId="120" fillId="10" borderId="30" xfId="0" applyFont="1" applyFill="1" applyBorder="1" applyAlignment="1">
      <alignment horizontal="center" vertical="center"/>
    </xf>
    <xf numFmtId="0" fontId="96" fillId="10" borderId="32" xfId="0" applyFont="1" applyFill="1" applyBorder="1" applyAlignment="1">
      <alignment horizontal="center" vertical="center"/>
    </xf>
    <xf numFmtId="0" fontId="96" fillId="10" borderId="33" xfId="0" applyFont="1" applyFill="1" applyBorder="1" applyAlignment="1">
      <alignment horizontal="center" vertical="center"/>
    </xf>
    <xf numFmtId="0" fontId="110" fillId="0" borderId="32" xfId="0" applyFont="1" applyFill="1" applyBorder="1" applyAlignment="1">
      <alignment horizontal="center" vertical="center" wrapText="1"/>
    </xf>
    <xf numFmtId="0" fontId="110" fillId="0" borderId="33" xfId="0" applyFont="1" applyFill="1" applyBorder="1" applyAlignment="1">
      <alignment horizontal="center" vertical="center" wrapText="1"/>
    </xf>
    <xf numFmtId="0" fontId="86" fillId="0" borderId="33" xfId="0" applyFont="1" applyFill="1" applyBorder="1" applyAlignment="1">
      <alignment horizontal="center" vertical="center" wrapText="1"/>
    </xf>
    <xf numFmtId="176" fontId="77" fillId="0" borderId="33" xfId="0" applyNumberFormat="1" applyFont="1" applyFill="1" applyBorder="1" applyAlignment="1">
      <alignment horizontal="center" vertical="center" wrapText="1"/>
    </xf>
    <xf numFmtId="177" fontId="121" fillId="0" borderId="33" xfId="0" applyNumberFormat="1" applyFont="1" applyFill="1" applyBorder="1" applyAlignment="1">
      <alignment horizontal="center" vertical="center" wrapText="1"/>
    </xf>
    <xf numFmtId="0" fontId="17" fillId="10" borderId="33" xfId="0" applyFont="1" applyFill="1" applyBorder="1" applyAlignment="1">
      <alignment horizontal="center" vertical="center" wrapText="1"/>
    </xf>
    <xf numFmtId="189" fontId="122" fillId="0" borderId="33" xfId="0" applyNumberFormat="1" applyFont="1" applyFill="1" applyBorder="1" applyAlignment="1">
      <alignment horizontal="left" vertical="center" wrapText="1"/>
    </xf>
    <xf numFmtId="0" fontId="123" fillId="0" borderId="33" xfId="0" applyFont="1" applyFill="1" applyBorder="1" applyAlignment="1" applyProtection="1">
      <alignment horizontal="left" vertical="center" wrapText="1"/>
    </xf>
    <xf numFmtId="0" fontId="123" fillId="0" borderId="36" xfId="0" applyFont="1" applyFill="1" applyBorder="1" applyAlignment="1" applyProtection="1">
      <alignment horizontal="left" vertical="center" wrapText="1"/>
    </xf>
    <xf numFmtId="0" fontId="124" fillId="0" borderId="0" xfId="0" applyFont="1" applyAlignment="1"/>
    <xf numFmtId="0" fontId="120" fillId="10" borderId="31" xfId="0" applyFont="1" applyFill="1" applyBorder="1" applyAlignment="1">
      <alignment horizontal="center" vertical="center"/>
    </xf>
    <xf numFmtId="0" fontId="95" fillId="10" borderId="34" xfId="0" applyFont="1" applyFill="1" applyBorder="1" applyAlignment="1">
      <alignment horizontal="center" vertical="center"/>
    </xf>
    <xf numFmtId="0" fontId="5" fillId="5" borderId="0" xfId="14" applyFont="1" applyFill="1" applyAlignment="1">
      <alignment vertical="center"/>
    </xf>
    <xf numFmtId="0" fontId="125" fillId="0" borderId="34" xfId="0" applyFont="1" applyFill="1" applyBorder="1" applyAlignment="1">
      <alignment horizontal="center" vertical="center" wrapText="1"/>
    </xf>
    <xf numFmtId="0" fontId="126" fillId="0" borderId="33" xfId="0" applyNumberFormat="1" applyFont="1" applyFill="1" applyBorder="1" applyAlignment="1">
      <alignment horizontal="center" vertical="center" wrapText="1"/>
    </xf>
    <xf numFmtId="189" fontId="122" fillId="0" borderId="34" xfId="0" applyNumberFormat="1" applyFont="1" applyFill="1" applyBorder="1" applyAlignment="1">
      <alignment horizontal="left" vertical="center" wrapText="1"/>
    </xf>
    <xf numFmtId="0" fontId="123" fillId="0" borderId="34" xfId="0" applyFont="1" applyFill="1" applyBorder="1" applyAlignment="1" applyProtection="1">
      <alignment horizontal="left" vertical="center" wrapText="1"/>
    </xf>
    <xf numFmtId="0" fontId="127" fillId="5" borderId="0" xfId="0" applyFont="1" applyFill="1" applyBorder="1" applyAlignment="1"/>
    <xf numFmtId="0" fontId="128" fillId="5" borderId="0" xfId="0" applyFont="1" applyFill="1" applyBorder="1" applyAlignment="1">
      <alignment horizontal="left" vertical="center"/>
    </xf>
    <xf numFmtId="0" fontId="123" fillId="0" borderId="37" xfId="0" applyFont="1" applyFill="1" applyBorder="1" applyAlignment="1" applyProtection="1">
      <alignment horizontal="left" vertical="center" wrapText="1"/>
    </xf>
    <xf numFmtId="189" fontId="84" fillId="5" borderId="0" xfId="0" applyNumberFormat="1" applyFont="1" applyFill="1" applyAlignment="1">
      <alignment vertical="center"/>
    </xf>
    <xf numFmtId="0" fontId="129" fillId="10" borderId="29" xfId="0" applyFont="1" applyFill="1" applyBorder="1" applyAlignment="1">
      <alignment horizontal="center" vertical="center"/>
    </xf>
    <xf numFmtId="0" fontId="129" fillId="10" borderId="30" xfId="0" applyFont="1" applyFill="1" applyBorder="1" applyAlignment="1">
      <alignment horizontal="center" vertical="center"/>
    </xf>
    <xf numFmtId="0" fontId="129" fillId="10" borderId="32" xfId="0" applyFont="1" applyFill="1" applyBorder="1" applyAlignment="1">
      <alignment vertical="center"/>
    </xf>
    <xf numFmtId="0" fontId="130" fillId="10" borderId="33" xfId="0" applyFont="1" applyFill="1" applyBorder="1" applyAlignment="1">
      <alignment horizontal="center" vertical="center" wrapText="1"/>
    </xf>
    <xf numFmtId="0" fontId="129" fillId="10" borderId="33" xfId="0" applyFont="1" applyFill="1" applyBorder="1" applyAlignment="1">
      <alignment horizontal="center" vertical="center"/>
    </xf>
    <xf numFmtId="0" fontId="131" fillId="0" borderId="33" xfId="0" applyFont="1" applyFill="1" applyBorder="1" applyAlignment="1">
      <alignment horizontal="center" vertical="center" wrapText="1"/>
    </xf>
    <xf numFmtId="0" fontId="132" fillId="0" borderId="32" xfId="0" applyFont="1" applyFill="1" applyBorder="1" applyAlignment="1">
      <alignment horizontal="left" vertical="center"/>
    </xf>
    <xf numFmtId="176" fontId="133" fillId="0" borderId="33" xfId="0" applyNumberFormat="1" applyFont="1" applyFill="1" applyBorder="1" applyAlignment="1">
      <alignment horizontal="center" vertical="center"/>
    </xf>
    <xf numFmtId="177" fontId="134" fillId="0" borderId="33" xfId="0" applyNumberFormat="1" applyFont="1" applyFill="1" applyBorder="1" applyAlignment="1">
      <alignment horizontal="center" vertical="center" wrapText="1"/>
    </xf>
    <xf numFmtId="0" fontId="110" fillId="5" borderId="33" xfId="0" applyFont="1" applyFill="1" applyBorder="1" applyAlignment="1">
      <alignment horizontal="center" vertical="center"/>
    </xf>
    <xf numFmtId="0" fontId="132" fillId="0" borderId="32" xfId="0" applyFont="1" applyFill="1" applyBorder="1" applyAlignment="1">
      <alignment horizontal="left" vertical="center" wrapText="1"/>
    </xf>
    <xf numFmtId="176" fontId="135" fillId="0" borderId="33" xfId="0" applyNumberFormat="1" applyFont="1" applyFill="1" applyBorder="1" applyAlignment="1">
      <alignment horizontal="center" vertical="center"/>
    </xf>
    <xf numFmtId="0" fontId="132" fillId="0" borderId="32" xfId="0" applyFont="1" applyFill="1" applyBorder="1" applyAlignment="1">
      <alignment vertical="center"/>
    </xf>
    <xf numFmtId="0" fontId="136" fillId="0" borderId="33" xfId="0" applyFont="1" applyFill="1" applyBorder="1" applyAlignment="1">
      <alignment horizontal="center" vertical="center"/>
    </xf>
    <xf numFmtId="0" fontId="17" fillId="3" borderId="32" xfId="0" applyFont="1" applyFill="1" applyBorder="1" applyAlignment="1">
      <alignment horizontal="left" vertical="center"/>
    </xf>
    <xf numFmtId="0" fontId="101" fillId="0" borderId="32" xfId="0" applyFont="1" applyFill="1" applyBorder="1" applyAlignment="1">
      <alignment horizontal="left" vertical="center"/>
    </xf>
    <xf numFmtId="0" fontId="101" fillId="0" borderId="33" xfId="0" applyFont="1" applyFill="1" applyBorder="1" applyAlignment="1">
      <alignment horizontal="center" vertical="center"/>
    </xf>
    <xf numFmtId="0" fontId="137" fillId="0" borderId="35" xfId="0" applyFont="1" applyFill="1" applyBorder="1" applyAlignment="1">
      <alignment horizontal="left" vertical="center"/>
    </xf>
    <xf numFmtId="0" fontId="137" fillId="0" borderId="36" xfId="0" applyFont="1" applyFill="1" applyBorder="1" applyAlignment="1">
      <alignment horizontal="center" vertical="center"/>
    </xf>
    <xf numFmtId="189" fontId="0" fillId="0" borderId="0" xfId="0" applyNumberFormat="1" applyAlignment="1"/>
    <xf numFmtId="0" fontId="129" fillId="10" borderId="31" xfId="0" applyFont="1" applyFill="1" applyBorder="1" applyAlignment="1">
      <alignment horizontal="center" vertical="center"/>
    </xf>
    <xf numFmtId="0" fontId="129" fillId="10" borderId="34" xfId="0" applyFont="1" applyFill="1" applyBorder="1" applyAlignment="1">
      <alignment horizontal="center" vertical="center"/>
    </xf>
    <xf numFmtId="189" fontId="5" fillId="5" borderId="0" xfId="14" applyNumberFormat="1" applyFont="1" applyFill="1" applyAlignment="1">
      <alignment horizontal="center" vertical="center"/>
    </xf>
    <xf numFmtId="0" fontId="110" fillId="0" borderId="44" xfId="0" applyFont="1" applyFill="1" applyBorder="1" applyAlignment="1">
      <alignment horizontal="center" vertical="center" wrapText="1"/>
    </xf>
    <xf numFmtId="0" fontId="110" fillId="0" borderId="45" xfId="0" applyFont="1" applyFill="1" applyBorder="1" applyAlignment="1">
      <alignment horizontal="center" vertical="center" wrapText="1"/>
    </xf>
    <xf numFmtId="0" fontId="138" fillId="5" borderId="46" xfId="0" applyNumberFormat="1" applyFont="1" applyFill="1" applyBorder="1" applyAlignment="1">
      <alignment horizontal="center" vertical="center" wrapText="1"/>
    </xf>
    <xf numFmtId="0" fontId="137" fillId="0" borderId="33" xfId="0" applyFont="1" applyFill="1" applyBorder="1" applyAlignment="1">
      <alignment horizontal="left" vertical="top" wrapText="1"/>
    </xf>
    <xf numFmtId="0" fontId="137" fillId="0" borderId="34" xfId="0" applyFont="1" applyFill="1" applyBorder="1" applyAlignment="1">
      <alignment horizontal="left" vertical="top" wrapText="1"/>
    </xf>
    <xf numFmtId="0" fontId="138" fillId="0" borderId="46" xfId="0" applyNumberFormat="1" applyFont="1" applyFill="1" applyBorder="1" applyAlignment="1">
      <alignment horizontal="center" vertical="center" wrapText="1"/>
    </xf>
    <xf numFmtId="189" fontId="91" fillId="5" borderId="0" xfId="0" applyNumberFormat="1" applyFont="1" applyFill="1" applyAlignment="1">
      <alignment horizontal="center" vertical="center"/>
    </xf>
    <xf numFmtId="0" fontId="101" fillId="0" borderId="46" xfId="0" applyFont="1" applyFill="1" applyBorder="1" applyAlignment="1">
      <alignment vertical="center"/>
    </xf>
    <xf numFmtId="0" fontId="137" fillId="0" borderId="44" xfId="0" applyFont="1" applyFill="1" applyBorder="1" applyAlignment="1">
      <alignment horizontal="left" vertical="top" wrapText="1"/>
    </xf>
    <xf numFmtId="0" fontId="137" fillId="0" borderId="45" xfId="0" applyFont="1" applyFill="1" applyBorder="1" applyAlignment="1">
      <alignment horizontal="left" vertical="top" wrapText="1"/>
    </xf>
    <xf numFmtId="0" fontId="137" fillId="0" borderId="47" xfId="0" applyFont="1" applyFill="1" applyBorder="1" applyAlignment="1">
      <alignment horizontal="center" vertical="center"/>
    </xf>
    <xf numFmtId="0" fontId="137" fillId="0" borderId="36" xfId="0" applyFont="1" applyFill="1" applyBorder="1" applyAlignment="1">
      <alignment horizontal="left" vertical="top" wrapText="1"/>
    </xf>
    <xf numFmtId="0" fontId="137" fillId="0" borderId="37" xfId="0" applyFont="1" applyFill="1" applyBorder="1" applyAlignment="1">
      <alignment horizontal="left" vertical="top" wrapText="1"/>
    </xf>
    <xf numFmtId="0" fontId="139" fillId="5" borderId="0" xfId="0" applyFont="1" applyFill="1" applyAlignment="1">
      <alignment vertical="center"/>
    </xf>
    <xf numFmtId="0" fontId="0" fillId="5" borderId="0" xfId="0" applyFont="1" applyFill="1" applyAlignment="1"/>
    <xf numFmtId="0" fontId="95" fillId="10" borderId="32" xfId="0" applyFont="1" applyFill="1" applyBorder="1" applyAlignment="1">
      <alignment vertical="center"/>
    </xf>
    <xf numFmtId="0" fontId="95" fillId="10" borderId="33" xfId="0" applyFont="1" applyFill="1" applyBorder="1" applyAlignment="1">
      <alignment horizontal="center" vertical="center" wrapText="1"/>
    </xf>
    <xf numFmtId="0" fontId="86" fillId="5" borderId="32" xfId="0" applyFont="1" applyFill="1" applyBorder="1" applyAlignment="1">
      <alignment horizontal="left" vertical="center" wrapText="1"/>
    </xf>
    <xf numFmtId="176" fontId="77" fillId="5" borderId="33" xfId="0" applyNumberFormat="1" applyFont="1" applyFill="1" applyBorder="1" applyAlignment="1">
      <alignment horizontal="center" vertical="center"/>
    </xf>
    <xf numFmtId="0" fontId="140" fillId="5" borderId="33" xfId="0" applyFont="1" applyFill="1" applyBorder="1" applyAlignment="1">
      <alignment horizontal="center" vertical="center"/>
    </xf>
    <xf numFmtId="0" fontId="86" fillId="5" borderId="32" xfId="0" applyFont="1" applyFill="1" applyBorder="1" applyAlignment="1">
      <alignment horizontal="left" vertical="center"/>
    </xf>
    <xf numFmtId="0" fontId="17" fillId="5" borderId="32" xfId="0" applyFont="1" applyFill="1" applyBorder="1" applyAlignment="1">
      <alignment horizontal="left" vertical="center"/>
    </xf>
    <xf numFmtId="0" fontId="121" fillId="5" borderId="33" xfId="0" applyFont="1" applyFill="1" applyBorder="1" applyAlignment="1">
      <alignment horizontal="center" vertical="center"/>
    </xf>
    <xf numFmtId="0" fontId="17" fillId="3" borderId="32" xfId="0" applyFont="1" applyFill="1" applyBorder="1" applyAlignment="1">
      <alignment horizontal="left" vertical="center" wrapText="1"/>
    </xf>
    <xf numFmtId="0" fontId="101" fillId="3" borderId="32" xfId="0" applyFont="1" applyFill="1" applyBorder="1" applyAlignment="1">
      <alignment horizontal="left" vertical="center" wrapText="1"/>
    </xf>
    <xf numFmtId="0" fontId="101" fillId="0" borderId="32" xfId="0" applyFont="1" applyFill="1" applyBorder="1" applyAlignment="1">
      <alignment horizontal="center" vertical="center"/>
    </xf>
    <xf numFmtId="0" fontId="101" fillId="0" borderId="33" xfId="0" applyFont="1" applyFill="1" applyBorder="1" applyAlignment="1">
      <alignment vertical="center" wrapText="1"/>
    </xf>
    <xf numFmtId="0" fontId="86" fillId="0" borderId="32" xfId="0" applyFont="1" applyFill="1" applyBorder="1" applyAlignment="1">
      <alignment horizontal="center" vertical="center"/>
    </xf>
    <xf numFmtId="0" fontId="104" fillId="0" borderId="33" xfId="0" applyFont="1" applyFill="1" applyBorder="1" applyAlignment="1">
      <alignment vertical="center" wrapText="1"/>
    </xf>
    <xf numFmtId="0" fontId="84" fillId="5" borderId="35" xfId="0" applyFont="1" applyFill="1" applyBorder="1" applyAlignment="1">
      <alignment vertical="center"/>
    </xf>
    <xf numFmtId="0" fontId="84" fillId="5" borderId="36" xfId="0" applyFont="1" applyFill="1" applyBorder="1" applyAlignment="1">
      <alignment vertical="center"/>
    </xf>
    <xf numFmtId="188" fontId="17" fillId="10" borderId="28" xfId="69" applyNumberFormat="1" applyFont="1" applyFill="1" applyBorder="1" applyAlignment="1" applyProtection="1">
      <alignment horizontal="center" wrapText="1"/>
    </xf>
    <xf numFmtId="0" fontId="110" fillId="0" borderId="34" xfId="0" applyFont="1" applyFill="1" applyBorder="1" applyAlignment="1">
      <alignment horizontal="center" vertical="center" wrapText="1"/>
    </xf>
    <xf numFmtId="0" fontId="86" fillId="5" borderId="34" xfId="0" applyNumberFormat="1" applyFont="1" applyFill="1" applyBorder="1" applyAlignment="1">
      <alignment horizontal="left" vertical="top" wrapText="1"/>
    </xf>
    <xf numFmtId="0" fontId="139" fillId="5" borderId="0" xfId="0" applyFont="1" applyFill="1" applyAlignment="1">
      <alignment horizontal="center" vertical="center"/>
    </xf>
    <xf numFmtId="0" fontId="93" fillId="5" borderId="0" xfId="0" applyFont="1" applyFill="1" applyAlignment="1">
      <alignment horizontal="center" vertical="center"/>
    </xf>
    <xf numFmtId="0" fontId="91" fillId="5" borderId="0" xfId="0" applyFont="1" applyFill="1" applyAlignment="1">
      <alignment horizontal="left" vertical="center"/>
    </xf>
    <xf numFmtId="0" fontId="86" fillId="5" borderId="37" xfId="0" applyNumberFormat="1" applyFont="1" applyFill="1" applyBorder="1" applyAlignment="1">
      <alignment horizontal="left" vertical="top" wrapText="1"/>
    </xf>
    <xf numFmtId="0" fontId="84" fillId="0" borderId="0" xfId="0" applyFont="1" applyFill="1" applyAlignment="1">
      <alignment vertical="center"/>
    </xf>
    <xf numFmtId="0" fontId="0" fillId="0" borderId="0" xfId="0" applyFill="1" applyAlignment="1"/>
    <xf numFmtId="0" fontId="84" fillId="0" borderId="0" xfId="0" applyFont="1" applyFill="1" applyAlignment="1">
      <alignment horizontal="center" vertical="center"/>
    </xf>
    <xf numFmtId="0" fontId="129" fillId="10" borderId="29" xfId="0" applyFont="1" applyFill="1" applyBorder="1" applyAlignment="1">
      <alignment vertical="center"/>
    </xf>
    <xf numFmtId="0" fontId="86" fillId="0" borderId="32" xfId="0" applyFont="1" applyFill="1" applyBorder="1" applyAlignment="1">
      <alignment horizontal="left" vertical="center" wrapText="1"/>
    </xf>
    <xf numFmtId="176" fontId="77" fillId="0" borderId="33" xfId="0" applyNumberFormat="1" applyFont="1" applyFill="1" applyBorder="1" applyAlignment="1">
      <alignment horizontal="center" vertical="center"/>
    </xf>
    <xf numFmtId="0" fontId="140" fillId="0" borderId="33" xfId="0" applyFont="1" applyFill="1" applyBorder="1" applyAlignment="1">
      <alignment horizontal="center" vertical="center"/>
    </xf>
    <xf numFmtId="0" fontId="86" fillId="0" borderId="32" xfId="0" applyFont="1" applyFill="1" applyBorder="1" applyAlignment="1">
      <alignment horizontal="left" vertical="center"/>
    </xf>
    <xf numFmtId="0" fontId="17" fillId="3" borderId="32" xfId="0" applyFont="1" applyFill="1" applyBorder="1" applyAlignment="1">
      <alignment horizontal="center" vertical="center"/>
    </xf>
    <xf numFmtId="0" fontId="17" fillId="3" borderId="32" xfId="0" applyFont="1" applyFill="1" applyBorder="1" applyAlignment="1">
      <alignment horizontal="center" vertical="center" wrapText="1"/>
    </xf>
    <xf numFmtId="0" fontId="86" fillId="0" borderId="35" xfId="0" applyFont="1" applyFill="1" applyBorder="1" applyAlignment="1">
      <alignment horizontal="center" vertical="center"/>
    </xf>
    <xf numFmtId="0" fontId="86" fillId="0" borderId="36" xfId="0" applyFont="1" applyFill="1" applyBorder="1" applyAlignment="1">
      <alignment horizontal="center" vertical="center"/>
    </xf>
    <xf numFmtId="0" fontId="86" fillId="0" borderId="36" xfId="0" applyFont="1" applyFill="1" applyBorder="1" applyAlignment="1">
      <alignment horizontal="center" vertical="center" wrapText="1"/>
    </xf>
    <xf numFmtId="0" fontId="110" fillId="0" borderId="33" xfId="0" applyFont="1" applyFill="1" applyBorder="1" applyAlignment="1">
      <alignment horizontal="center" vertical="center"/>
    </xf>
    <xf numFmtId="0" fontId="141" fillId="10" borderId="31" xfId="0" applyFont="1" applyFill="1" applyBorder="1" applyAlignment="1">
      <alignment horizontal="center" vertical="center"/>
    </xf>
    <xf numFmtId="0" fontId="74" fillId="10" borderId="34" xfId="0" applyFont="1" applyFill="1" applyBorder="1" applyAlignment="1">
      <alignment horizontal="center" vertical="center" wrapText="1"/>
    </xf>
    <xf numFmtId="0" fontId="98" fillId="0" borderId="34" xfId="0" applyFont="1" applyFill="1" applyBorder="1" applyAlignment="1">
      <alignment horizontal="center" vertical="center" wrapText="1"/>
    </xf>
    <xf numFmtId="0" fontId="137" fillId="0" borderId="34" xfId="0" applyFont="1" applyFill="1" applyBorder="1" applyAlignment="1">
      <alignment horizontal="center" vertical="center" wrapText="1"/>
    </xf>
    <xf numFmtId="0" fontId="17" fillId="0" borderId="34" xfId="0" applyFont="1" applyFill="1" applyBorder="1" applyAlignment="1">
      <alignment horizontal="center" vertical="center" wrapText="1"/>
    </xf>
    <xf numFmtId="0" fontId="91" fillId="5" borderId="0" xfId="0" applyFont="1" applyFill="1" applyAlignment="1">
      <alignment horizontal="center" vertical="center"/>
    </xf>
    <xf numFmtId="0" fontId="101" fillId="0" borderId="34" xfId="0" applyFont="1" applyFill="1" applyBorder="1" applyAlignment="1">
      <alignment horizontal="center" vertical="center" wrapText="1"/>
    </xf>
    <xf numFmtId="0" fontId="86" fillId="0" borderId="37" xfId="0" applyFont="1" applyFill="1" applyBorder="1" applyAlignment="1">
      <alignment horizontal="center" vertical="center" wrapText="1"/>
    </xf>
    <xf numFmtId="0" fontId="0" fillId="5" borderId="0" xfId="0" applyFont="1" applyFill="1" applyAlignment="1">
      <alignment horizontal="center"/>
    </xf>
    <xf numFmtId="0" fontId="0" fillId="0" borderId="0" xfId="0" applyAlignment="1">
      <alignment horizontal="center"/>
    </xf>
    <xf numFmtId="0" fontId="0" fillId="0" borderId="0" xfId="0" applyFill="1" applyAlignment="1">
      <alignment horizontal="center"/>
    </xf>
    <xf numFmtId="0" fontId="84" fillId="5" borderId="0" xfId="0" applyFont="1" applyFill="1" applyAlignment="1">
      <alignment horizontal="center" vertical="center" wrapText="1"/>
    </xf>
    <xf numFmtId="177" fontId="84" fillId="5" borderId="0" xfId="0" applyNumberFormat="1" applyFont="1" applyFill="1" applyAlignment="1">
      <alignment horizontal="center" vertical="center"/>
    </xf>
    <xf numFmtId="0" fontId="142" fillId="10" borderId="29" xfId="0" applyFont="1" applyFill="1" applyBorder="1" applyAlignment="1">
      <alignment vertical="center"/>
    </xf>
    <xf numFmtId="0" fontId="142" fillId="10" borderId="48" xfId="0" applyFont="1" applyFill="1" applyBorder="1" applyAlignment="1">
      <alignment vertical="center"/>
    </xf>
    <xf numFmtId="0" fontId="142" fillId="10" borderId="49" xfId="0" applyFont="1" applyFill="1" applyBorder="1" applyAlignment="1">
      <alignment horizontal="center" vertical="center"/>
    </xf>
    <xf numFmtId="0" fontId="114" fillId="0" borderId="0" xfId="0" applyFont="1" applyFill="1" applyAlignment="1">
      <alignment horizontal="center" vertical="center"/>
    </xf>
    <xf numFmtId="0" fontId="143" fillId="10" borderId="50" xfId="0" applyFont="1" applyFill="1" applyBorder="1" applyAlignment="1">
      <alignment vertical="center"/>
    </xf>
    <xf numFmtId="0" fontId="143" fillId="10" borderId="51" xfId="0" applyFont="1" applyFill="1" applyBorder="1" applyAlignment="1">
      <alignment vertical="center"/>
    </xf>
    <xf numFmtId="0" fontId="95" fillId="10" borderId="52" xfId="0" applyFont="1" applyFill="1" applyBorder="1" applyAlignment="1">
      <alignment horizontal="center" vertical="center"/>
    </xf>
    <xf numFmtId="0" fontId="95" fillId="10" borderId="51" xfId="0" applyFont="1" applyFill="1" applyBorder="1" applyAlignment="1">
      <alignment horizontal="center" vertical="center"/>
    </xf>
    <xf numFmtId="0" fontId="136" fillId="0" borderId="32" xfId="0" applyFont="1" applyFill="1" applyBorder="1" applyAlignment="1">
      <alignment horizontal="center" vertical="center" wrapText="1"/>
    </xf>
    <xf numFmtId="0" fontId="136" fillId="0" borderId="53" xfId="0" applyFont="1" applyFill="1" applyBorder="1" applyAlignment="1">
      <alignment horizontal="center" vertical="center" wrapText="1"/>
    </xf>
    <xf numFmtId="0" fontId="110" fillId="0" borderId="54" xfId="0" applyFont="1" applyFill="1" applyBorder="1" applyAlignment="1">
      <alignment horizontal="center" vertical="center" wrapText="1"/>
    </xf>
    <xf numFmtId="0" fontId="110" fillId="0" borderId="55" xfId="0" applyFont="1" applyFill="1" applyBorder="1" applyAlignment="1">
      <alignment horizontal="center" vertical="center" wrapText="1"/>
    </xf>
    <xf numFmtId="0" fontId="144" fillId="0" borderId="32" xfId="0" applyFont="1" applyFill="1" applyBorder="1" applyAlignment="1">
      <alignment horizontal="center" vertical="center" textRotation="255"/>
    </xf>
    <xf numFmtId="0" fontId="132" fillId="0" borderId="46" xfId="0" applyNumberFormat="1" applyFont="1" applyFill="1" applyBorder="1" applyAlignment="1">
      <alignment horizontal="left" vertical="center" wrapText="1"/>
    </xf>
    <xf numFmtId="176" fontId="77" fillId="0" borderId="51" xfId="0" applyNumberFormat="1" applyFont="1" applyFill="1" applyBorder="1" applyAlignment="1">
      <alignment horizontal="center" vertical="center" wrapText="1"/>
    </xf>
    <xf numFmtId="176" fontId="126" fillId="0" borderId="56" xfId="0" applyNumberFormat="1" applyFont="1" applyFill="1" applyBorder="1" applyAlignment="1">
      <alignment horizontal="center" vertical="center" wrapText="1"/>
    </xf>
    <xf numFmtId="0" fontId="134" fillId="0" borderId="46" xfId="0" applyNumberFormat="1" applyFont="1" applyFill="1" applyBorder="1" applyAlignment="1">
      <alignment horizontal="left" vertical="center" wrapText="1"/>
    </xf>
    <xf numFmtId="0" fontId="17" fillId="0" borderId="32" xfId="0" applyFont="1" applyFill="1" applyBorder="1" applyAlignment="1">
      <alignment horizontal="center" vertical="center" wrapText="1"/>
    </xf>
    <xf numFmtId="0" fontId="17" fillId="0" borderId="46" xfId="0" applyFont="1" applyFill="1" applyBorder="1" applyAlignment="1">
      <alignment horizontal="left" vertical="center" wrapText="1"/>
    </xf>
    <xf numFmtId="0" fontId="136" fillId="0" borderId="0" xfId="0" applyFont="1" applyFill="1" applyBorder="1" applyAlignment="1">
      <alignment horizontal="center" vertical="center" wrapText="1"/>
    </xf>
    <xf numFmtId="0" fontId="110" fillId="0" borderId="57" xfId="0" applyFont="1" applyFill="1" applyBorder="1" applyAlignment="1">
      <alignment horizontal="center" vertical="center" wrapText="1"/>
    </xf>
    <xf numFmtId="0" fontId="144" fillId="0" borderId="32" xfId="0" applyFont="1" applyFill="1" applyBorder="1" applyAlignment="1">
      <alignment horizontal="center" vertical="center" wrapText="1"/>
    </xf>
    <xf numFmtId="0" fontId="86" fillId="0" borderId="46" xfId="0" applyNumberFormat="1" applyFont="1" applyFill="1" applyBorder="1" applyAlignment="1">
      <alignment horizontal="left" vertical="center" wrapText="1"/>
    </xf>
    <xf numFmtId="0" fontId="121" fillId="0" borderId="46" xfId="0" applyNumberFormat="1" applyFont="1" applyFill="1" applyBorder="1" applyAlignment="1">
      <alignment horizontal="left" vertical="center" wrapText="1"/>
    </xf>
    <xf numFmtId="0" fontId="145" fillId="0" borderId="32" xfId="0" applyFont="1" applyFill="1" applyBorder="1" applyAlignment="1">
      <alignment horizontal="center" vertical="center"/>
    </xf>
    <xf numFmtId="176" fontId="126" fillId="0" borderId="58" xfId="0" applyNumberFormat="1" applyFont="1" applyFill="1" applyBorder="1" applyAlignment="1">
      <alignment horizontal="center" vertical="center" wrapText="1"/>
    </xf>
    <xf numFmtId="0" fontId="101" fillId="0" borderId="32" xfId="0" applyFont="1" applyFill="1" applyBorder="1" applyAlignment="1">
      <alignment horizontal="center" vertical="center" wrapText="1"/>
    </xf>
    <xf numFmtId="0" fontId="101" fillId="0" borderId="46" xfId="0" applyFont="1" applyFill="1" applyBorder="1" applyAlignment="1">
      <alignment horizontal="center" vertical="center" wrapText="1"/>
    </xf>
    <xf numFmtId="0" fontId="101" fillId="0" borderId="51" xfId="0" applyFont="1" applyFill="1" applyBorder="1" applyAlignment="1">
      <alignment horizontal="center" vertical="center" wrapText="1"/>
    </xf>
    <xf numFmtId="49" fontId="86" fillId="0" borderId="35" xfId="0" applyNumberFormat="1" applyFont="1" applyFill="1" applyBorder="1" applyAlignment="1">
      <alignment horizontal="center" vertical="center" wrapText="1"/>
    </xf>
    <xf numFmtId="49" fontId="86" fillId="0" borderId="47" xfId="0" applyNumberFormat="1" applyFont="1" applyFill="1" applyBorder="1" applyAlignment="1">
      <alignment horizontal="center" vertical="center" wrapText="1"/>
    </xf>
    <xf numFmtId="0" fontId="86" fillId="0" borderId="59" xfId="0" applyFont="1" applyFill="1" applyBorder="1" applyAlignment="1">
      <alignment horizontal="center" vertical="center" wrapText="1"/>
    </xf>
    <xf numFmtId="0" fontId="86" fillId="0" borderId="40" xfId="0" applyFont="1" applyFill="1" applyBorder="1" applyAlignment="1">
      <alignment horizontal="center" vertical="center" wrapText="1"/>
    </xf>
    <xf numFmtId="0" fontId="84" fillId="0" borderId="0" xfId="0" applyFont="1" applyFill="1" applyAlignment="1">
      <alignment horizontal="center" vertical="center" wrapText="1"/>
    </xf>
    <xf numFmtId="0" fontId="142" fillId="10" borderId="60" xfId="0" applyFont="1" applyFill="1" applyBorder="1" applyAlignment="1">
      <alignment horizontal="center" vertical="center"/>
    </xf>
    <xf numFmtId="0" fontId="142" fillId="10" borderId="30" xfId="0" applyFont="1" applyFill="1" applyBorder="1" applyAlignment="1">
      <alignment horizontal="center" vertical="center"/>
    </xf>
    <xf numFmtId="0" fontId="95" fillId="10" borderId="56" xfId="0" applyFont="1" applyFill="1" applyBorder="1" applyAlignment="1">
      <alignment horizontal="center" vertical="center"/>
    </xf>
    <xf numFmtId="0" fontId="110" fillId="0" borderId="56" xfId="0" applyFont="1" applyFill="1" applyBorder="1" applyAlignment="1">
      <alignment horizontal="center" vertical="center" wrapText="1"/>
    </xf>
    <xf numFmtId="0" fontId="126" fillId="0" borderId="56" xfId="0" applyNumberFormat="1" applyFont="1" applyFill="1" applyBorder="1" applyAlignment="1">
      <alignment horizontal="center" vertical="center" wrapText="1"/>
    </xf>
    <xf numFmtId="176" fontId="77" fillId="0" borderId="56" xfId="0" applyNumberFormat="1" applyFont="1" applyFill="1" applyBorder="1" applyAlignment="1">
      <alignment horizontal="center" vertical="center" wrapText="1"/>
    </xf>
    <xf numFmtId="0" fontId="140" fillId="0" borderId="33" xfId="0" applyNumberFormat="1" applyFont="1" applyFill="1" applyBorder="1" applyAlignment="1">
      <alignment horizontal="center" vertical="center" wrapText="1"/>
    </xf>
    <xf numFmtId="0" fontId="101" fillId="0" borderId="56" xfId="0" applyFont="1" applyFill="1" applyBorder="1" applyAlignment="1">
      <alignment horizontal="center" vertical="center" wrapText="1"/>
    </xf>
    <xf numFmtId="0" fontId="86" fillId="0" borderId="61" xfId="0" applyFont="1" applyFill="1" applyBorder="1" applyAlignment="1">
      <alignment horizontal="center" vertical="center" wrapText="1"/>
    </xf>
    <xf numFmtId="0" fontId="86" fillId="0" borderId="62" xfId="0" applyFont="1" applyFill="1" applyBorder="1" applyAlignment="1">
      <alignment horizontal="center" vertical="center" wrapText="1"/>
    </xf>
    <xf numFmtId="177" fontId="84" fillId="0" borderId="0" xfId="0" applyNumberFormat="1" applyFont="1" applyFill="1" applyAlignment="1">
      <alignment horizontal="center" vertical="center"/>
    </xf>
    <xf numFmtId="0" fontId="142" fillId="10" borderId="31" xfId="0" applyFont="1" applyFill="1" applyBorder="1" applyAlignment="1">
      <alignment horizontal="center" vertical="center"/>
    </xf>
    <xf numFmtId="189" fontId="146" fillId="0" borderId="0" xfId="14" applyNumberFormat="1" applyFont="1" applyFill="1" applyBorder="1" applyAlignment="1">
      <alignment horizontal="center" vertical="center"/>
    </xf>
    <xf numFmtId="0" fontId="86" fillId="0" borderId="34" xfId="0" applyNumberFormat="1" applyFont="1" applyFill="1" applyBorder="1" applyAlignment="1">
      <alignment horizontal="left" vertical="top" wrapText="1"/>
    </xf>
    <xf numFmtId="0" fontId="128" fillId="5" borderId="0" xfId="0" applyFont="1" applyFill="1" applyAlignment="1">
      <alignment horizontal="center" vertical="center"/>
    </xf>
    <xf numFmtId="0" fontId="111" fillId="0" borderId="37" xfId="0" applyFont="1" applyFill="1" applyBorder="1" applyAlignment="1">
      <alignment horizontal="center" vertical="center"/>
    </xf>
    <xf numFmtId="0" fontId="124" fillId="0" borderId="0" xfId="0" applyFont="1" applyAlignment="1">
      <alignment horizontal="center"/>
    </xf>
    <xf numFmtId="0" fontId="147" fillId="5" borderId="0" xfId="0" applyFont="1" applyFill="1" applyAlignment="1">
      <alignment horizontal="center" vertical="center" wrapText="1"/>
    </xf>
    <xf numFmtId="0" fontId="129" fillId="10" borderId="29" xfId="0" applyFont="1" applyFill="1" applyBorder="1" applyAlignment="1">
      <alignment horizontal="center" vertical="center" wrapText="1"/>
    </xf>
    <xf numFmtId="0" fontId="129" fillId="10" borderId="48" xfId="0" applyFont="1" applyFill="1" applyBorder="1" applyAlignment="1">
      <alignment horizontal="center" vertical="center" wrapText="1"/>
    </xf>
    <xf numFmtId="0" fontId="129" fillId="10" borderId="30" xfId="0" applyFont="1" applyFill="1" applyBorder="1" applyAlignment="1">
      <alignment horizontal="center" vertical="center" wrapText="1"/>
    </xf>
    <xf numFmtId="0" fontId="95" fillId="10" borderId="32" xfId="0" applyFont="1" applyFill="1" applyBorder="1" applyAlignment="1">
      <alignment horizontal="center" vertical="center" wrapText="1"/>
    </xf>
    <xf numFmtId="0" fontId="95" fillId="10" borderId="46" xfId="0" applyFont="1" applyFill="1" applyBorder="1" applyAlignment="1">
      <alignment horizontal="center" vertical="center" wrapText="1"/>
    </xf>
    <xf numFmtId="0" fontId="74" fillId="10" borderId="32" xfId="0" applyFont="1" applyFill="1" applyBorder="1" applyAlignment="1">
      <alignment horizontal="center" vertical="center" wrapText="1"/>
    </xf>
    <xf numFmtId="0" fontId="74" fillId="10" borderId="33" xfId="0" applyFont="1" applyFill="1" applyBorder="1" applyAlignment="1">
      <alignment horizontal="center" vertical="center" wrapText="1"/>
    </xf>
    <xf numFmtId="0" fontId="98" fillId="0" borderId="46" xfId="0" applyFont="1" applyFill="1" applyBorder="1" applyAlignment="1">
      <alignment horizontal="center" vertical="center" wrapText="1"/>
    </xf>
    <xf numFmtId="0" fontId="137" fillId="0" borderId="32" xfId="0" applyFont="1" applyFill="1" applyBorder="1" applyAlignment="1">
      <alignment horizontal="center" vertical="center" wrapText="1"/>
    </xf>
    <xf numFmtId="0" fontId="137" fillId="0" borderId="46" xfId="0" applyFont="1" applyFill="1" applyBorder="1" applyAlignment="1">
      <alignment horizontal="left" vertical="center" wrapText="1"/>
    </xf>
    <xf numFmtId="176" fontId="17" fillId="0" borderId="32" xfId="0" applyNumberFormat="1" applyFont="1" applyFill="1" applyBorder="1" applyAlignment="1">
      <alignment horizontal="center" vertical="center" wrapText="1"/>
    </xf>
    <xf numFmtId="0" fontId="86" fillId="0" borderId="46" xfId="0" applyFont="1" applyFill="1" applyBorder="1" applyAlignment="1">
      <alignment horizontal="center" vertical="center" wrapText="1"/>
    </xf>
    <xf numFmtId="0" fontId="86" fillId="0" borderId="63" xfId="0" applyFont="1" applyFill="1" applyBorder="1" applyAlignment="1">
      <alignment horizontal="center" vertical="center" wrapText="1"/>
    </xf>
    <xf numFmtId="0" fontId="86" fillId="0" borderId="64" xfId="0" applyFont="1" applyFill="1" applyBorder="1" applyAlignment="1">
      <alignment horizontal="center" vertical="center" wrapText="1"/>
    </xf>
    <xf numFmtId="0" fontId="86" fillId="0" borderId="47" xfId="0" applyFont="1" applyFill="1" applyBorder="1" applyAlignment="1">
      <alignment horizontal="center" vertical="center" wrapText="1"/>
    </xf>
    <xf numFmtId="0" fontId="129" fillId="10" borderId="65" xfId="0" applyFont="1" applyFill="1" applyBorder="1" applyAlignment="1">
      <alignment horizontal="center" vertical="center" wrapText="1"/>
    </xf>
    <xf numFmtId="0" fontId="129" fillId="10" borderId="66" xfId="0" applyFont="1" applyFill="1" applyBorder="1" applyAlignment="1">
      <alignment horizontal="center" vertical="center" wrapText="1"/>
    </xf>
    <xf numFmtId="0" fontId="129" fillId="10" borderId="32" xfId="0" applyFont="1" applyFill="1" applyBorder="1" applyAlignment="1">
      <alignment horizontal="center" vertical="center" wrapText="1"/>
    </xf>
    <xf numFmtId="0" fontId="129" fillId="10" borderId="46" xfId="0" applyFont="1" applyFill="1" applyBorder="1" applyAlignment="1">
      <alignment horizontal="center" vertical="center" wrapText="1"/>
    </xf>
    <xf numFmtId="0" fontId="101" fillId="0" borderId="67" xfId="0" applyFont="1" applyFill="1" applyBorder="1" applyAlignment="1">
      <alignment horizontal="center" vertical="center" wrapText="1"/>
    </xf>
    <xf numFmtId="0" fontId="101" fillId="0" borderId="44" xfId="0" applyFont="1" applyFill="1" applyBorder="1" applyAlignment="1">
      <alignment horizontal="center" vertical="center" wrapText="1"/>
    </xf>
    <xf numFmtId="0" fontId="101" fillId="0" borderId="44" xfId="0" applyFont="1" applyFill="1" applyBorder="1" applyAlignment="1">
      <alignment horizontal="center" vertical="center"/>
    </xf>
    <xf numFmtId="0" fontId="86" fillId="0" borderId="68" xfId="0" applyFont="1" applyFill="1" applyBorder="1" applyAlignment="1">
      <alignment horizontal="center" vertical="center" wrapText="1"/>
    </xf>
    <xf numFmtId="0" fontId="86" fillId="0" borderId="69" xfId="0" applyFont="1" applyFill="1" applyBorder="1" applyAlignment="1">
      <alignment horizontal="center" vertical="center" wrapText="1"/>
    </xf>
    <xf numFmtId="0" fontId="86" fillId="0" borderId="70" xfId="0" applyFont="1" applyFill="1" applyBorder="1" applyAlignment="1">
      <alignment horizontal="center" vertical="center" wrapText="1"/>
    </xf>
    <xf numFmtId="0" fontId="86" fillId="0" borderId="71" xfId="0" applyFont="1" applyFill="1" applyBorder="1" applyAlignment="1">
      <alignment horizontal="center" vertical="center" wrapText="1"/>
    </xf>
    <xf numFmtId="0" fontId="129" fillId="10" borderId="31" xfId="0" applyFont="1" applyFill="1" applyBorder="1" applyAlignment="1">
      <alignment horizontal="center" vertical="center" wrapText="1"/>
    </xf>
    <xf numFmtId="0" fontId="74" fillId="10" borderId="46" xfId="0" applyFont="1" applyFill="1" applyBorder="1" applyAlignment="1">
      <alignment horizontal="center" vertical="center" wrapText="1"/>
    </xf>
    <xf numFmtId="0" fontId="148" fillId="0" borderId="34" xfId="0" applyFont="1" applyFill="1" applyBorder="1" applyAlignment="1">
      <alignment horizontal="center" vertical="center" wrapText="1"/>
    </xf>
    <xf numFmtId="0" fontId="86" fillId="0" borderId="72" xfId="0" applyFont="1" applyFill="1" applyBorder="1" applyAlignment="1">
      <alignment horizontal="center" vertical="center" wrapText="1"/>
    </xf>
    <xf numFmtId="0" fontId="129" fillId="10" borderId="73" xfId="0" applyFont="1" applyFill="1" applyBorder="1" applyAlignment="1">
      <alignment horizontal="center" vertical="center" wrapText="1"/>
    </xf>
    <xf numFmtId="0" fontId="129" fillId="10" borderId="2" xfId="0" applyFont="1" applyFill="1" applyBorder="1" applyAlignment="1">
      <alignment horizontal="center" vertical="center" wrapText="1"/>
    </xf>
    <xf numFmtId="0" fontId="129" fillId="10" borderId="74" xfId="0" applyFont="1" applyFill="1" applyBorder="1" applyAlignment="1">
      <alignment horizontal="center" vertical="center" wrapText="1"/>
    </xf>
    <xf numFmtId="0" fontId="129" fillId="10" borderId="75" xfId="0" applyFont="1" applyFill="1" applyBorder="1" applyAlignment="1">
      <alignment horizontal="center" vertical="center" wrapText="1"/>
    </xf>
    <xf numFmtId="0" fontId="74" fillId="10" borderId="50" xfId="0" applyFont="1" applyFill="1" applyBorder="1" applyAlignment="1">
      <alignment horizontal="center" vertical="center" wrapText="1"/>
    </xf>
    <xf numFmtId="0" fontId="74" fillId="10" borderId="76" xfId="0" applyFont="1" applyFill="1" applyBorder="1" applyAlignment="1">
      <alignment horizontal="center" vertical="center" wrapText="1"/>
    </xf>
    <xf numFmtId="0" fontId="110" fillId="0" borderId="64" xfId="0" applyFont="1" applyFill="1" applyBorder="1" applyAlignment="1">
      <alignment horizontal="center" vertical="center" wrapText="1"/>
    </xf>
    <xf numFmtId="0" fontId="148" fillId="0" borderId="46" xfId="0" applyFont="1" applyFill="1" applyBorder="1" applyAlignment="1">
      <alignment horizontal="center" vertical="center" wrapText="1"/>
    </xf>
    <xf numFmtId="0" fontId="98" fillId="0" borderId="50" xfId="0" applyFont="1" applyFill="1" applyBorder="1" applyAlignment="1">
      <alignment horizontal="center" vertical="center" wrapText="1"/>
    </xf>
    <xf numFmtId="0" fontId="98" fillId="0" borderId="76" xfId="0" applyFont="1" applyFill="1" applyBorder="1" applyAlignment="1">
      <alignment horizontal="center" vertical="center" wrapText="1"/>
    </xf>
    <xf numFmtId="176" fontId="17" fillId="0" borderId="50" xfId="0" applyNumberFormat="1" applyFont="1" applyFill="1" applyBorder="1" applyAlignment="1">
      <alignment horizontal="center" vertical="center" wrapText="1"/>
    </xf>
    <xf numFmtId="176" fontId="17" fillId="0" borderId="76" xfId="0" applyNumberFormat="1" applyFont="1" applyFill="1" applyBorder="1" applyAlignment="1">
      <alignment horizontal="center" vertical="center" wrapText="1"/>
    </xf>
    <xf numFmtId="0" fontId="101" fillId="0" borderId="44" xfId="0" applyFont="1" applyFill="1" applyBorder="1" applyAlignment="1">
      <alignment vertical="center" wrapText="1"/>
    </xf>
    <xf numFmtId="0" fontId="101" fillId="0" borderId="50" xfId="0" applyFont="1" applyFill="1" applyBorder="1" applyAlignment="1">
      <alignment horizontal="center" vertical="center" wrapText="1"/>
    </xf>
    <xf numFmtId="0" fontId="101" fillId="0" borderId="76" xfId="0" applyFont="1" applyFill="1" applyBorder="1" applyAlignment="1">
      <alignment horizontal="center" vertical="center" wrapText="1"/>
    </xf>
    <xf numFmtId="0" fontId="86" fillId="0" borderId="77" xfId="0" applyFont="1" applyFill="1" applyBorder="1" applyAlignment="1">
      <alignment horizontal="center" vertical="center" wrapText="1"/>
    </xf>
    <xf numFmtId="0" fontId="86" fillId="0" borderId="0" xfId="0" applyFont="1" applyFill="1" applyBorder="1" applyAlignment="1">
      <alignment horizontal="center" vertical="center" wrapText="1"/>
    </xf>
    <xf numFmtId="0" fontId="86" fillId="0" borderId="50" xfId="0" applyFont="1" applyFill="1" applyBorder="1" applyAlignment="1">
      <alignment horizontal="center" vertical="center" wrapText="1"/>
    </xf>
    <xf numFmtId="0" fontId="86" fillId="0" borderId="76" xfId="0" applyFont="1" applyFill="1" applyBorder="1" applyAlignment="1">
      <alignment horizontal="center" vertical="center" wrapText="1"/>
    </xf>
    <xf numFmtId="0" fontId="86" fillId="0" borderId="78" xfId="0" applyFont="1" applyFill="1" applyBorder="1" applyAlignment="1">
      <alignment horizontal="center" vertical="center" wrapText="1"/>
    </xf>
    <xf numFmtId="0" fontId="86" fillId="0" borderId="79" xfId="0" applyFont="1" applyFill="1" applyBorder="1" applyAlignment="1">
      <alignment horizontal="center" vertical="center" wrapText="1"/>
    </xf>
    <xf numFmtId="0" fontId="86" fillId="0" borderId="80" xfId="0" applyFont="1" applyFill="1" applyBorder="1" applyAlignment="1">
      <alignment horizontal="center" vertical="center" wrapText="1"/>
    </xf>
    <xf numFmtId="0" fontId="101" fillId="0" borderId="46" xfId="0" applyFont="1" applyFill="1" applyBorder="1" applyAlignment="1">
      <alignment vertical="center" wrapText="1"/>
    </xf>
    <xf numFmtId="0" fontId="86" fillId="0" borderId="34" xfId="0" applyFont="1" applyFill="1" applyBorder="1" applyAlignment="1">
      <alignment horizontal="center" vertical="center" wrapText="1"/>
    </xf>
    <xf numFmtId="0" fontId="129" fillId="10" borderId="81" xfId="0" applyFont="1" applyFill="1" applyBorder="1" applyAlignment="1">
      <alignment horizontal="center" vertical="center" wrapText="1"/>
    </xf>
    <xf numFmtId="0" fontId="74" fillId="10" borderId="82" xfId="0" applyFont="1" applyFill="1" applyBorder="1" applyAlignment="1">
      <alignment horizontal="center" vertical="center" wrapText="1"/>
    </xf>
    <xf numFmtId="0" fontId="148" fillId="0" borderId="82" xfId="0" applyFont="1" applyFill="1" applyBorder="1" applyAlignment="1">
      <alignment horizontal="center" vertical="center" wrapText="1"/>
    </xf>
    <xf numFmtId="0" fontId="17" fillId="0" borderId="76" xfId="0" applyFont="1" applyFill="1" applyBorder="1" applyAlignment="1">
      <alignment horizontal="center" vertical="center" wrapText="1"/>
    </xf>
    <xf numFmtId="0" fontId="101" fillId="0" borderId="76" xfId="0" applyFont="1" applyFill="1" applyBorder="1" applyAlignment="1">
      <alignment vertical="center" wrapText="1"/>
    </xf>
    <xf numFmtId="0" fontId="84" fillId="5" borderId="82" xfId="0" applyFont="1" applyFill="1" applyBorder="1" applyAlignment="1">
      <alignment horizontal="center" vertical="center"/>
    </xf>
    <xf numFmtId="0" fontId="84" fillId="5" borderId="83" xfId="0" applyFont="1" applyFill="1" applyBorder="1" applyAlignment="1">
      <alignment horizontal="center" vertical="center"/>
    </xf>
    <xf numFmtId="0" fontId="0" fillId="5" borderId="0" xfId="0" applyFill="1" applyAlignment="1">
      <alignment horizontal="center"/>
    </xf>
    <xf numFmtId="0" fontId="84" fillId="5" borderId="1" xfId="0" applyFont="1" applyFill="1" applyBorder="1" applyAlignment="1">
      <alignment horizontal="center" vertical="center"/>
    </xf>
    <xf numFmtId="0" fontId="84" fillId="5" borderId="38" xfId="0" applyFont="1" applyFill="1" applyBorder="1" applyAlignment="1">
      <alignment horizontal="center" vertical="center"/>
    </xf>
    <xf numFmtId="191" fontId="79" fillId="11" borderId="84" xfId="61" applyNumberFormat="1" applyFont="1" applyFill="1" applyBorder="1" applyAlignment="1" applyProtection="1">
      <alignment horizontal="center" vertical="center"/>
    </xf>
    <xf numFmtId="191" fontId="79" fillId="11" borderId="85" xfId="61" applyNumberFormat="1" applyFont="1" applyFill="1" applyBorder="1" applyAlignment="1" applyProtection="1">
      <alignment horizontal="center" vertical="center"/>
    </xf>
    <xf numFmtId="191" fontId="79" fillId="11" borderId="86" xfId="61" applyNumberFormat="1" applyFont="1" applyFill="1" applyBorder="1" applyAlignment="1" applyProtection="1">
      <alignment horizontal="center" vertical="center"/>
    </xf>
    <xf numFmtId="0" fontId="149" fillId="5" borderId="38" xfId="0" applyFont="1" applyFill="1" applyBorder="1" applyAlignment="1">
      <alignment vertical="center"/>
    </xf>
    <xf numFmtId="0" fontId="150" fillId="0" borderId="87" xfId="0" applyFont="1" applyFill="1" applyBorder="1" applyAlignment="1">
      <alignment horizontal="center" vertical="center"/>
    </xf>
    <xf numFmtId="0" fontId="151" fillId="0" borderId="88" xfId="0" applyFont="1" applyFill="1" applyBorder="1" applyAlignment="1">
      <alignment horizontal="center" vertical="center"/>
    </xf>
    <xf numFmtId="0" fontId="151" fillId="0" borderId="89" xfId="0" applyFont="1" applyFill="1" applyBorder="1" applyAlignment="1">
      <alignment horizontal="center" vertical="center"/>
    </xf>
    <xf numFmtId="0" fontId="151" fillId="0" borderId="90" xfId="0" applyFont="1" applyFill="1" applyBorder="1" applyAlignment="1">
      <alignment horizontal="center" vertical="center"/>
    </xf>
    <xf numFmtId="0" fontId="152" fillId="17" borderId="91" xfId="0" applyFont="1" applyFill="1" applyBorder="1" applyAlignment="1">
      <alignment horizontal="center" vertical="center" wrapText="1"/>
    </xf>
    <xf numFmtId="0" fontId="152" fillId="17" borderId="85" xfId="0" applyFont="1" applyFill="1" applyBorder="1" applyAlignment="1">
      <alignment horizontal="center" vertical="center" wrapText="1"/>
    </xf>
    <xf numFmtId="0" fontId="152" fillId="17" borderId="84" xfId="0" applyFont="1" applyFill="1" applyBorder="1" applyAlignment="1">
      <alignment horizontal="center" vertical="center" wrapText="1"/>
    </xf>
    <xf numFmtId="0" fontId="153" fillId="17" borderId="91" xfId="0" applyFont="1" applyFill="1" applyBorder="1" applyAlignment="1">
      <alignment horizontal="center" vertical="center" wrapText="1"/>
    </xf>
    <xf numFmtId="0" fontId="154" fillId="5" borderId="38" xfId="0" applyFont="1" applyFill="1" applyBorder="1" applyAlignment="1">
      <alignment horizontal="center" vertical="center" textRotation="255"/>
    </xf>
    <xf numFmtId="0" fontId="155" fillId="18" borderId="92" xfId="0" applyFont="1" applyFill="1" applyBorder="1" applyAlignment="1">
      <alignment vertical="center"/>
    </xf>
    <xf numFmtId="0" fontId="155" fillId="18" borderId="93" xfId="0" applyFont="1" applyFill="1" applyBorder="1" applyAlignment="1">
      <alignment horizontal="center" vertical="center" wrapText="1"/>
    </xf>
    <xf numFmtId="0" fontId="155" fillId="18" borderId="94" xfId="0" applyFont="1" applyFill="1" applyBorder="1" applyAlignment="1">
      <alignment horizontal="center" vertical="center" wrapText="1"/>
    </xf>
    <xf numFmtId="0" fontId="156" fillId="18" borderId="92" xfId="0" applyNumberFormat="1" applyFont="1" applyFill="1" applyBorder="1" applyAlignment="1">
      <alignment horizontal="center" vertical="center" wrapText="1"/>
    </xf>
    <xf numFmtId="0" fontId="155" fillId="18" borderId="92" xfId="0" applyFont="1" applyFill="1" applyBorder="1" applyAlignment="1">
      <alignment horizontal="center" vertical="center" wrapText="1"/>
    </xf>
    <xf numFmtId="0" fontId="155" fillId="18" borderId="91" xfId="0" applyFont="1" applyFill="1" applyBorder="1" applyAlignment="1">
      <alignment horizontal="left" vertical="center" wrapText="1"/>
    </xf>
    <xf numFmtId="0" fontId="155" fillId="18" borderId="85" xfId="0" applyFont="1" applyFill="1" applyBorder="1" applyAlignment="1">
      <alignment horizontal="center" vertical="center" wrapText="1"/>
    </xf>
    <xf numFmtId="0" fontId="155" fillId="18" borderId="91" xfId="0" applyFont="1" applyFill="1" applyBorder="1" applyAlignment="1">
      <alignment horizontal="center" vertical="center" wrapText="1"/>
    </xf>
    <xf numFmtId="0" fontId="156" fillId="18" borderId="55" xfId="0" applyNumberFormat="1" applyFont="1" applyFill="1" applyBorder="1" applyAlignment="1">
      <alignment horizontal="center" vertical="center" wrapText="1"/>
    </xf>
    <xf numFmtId="0" fontId="155" fillId="18" borderId="92" xfId="0" applyFont="1" applyFill="1" applyBorder="1" applyAlignment="1">
      <alignment horizontal="left" vertical="center" wrapText="1"/>
    </xf>
    <xf numFmtId="0" fontId="155" fillId="18" borderId="92" xfId="0" applyFont="1" applyFill="1" applyBorder="1" applyAlignment="1">
      <alignment horizontal="center" vertical="center"/>
    </xf>
    <xf numFmtId="0" fontId="156" fillId="18" borderId="91" xfId="0" applyNumberFormat="1" applyFont="1" applyFill="1" applyBorder="1" applyAlignment="1">
      <alignment horizontal="center" vertical="center" wrapText="1"/>
    </xf>
    <xf numFmtId="0" fontId="155" fillId="18" borderId="95" xfId="0" applyFont="1" applyFill="1" applyBorder="1" applyAlignment="1">
      <alignment horizontal="left" vertical="center" wrapText="1"/>
    </xf>
    <xf numFmtId="0" fontId="155" fillId="18" borderId="96" xfId="0" applyFont="1" applyFill="1" applyBorder="1" applyAlignment="1">
      <alignment horizontal="center" vertical="center" wrapText="1"/>
    </xf>
    <xf numFmtId="0" fontId="155" fillId="18" borderId="97" xfId="0" applyFont="1" applyFill="1" applyBorder="1" applyAlignment="1">
      <alignment horizontal="center" vertical="center" wrapText="1"/>
    </xf>
    <xf numFmtId="0" fontId="156" fillId="18" borderId="95" xfId="0" applyNumberFormat="1" applyFont="1" applyFill="1" applyBorder="1" applyAlignment="1">
      <alignment horizontal="center" vertical="center" wrapText="1"/>
    </xf>
    <xf numFmtId="0" fontId="157" fillId="5" borderId="39" xfId="0" applyFont="1" applyFill="1" applyBorder="1" applyAlignment="1">
      <alignment horizontal="center" vertical="center" textRotation="255"/>
    </xf>
    <xf numFmtId="0" fontId="158" fillId="18" borderId="98" xfId="0" applyFont="1" applyFill="1" applyBorder="1" applyAlignment="1">
      <alignment horizontal="left" vertical="center" wrapText="1"/>
    </xf>
    <xf numFmtId="0" fontId="159" fillId="18" borderId="99" xfId="0" applyNumberFormat="1" applyFont="1" applyFill="1" applyBorder="1" applyAlignment="1">
      <alignment horizontal="center" vertical="center" wrapText="1"/>
    </xf>
    <xf numFmtId="0" fontId="159" fillId="18" borderId="100" xfId="0" applyNumberFormat="1" applyFont="1" applyFill="1" applyBorder="1" applyAlignment="1">
      <alignment horizontal="center" vertical="center" wrapText="1"/>
    </xf>
    <xf numFmtId="0" fontId="160" fillId="18" borderId="98" xfId="0" applyNumberFormat="1" applyFont="1" applyFill="1" applyBorder="1" applyAlignment="1">
      <alignment horizontal="center" vertical="center" wrapText="1"/>
    </xf>
    <xf numFmtId="0" fontId="158" fillId="18" borderId="98" xfId="0" applyFont="1" applyFill="1" applyBorder="1" applyAlignment="1">
      <alignment horizontal="center" vertical="center" wrapText="1"/>
    </xf>
    <xf numFmtId="191" fontId="75" fillId="11" borderId="101" xfId="61" applyNumberFormat="1" applyFont="1" applyFill="1" applyBorder="1" applyAlignment="1" applyProtection="1">
      <alignment horizontal="center"/>
    </xf>
    <xf numFmtId="191" fontId="79" fillId="11" borderId="102" xfId="61" applyNumberFormat="1" applyFont="1" applyFill="1" applyBorder="1" applyAlignment="1" applyProtection="1">
      <alignment horizontal="center" vertical="center"/>
    </xf>
    <xf numFmtId="0" fontId="151" fillId="0" borderId="103" xfId="0" applyFont="1" applyFill="1" applyBorder="1" applyAlignment="1">
      <alignment horizontal="center" vertical="center"/>
    </xf>
    <xf numFmtId="0" fontId="152" fillId="17" borderId="104" xfId="0" applyFont="1" applyFill="1" applyBorder="1" applyAlignment="1">
      <alignment horizontal="center" vertical="center" wrapText="1"/>
    </xf>
    <xf numFmtId="189" fontId="92" fillId="5" borderId="0" xfId="0" applyNumberFormat="1" applyFont="1" applyFill="1" applyAlignment="1">
      <alignment vertical="center"/>
    </xf>
    <xf numFmtId="189" fontId="92" fillId="5" borderId="0" xfId="0" applyNumberFormat="1" applyFont="1" applyFill="1" applyAlignment="1">
      <alignment horizontal="center" vertical="center"/>
    </xf>
    <xf numFmtId="0" fontId="155" fillId="18" borderId="105" xfId="0" applyFont="1" applyFill="1" applyBorder="1" applyAlignment="1">
      <alignment horizontal="center" vertical="center" wrapText="1"/>
    </xf>
    <xf numFmtId="0" fontId="155" fillId="18" borderId="106" xfId="0" applyFont="1" applyFill="1" applyBorder="1" applyAlignment="1">
      <alignment horizontal="center" vertical="center" wrapText="1"/>
    </xf>
    <xf numFmtId="0" fontId="155" fillId="18" borderId="107" xfId="0" applyFont="1" applyFill="1" applyBorder="1" applyAlignment="1">
      <alignment horizontal="center" vertical="center" wrapText="1"/>
    </xf>
    <xf numFmtId="0" fontId="161" fillId="0" borderId="0" xfId="0" applyFont="1" applyAlignment="1">
      <alignment horizontal="center"/>
    </xf>
    <xf numFmtId="0" fontId="162" fillId="10" borderId="29" xfId="0" applyFont="1" applyFill="1" applyBorder="1" applyAlignment="1">
      <alignment horizontal="center" vertical="center" wrapText="1"/>
    </xf>
    <xf numFmtId="0" fontId="162" fillId="10" borderId="30" xfId="0" applyFont="1" applyFill="1" applyBorder="1" applyAlignment="1">
      <alignment horizontal="center" vertical="center" wrapText="1"/>
    </xf>
    <xf numFmtId="0" fontId="95" fillId="10" borderId="30" xfId="0" applyFont="1" applyFill="1" applyBorder="1" applyAlignment="1">
      <alignment horizontal="center" vertical="center" wrapText="1"/>
    </xf>
    <xf numFmtId="0" fontId="163" fillId="10" borderId="30" xfId="0" applyFont="1" applyFill="1" applyBorder="1" applyAlignment="1">
      <alignment horizontal="center" vertical="center" wrapText="1"/>
    </xf>
    <xf numFmtId="176" fontId="101" fillId="0" borderId="33" xfId="0" applyNumberFormat="1" applyFont="1" applyFill="1" applyBorder="1" applyAlignment="1">
      <alignment horizontal="center" vertical="center" wrapText="1"/>
    </xf>
    <xf numFmtId="177" fontId="101" fillId="0" borderId="33" xfId="0" applyNumberFormat="1" applyFont="1" applyFill="1" applyBorder="1" applyAlignment="1">
      <alignment horizontal="center" vertical="center" wrapText="1"/>
    </xf>
    <xf numFmtId="0" fontId="17" fillId="3" borderId="33" xfId="0" applyFont="1" applyFill="1" applyBorder="1" applyAlignment="1">
      <alignment horizontal="center" vertical="center" wrapText="1"/>
    </xf>
    <xf numFmtId="0" fontId="101" fillId="3" borderId="32" xfId="0" applyFont="1" applyFill="1" applyBorder="1" applyAlignment="1">
      <alignment horizontal="center" vertical="center" wrapText="1"/>
    </xf>
    <xf numFmtId="0" fontId="101" fillId="3" borderId="33" xfId="0" applyFont="1" applyFill="1" applyBorder="1" applyAlignment="1">
      <alignment horizontal="center" vertical="center" wrapText="1"/>
    </xf>
    <xf numFmtId="0" fontId="164" fillId="0" borderId="33" xfId="0" applyFont="1" applyFill="1" applyBorder="1" applyAlignment="1">
      <alignment horizontal="center" vertical="center" wrapText="1"/>
    </xf>
    <xf numFmtId="0" fontId="110" fillId="0" borderId="36" xfId="0" applyFont="1" applyFill="1" applyBorder="1" applyAlignment="1">
      <alignment horizontal="center" vertical="center" wrapText="1"/>
    </xf>
    <xf numFmtId="0" fontId="143" fillId="10" borderId="31" xfId="0" applyFont="1" applyFill="1" applyBorder="1" applyAlignment="1">
      <alignment horizontal="center" vertical="center" wrapText="1"/>
    </xf>
    <xf numFmtId="0" fontId="163" fillId="10" borderId="31" xfId="0" applyFont="1" applyFill="1" applyBorder="1" applyAlignment="1">
      <alignment horizontal="center" vertical="center" wrapText="1"/>
    </xf>
    <xf numFmtId="0" fontId="125" fillId="0" borderId="34" xfId="0" applyFont="1" applyFill="1" applyBorder="1" applyAlignment="1">
      <alignment horizontal="center" vertical="top" wrapText="1"/>
    </xf>
    <xf numFmtId="0" fontId="165" fillId="5" borderId="0" xfId="0" applyFont="1" applyFill="1" applyAlignment="1">
      <alignment horizontal="center" vertical="center"/>
    </xf>
    <xf numFmtId="0" fontId="125" fillId="0" borderId="37" xfId="0" applyFont="1" applyFill="1" applyBorder="1" applyAlignment="1">
      <alignment horizontal="center" vertical="top" wrapText="1"/>
    </xf>
    <xf numFmtId="0" fontId="118" fillId="5" borderId="0" xfId="0" applyFont="1" applyFill="1" applyBorder="1" applyAlignment="1">
      <alignment horizontal="center" vertical="center"/>
    </xf>
    <xf numFmtId="0" fontId="161" fillId="0" borderId="0" xfId="0" applyFont="1" applyFill="1" applyBorder="1" applyAlignment="1">
      <alignment horizontal="center"/>
    </xf>
    <xf numFmtId="0" fontId="147" fillId="5" borderId="0" xfId="0" applyFont="1" applyFill="1" applyBorder="1" applyAlignment="1">
      <alignment horizontal="center" vertical="center" wrapText="1"/>
    </xf>
    <xf numFmtId="0" fontId="111" fillId="5" borderId="0" xfId="0" applyFont="1" applyFill="1" applyBorder="1" applyAlignment="1">
      <alignment horizontal="center" vertical="center"/>
    </xf>
    <xf numFmtId="188" fontId="74" fillId="0" borderId="0" xfId="69" applyNumberFormat="1" applyFont="1" applyFill="1" applyBorder="1" applyAlignment="1" applyProtection="1">
      <alignment horizontal="center" wrapText="1"/>
    </xf>
    <xf numFmtId="0" fontId="166" fillId="0" borderId="0" xfId="0" applyFont="1" applyFill="1" applyBorder="1" applyAlignment="1">
      <alignment vertical="center" wrapText="1"/>
    </xf>
    <xf numFmtId="0" fontId="162" fillId="10" borderId="32" xfId="0" applyFont="1" applyFill="1" applyBorder="1" applyAlignment="1">
      <alignment horizontal="center" vertical="center" wrapText="1"/>
    </xf>
    <xf numFmtId="0" fontId="162" fillId="10" borderId="33" xfId="0" applyFont="1" applyFill="1" applyBorder="1" applyAlignment="1">
      <alignment horizontal="center" vertical="center" wrapText="1"/>
    </xf>
    <xf numFmtId="0" fontId="167" fillId="0" borderId="0" xfId="0" applyFont="1" applyFill="1" applyBorder="1" applyAlignment="1">
      <alignment vertical="center" wrapText="1"/>
    </xf>
    <xf numFmtId="0" fontId="168" fillId="0" borderId="32" xfId="0" applyFont="1" applyFill="1" applyBorder="1" applyAlignment="1">
      <alignment horizontal="center" vertical="center" wrapText="1"/>
    </xf>
    <xf numFmtId="0" fontId="168" fillId="0" borderId="33" xfId="0" applyFont="1" applyFill="1" applyBorder="1" applyAlignment="1">
      <alignment horizontal="center" vertical="center" wrapText="1"/>
    </xf>
    <xf numFmtId="0" fontId="118" fillId="0" borderId="0" xfId="0" applyFont="1" applyFill="1" applyBorder="1" applyAlignment="1">
      <alignment horizontal="center" vertical="center"/>
    </xf>
    <xf numFmtId="0" fontId="137" fillId="0" borderId="33" xfId="0" applyNumberFormat="1" applyFont="1" applyFill="1" applyBorder="1" applyAlignment="1">
      <alignment horizontal="left" vertical="center" wrapText="1"/>
    </xf>
    <xf numFmtId="176" fontId="16" fillId="0" borderId="33" xfId="0" applyNumberFormat="1" applyFont="1" applyFill="1" applyBorder="1" applyAlignment="1">
      <alignment horizontal="center" vertical="center" wrapText="1"/>
    </xf>
    <xf numFmtId="0" fontId="169" fillId="0" borderId="33" xfId="0" applyNumberFormat="1" applyFont="1" applyFill="1" applyBorder="1" applyAlignment="1">
      <alignment horizontal="center" vertical="center" wrapText="1"/>
    </xf>
    <xf numFmtId="0" fontId="170" fillId="0" borderId="33" xfId="0" applyFont="1" applyFill="1" applyBorder="1" applyAlignment="1">
      <alignment horizontal="center" vertical="center" wrapText="1"/>
    </xf>
    <xf numFmtId="0" fontId="86" fillId="0" borderId="33" xfId="0" applyNumberFormat="1" applyFont="1" applyFill="1" applyBorder="1" applyAlignment="1">
      <alignment horizontal="left" vertical="center" wrapText="1"/>
    </xf>
    <xf numFmtId="0" fontId="101" fillId="0" borderId="33" xfId="0" applyFont="1" applyFill="1" applyBorder="1" applyAlignment="1">
      <alignment horizontal="left" vertical="center" wrapText="1"/>
    </xf>
    <xf numFmtId="0" fontId="104" fillId="0" borderId="0" xfId="0" applyFont="1" applyFill="1" applyBorder="1" applyAlignment="1">
      <alignment vertical="center" wrapText="1"/>
    </xf>
    <xf numFmtId="0" fontId="104" fillId="0" borderId="108" xfId="0" applyFont="1" applyFill="1" applyBorder="1" applyAlignment="1">
      <alignment vertical="center" wrapText="1"/>
    </xf>
    <xf numFmtId="0" fontId="86" fillId="0" borderId="33" xfId="0" applyFont="1" applyFill="1" applyBorder="1" applyAlignment="1">
      <alignment vertical="center" wrapText="1"/>
    </xf>
    <xf numFmtId="0" fontId="104" fillId="0" borderId="40" xfId="0" applyFont="1" applyFill="1" applyBorder="1" applyAlignment="1">
      <alignment vertical="center" wrapText="1"/>
    </xf>
    <xf numFmtId="0" fontId="104" fillId="0" borderId="35" xfId="0" applyFont="1" applyFill="1" applyBorder="1" applyAlignment="1">
      <alignment horizontal="center" vertical="center" wrapText="1"/>
    </xf>
    <xf numFmtId="0" fontId="104" fillId="0" borderId="36" xfId="0" applyFont="1" applyFill="1" applyBorder="1" applyAlignment="1">
      <alignment vertical="center" wrapText="1"/>
    </xf>
    <xf numFmtId="0" fontId="101" fillId="0" borderId="36" xfId="0" applyFont="1" applyFill="1" applyBorder="1" applyAlignment="1">
      <alignment horizontal="center" vertical="center" wrapText="1"/>
    </xf>
    <xf numFmtId="0" fontId="124" fillId="0" borderId="0" xfId="0" applyFont="1" applyFill="1" applyBorder="1" applyAlignment="1"/>
    <xf numFmtId="188" fontId="17" fillId="0" borderId="0" xfId="69" applyNumberFormat="1" applyFont="1" applyFill="1" applyBorder="1" applyAlignment="1" applyProtection="1">
      <alignment horizontal="center" wrapText="1"/>
    </xf>
    <xf numFmtId="0" fontId="95" fillId="10" borderId="34" xfId="0" applyFont="1" applyFill="1" applyBorder="1" applyAlignment="1">
      <alignment horizontal="center" vertical="center" wrapText="1"/>
    </xf>
    <xf numFmtId="0" fontId="5" fillId="5" borderId="0" xfId="14" applyNumberFormat="1" applyFont="1" applyFill="1" applyBorder="1" applyAlignment="1" applyProtection="1">
      <alignment horizontal="center" vertical="center"/>
    </xf>
    <xf numFmtId="0" fontId="168" fillId="0" borderId="46" xfId="0" applyFont="1" applyFill="1" applyBorder="1" applyAlignment="1">
      <alignment horizontal="center" vertical="center" wrapText="1"/>
    </xf>
    <xf numFmtId="0" fontId="86" fillId="0" borderId="34" xfId="0" applyFont="1" applyFill="1" applyBorder="1" applyAlignment="1">
      <alignment horizontal="left" vertical="top" wrapText="1"/>
    </xf>
    <xf numFmtId="0" fontId="54" fillId="0" borderId="46" xfId="0" applyFont="1" applyFill="1" applyBorder="1" applyAlignment="1">
      <alignment horizontal="center" vertical="center" wrapText="1"/>
    </xf>
    <xf numFmtId="0" fontId="170" fillId="0" borderId="46" xfId="0" applyFont="1" applyFill="1" applyBorder="1" applyAlignment="1">
      <alignment horizontal="center" vertical="center" wrapText="1"/>
    </xf>
    <xf numFmtId="0" fontId="59" fillId="5" borderId="0" xfId="0" applyFont="1" applyFill="1" applyBorder="1" applyAlignment="1">
      <alignment horizontal="center" vertical="center"/>
    </xf>
    <xf numFmtId="0" fontId="86" fillId="0" borderId="46" xfId="0" applyFont="1" applyFill="1" applyBorder="1" applyAlignment="1">
      <alignment vertical="center" wrapText="1"/>
    </xf>
    <xf numFmtId="0" fontId="86" fillId="0" borderId="37" xfId="0" applyFont="1" applyFill="1" applyBorder="1" applyAlignment="1">
      <alignment horizontal="left" vertical="top" wrapText="1"/>
    </xf>
    <xf numFmtId="188" fontId="77" fillId="10" borderId="38" xfId="69" applyNumberFormat="1" applyFont="1" applyFill="1" applyBorder="1" applyAlignment="1" applyProtection="1">
      <alignment horizontal="center" wrapText="1"/>
    </xf>
    <xf numFmtId="188" fontId="77" fillId="10" borderId="0" xfId="69" applyNumberFormat="1" applyFont="1" applyFill="1" applyBorder="1" applyAlignment="1" applyProtection="1">
      <alignment horizontal="center" wrapText="1"/>
    </xf>
    <xf numFmtId="0" fontId="171" fillId="0" borderId="38" xfId="0" applyFont="1" applyFill="1" applyBorder="1" applyAlignment="1">
      <alignment horizontal="center" vertical="center" wrapText="1"/>
    </xf>
    <xf numFmtId="0" fontId="171" fillId="0" borderId="0" xfId="0" applyFont="1" applyFill="1" applyAlignment="1">
      <alignment horizontal="center" vertical="center" wrapText="1"/>
    </xf>
    <xf numFmtId="0" fontId="171" fillId="0" borderId="0" xfId="0" applyFont="1" applyFill="1" applyBorder="1" applyAlignment="1">
      <alignment horizontal="center" vertical="center" wrapText="1"/>
    </xf>
    <xf numFmtId="0" fontId="0" fillId="10" borderId="109" xfId="0" applyFill="1" applyBorder="1" applyAlignment="1"/>
    <xf numFmtId="0" fontId="171" fillId="10" borderId="1" xfId="0" applyFont="1" applyFill="1" applyBorder="1" applyAlignment="1">
      <alignment horizontal="center" vertical="center" wrapText="1"/>
    </xf>
    <xf numFmtId="0" fontId="171" fillId="10" borderId="2" xfId="0" applyFont="1" applyFill="1" applyBorder="1" applyAlignment="1">
      <alignment horizontal="center" vertical="center" wrapText="1"/>
    </xf>
    <xf numFmtId="0" fontId="172" fillId="5" borderId="110" xfId="0" applyFont="1" applyFill="1" applyBorder="1" applyAlignment="1">
      <alignment horizontal="center" vertical="center" wrapText="1"/>
    </xf>
    <xf numFmtId="0" fontId="173" fillId="0" borderId="50" xfId="0" applyFont="1" applyFill="1" applyBorder="1" applyAlignment="1">
      <alignment horizontal="center" vertical="center" wrapText="1"/>
    </xf>
    <xf numFmtId="0" fontId="173" fillId="0" borderId="76" xfId="0" applyFont="1" applyFill="1" applyBorder="1" applyAlignment="1">
      <alignment horizontal="center" vertical="center" wrapText="1"/>
    </xf>
    <xf numFmtId="0" fontId="126" fillId="0" borderId="46" xfId="0" applyFont="1" applyFill="1" applyBorder="1" applyAlignment="1">
      <alignment horizontal="center" vertical="center" wrapText="1"/>
    </xf>
    <xf numFmtId="0" fontId="126" fillId="0" borderId="33" xfId="0" applyFont="1" applyFill="1" applyBorder="1" applyAlignment="1">
      <alignment horizontal="center" vertical="center" wrapText="1"/>
    </xf>
    <xf numFmtId="0" fontId="172" fillId="5" borderId="111" xfId="0" applyFont="1" applyFill="1" applyBorder="1" applyAlignment="1">
      <alignment horizontal="center" vertical="center"/>
    </xf>
    <xf numFmtId="0" fontId="173" fillId="0" borderId="32" xfId="0" applyFont="1" applyFill="1" applyBorder="1" applyAlignment="1">
      <alignment horizontal="center" vertical="center" wrapText="1"/>
    </xf>
    <xf numFmtId="0" fontId="173" fillId="0" borderId="33" xfId="0" applyFont="1" applyFill="1" applyBorder="1" applyAlignment="1">
      <alignment horizontal="center" vertical="center"/>
    </xf>
    <xf numFmtId="0" fontId="77" fillId="0" borderId="33" xfId="0" applyFont="1" applyFill="1" applyBorder="1" applyAlignment="1">
      <alignment horizontal="center" vertical="center"/>
    </xf>
    <xf numFmtId="0" fontId="121" fillId="0" borderId="33" xfId="0" applyFont="1" applyFill="1" applyBorder="1" applyAlignment="1">
      <alignment horizontal="center" vertical="center"/>
    </xf>
    <xf numFmtId="0" fontId="126" fillId="0" borderId="33" xfId="0" applyFont="1" applyFill="1" applyBorder="1" applyAlignment="1">
      <alignment horizontal="center" vertical="center"/>
    </xf>
    <xf numFmtId="0" fontId="172" fillId="5" borderId="112" xfId="0" applyFont="1" applyFill="1" applyBorder="1" applyAlignment="1">
      <alignment horizontal="center" vertical="center"/>
    </xf>
    <xf numFmtId="0" fontId="173" fillId="0" borderId="113" xfId="0" applyFont="1" applyFill="1" applyBorder="1" applyAlignment="1">
      <alignment horizontal="center" vertical="center" wrapText="1"/>
    </xf>
    <xf numFmtId="0" fontId="126" fillId="0" borderId="114" xfId="0" applyFont="1" applyFill="1" applyBorder="1" applyAlignment="1">
      <alignment horizontal="center" vertical="center"/>
    </xf>
    <xf numFmtId="0" fontId="77" fillId="0" borderId="115" xfId="0" applyFont="1" applyFill="1" applyBorder="1" applyAlignment="1">
      <alignment horizontal="center" vertical="center"/>
    </xf>
    <xf numFmtId="0" fontId="121" fillId="0" borderId="115" xfId="0" applyFont="1" applyFill="1" applyBorder="1" applyAlignment="1">
      <alignment horizontal="center" vertical="center"/>
    </xf>
    <xf numFmtId="0" fontId="0" fillId="5" borderId="116" xfId="0" applyFill="1" applyBorder="1" applyAlignment="1"/>
    <xf numFmtId="0" fontId="126" fillId="5" borderId="117" xfId="0" applyFont="1" applyFill="1" applyBorder="1" applyAlignment="1">
      <alignment horizontal="center" vertical="center" wrapText="1"/>
    </xf>
    <xf numFmtId="0" fontId="126" fillId="5" borderId="114" xfId="0" applyFont="1" applyFill="1" applyBorder="1" applyAlignment="1">
      <alignment horizontal="center" vertical="center" wrapText="1"/>
    </xf>
    <xf numFmtId="0" fontId="126" fillId="5" borderId="115" xfId="0" applyFont="1" applyFill="1" applyBorder="1" applyAlignment="1">
      <alignment horizontal="center" vertical="center" wrapText="1"/>
    </xf>
    <xf numFmtId="0" fontId="126" fillId="0" borderId="113" xfId="0" applyFont="1" applyFill="1" applyBorder="1" applyAlignment="1">
      <alignment horizontal="center" vertical="center" wrapText="1"/>
    </xf>
    <xf numFmtId="0" fontId="172" fillId="5" borderId="111" xfId="0" applyFont="1" applyFill="1" applyBorder="1" applyAlignment="1">
      <alignment horizontal="center" vertical="center" wrapText="1"/>
    </xf>
    <xf numFmtId="0" fontId="126" fillId="0" borderId="118" xfId="0" applyFont="1" applyFill="1" applyBorder="1" applyAlignment="1">
      <alignment horizontal="center" vertical="center" wrapText="1"/>
    </xf>
    <xf numFmtId="0" fontId="126" fillId="0" borderId="119" xfId="0" applyFont="1" applyFill="1" applyBorder="1" applyAlignment="1">
      <alignment horizontal="center" vertical="center" wrapText="1"/>
    </xf>
    <xf numFmtId="0" fontId="77" fillId="0" borderId="120" xfId="0" applyFont="1" applyFill="1" applyBorder="1" applyAlignment="1">
      <alignment horizontal="center" vertical="center"/>
    </xf>
    <xf numFmtId="0" fontId="121" fillId="0" borderId="120" xfId="0" applyFont="1" applyFill="1" applyBorder="1" applyAlignment="1">
      <alignment horizontal="center" vertical="center"/>
    </xf>
    <xf numFmtId="0" fontId="172" fillId="5" borderId="112" xfId="0" applyFont="1" applyFill="1" applyBorder="1" applyAlignment="1">
      <alignment horizontal="center" vertical="center" wrapText="1"/>
    </xf>
    <xf numFmtId="0" fontId="172" fillId="5" borderId="26" xfId="0" applyFont="1" applyFill="1" applyBorder="1" applyAlignment="1">
      <alignment vertical="center" wrapText="1"/>
    </xf>
    <xf numFmtId="0" fontId="126" fillId="0" borderId="40" xfId="0" applyFont="1" applyFill="1" applyBorder="1" applyAlignment="1">
      <alignment horizontal="center" vertical="center" wrapText="1"/>
    </xf>
    <xf numFmtId="0" fontId="126" fillId="0" borderId="121" xfId="0" applyFont="1" applyFill="1" applyBorder="1" applyAlignment="1">
      <alignment horizontal="center" vertical="center" wrapText="1"/>
    </xf>
    <xf numFmtId="0" fontId="77" fillId="0" borderId="36" xfId="0" applyFont="1" applyFill="1" applyBorder="1" applyAlignment="1">
      <alignment horizontal="center" vertical="center"/>
    </xf>
    <xf numFmtId="0" fontId="121" fillId="0" borderId="36" xfId="0" applyFont="1" applyFill="1" applyBorder="1" applyAlignment="1">
      <alignment horizontal="center" vertical="center"/>
    </xf>
    <xf numFmtId="0" fontId="77" fillId="0" borderId="71" xfId="0" applyFont="1" applyFill="1" applyBorder="1" applyAlignment="1">
      <alignment horizontal="center" vertical="center"/>
    </xf>
    <xf numFmtId="0" fontId="121" fillId="0" borderId="71" xfId="0" applyFont="1" applyFill="1" applyBorder="1" applyAlignment="1">
      <alignment horizontal="center" vertical="center"/>
    </xf>
    <xf numFmtId="0" fontId="101" fillId="5" borderId="39" xfId="0" applyFont="1" applyFill="1" applyBorder="1" applyAlignment="1">
      <alignment horizontal="center" vertical="center"/>
    </xf>
    <xf numFmtId="0" fontId="101" fillId="5" borderId="40" xfId="0" applyFont="1" applyFill="1" applyBorder="1" applyAlignment="1">
      <alignment horizontal="center" vertical="center"/>
    </xf>
    <xf numFmtId="0" fontId="101" fillId="5" borderId="122" xfId="0" applyFont="1" applyFill="1" applyBorder="1" applyAlignment="1">
      <alignment horizontal="center" vertical="center"/>
    </xf>
    <xf numFmtId="0" fontId="135" fillId="0" borderId="0" xfId="0" applyFont="1" applyFill="1" applyBorder="1" applyAlignment="1">
      <alignment horizontal="center" vertical="center" wrapText="1"/>
    </xf>
    <xf numFmtId="0" fontId="135" fillId="0" borderId="0" xfId="0" applyFont="1" applyFill="1" applyBorder="1" applyAlignment="1">
      <alignment horizontal="center" vertical="center"/>
    </xf>
    <xf numFmtId="0" fontId="8" fillId="0" borderId="0" xfId="0" applyFont="1" applyFill="1" applyBorder="1" applyAlignment="1">
      <alignment vertical="center"/>
    </xf>
    <xf numFmtId="0" fontId="135" fillId="0" borderId="29" xfId="0" applyFont="1" applyFill="1" applyBorder="1" applyAlignment="1">
      <alignment horizontal="center" vertical="center" wrapText="1"/>
    </xf>
    <xf numFmtId="0" fontId="135" fillId="0" borderId="48" xfId="0" applyFont="1" applyFill="1" applyBorder="1" applyAlignment="1">
      <alignment horizontal="center" vertical="center"/>
    </xf>
    <xf numFmtId="0" fontId="8" fillId="0" borderId="49" xfId="0" applyFont="1" applyFill="1" applyBorder="1" applyAlignment="1">
      <alignment vertical="center"/>
    </xf>
    <xf numFmtId="0" fontId="77" fillId="10" borderId="49" xfId="0" applyFont="1" applyFill="1" applyBorder="1" applyAlignment="1">
      <alignment horizontal="center" vertical="center"/>
    </xf>
    <xf numFmtId="0" fontId="135" fillId="0" borderId="32" xfId="0" applyFont="1" applyFill="1" applyBorder="1" applyAlignment="1">
      <alignment horizontal="center" vertical="center"/>
    </xf>
    <xf numFmtId="0" fontId="135" fillId="0" borderId="46" xfId="0" applyFont="1" applyFill="1" applyBorder="1" applyAlignment="1">
      <alignment horizontal="center" vertical="center"/>
    </xf>
    <xf numFmtId="0" fontId="6" fillId="0" borderId="51" xfId="0" applyFont="1" applyFill="1" applyBorder="1" applyAlignment="1">
      <alignment vertical="center"/>
    </xf>
    <xf numFmtId="0" fontId="6" fillId="0" borderId="51" xfId="0" applyFont="1" applyFill="1" applyBorder="1" applyAlignment="1">
      <alignment horizontal="center" vertical="center"/>
    </xf>
    <xf numFmtId="189" fontId="6" fillId="0" borderId="51" xfId="0" applyNumberFormat="1" applyFont="1" applyFill="1" applyBorder="1" applyAlignment="1">
      <alignment horizontal="center" vertical="center" wrapText="1"/>
    </xf>
    <xf numFmtId="0" fontId="135" fillId="0" borderId="35" xfId="0" applyFont="1" applyFill="1" applyBorder="1" applyAlignment="1">
      <alignment horizontal="center" vertical="center"/>
    </xf>
    <xf numFmtId="0" fontId="135" fillId="0" borderId="47" xfId="0" applyFont="1" applyFill="1" applyBorder="1" applyAlignment="1">
      <alignment horizontal="center" vertical="center"/>
    </xf>
    <xf numFmtId="0" fontId="6" fillId="0" borderId="123" xfId="0" applyFont="1" applyFill="1" applyBorder="1" applyAlignment="1">
      <alignment vertical="center"/>
    </xf>
    <xf numFmtId="0" fontId="6" fillId="0" borderId="123" xfId="0" applyFont="1" applyFill="1" applyBorder="1" applyAlignment="1">
      <alignment horizontal="center" vertical="center"/>
    </xf>
    <xf numFmtId="189" fontId="6" fillId="0" borderId="123" xfId="0" applyNumberFormat="1" applyFont="1" applyFill="1" applyBorder="1" applyAlignment="1">
      <alignment horizontal="center" vertical="center" wrapText="1"/>
    </xf>
    <xf numFmtId="0" fontId="15" fillId="0" borderId="124" xfId="0" applyFont="1" applyBorder="1" applyAlignment="1">
      <alignment horizontal="center" vertical="center" wrapText="1"/>
    </xf>
    <xf numFmtId="0" fontId="174" fillId="0" borderId="49" xfId="0" applyFont="1" applyBorder="1" applyAlignment="1">
      <alignment horizontal="center" vertical="center"/>
    </xf>
    <xf numFmtId="0" fontId="0" fillId="0" borderId="49" xfId="0" applyBorder="1" applyAlignment="1"/>
    <xf numFmtId="0" fontId="175" fillId="10" borderId="49" xfId="0" applyFont="1" applyFill="1" applyBorder="1" applyAlignment="1">
      <alignment horizontal="center" vertical="center"/>
    </xf>
    <xf numFmtId="0" fontId="77" fillId="10" borderId="49" xfId="0" applyFont="1" applyFill="1" applyBorder="1" applyAlignment="1">
      <alignment horizontal="center" vertical="center" wrapText="1"/>
    </xf>
    <xf numFmtId="0" fontId="174" fillId="0" borderId="125" xfId="0" applyFont="1" applyBorder="1" applyAlignment="1">
      <alignment horizontal="center" vertical="center"/>
    </xf>
    <xf numFmtId="0" fontId="174" fillId="0" borderId="51" xfId="0" applyFont="1" applyBorder="1" applyAlignment="1">
      <alignment horizontal="center" vertical="center"/>
    </xf>
    <xf numFmtId="0" fontId="0" fillId="0" borderId="51" xfId="0" applyBorder="1" applyAlignment="1"/>
    <xf numFmtId="0" fontId="174" fillId="0" borderId="126" xfId="0" applyFont="1" applyBorder="1" applyAlignment="1">
      <alignment horizontal="center" vertical="center"/>
    </xf>
    <xf numFmtId="0" fontId="174" fillId="0" borderId="123" xfId="0" applyFont="1" applyBorder="1" applyAlignment="1">
      <alignment horizontal="center" vertical="center"/>
    </xf>
    <xf numFmtId="0" fontId="0" fillId="0" borderId="123" xfId="0" applyBorder="1" applyAlignment="1"/>
    <xf numFmtId="0" fontId="119" fillId="0" borderId="123" xfId="0" applyFont="1" applyBorder="1" applyAlignment="1">
      <alignment horizontal="center" vertical="center"/>
    </xf>
    <xf numFmtId="0" fontId="46" fillId="0" borderId="0" xfId="0" applyFont="1" applyAlignment="1">
      <alignment horizontal="center" vertical="center"/>
    </xf>
    <xf numFmtId="0" fontId="176" fillId="0" borderId="0" xfId="0" applyFont="1" applyAlignment="1">
      <alignment horizontal="center" vertical="center"/>
    </xf>
    <xf numFmtId="0" fontId="46" fillId="0" borderId="124" xfId="0" applyFont="1" applyBorder="1" applyAlignment="1">
      <alignment horizontal="center" vertical="center"/>
    </xf>
    <xf numFmtId="0" fontId="46" fillId="0" borderId="49" xfId="0" applyFont="1" applyBorder="1" applyAlignment="1">
      <alignment horizontal="center" vertical="center"/>
    </xf>
    <xf numFmtId="0" fontId="176" fillId="0" borderId="49" xfId="0" applyFont="1" applyBorder="1" applyAlignment="1">
      <alignment horizontal="center" vertical="center"/>
    </xf>
    <xf numFmtId="0" fontId="46" fillId="0" borderId="125" xfId="0" applyFont="1" applyBorder="1" applyAlignment="1">
      <alignment horizontal="center" vertical="center"/>
    </xf>
    <xf numFmtId="0" fontId="46" fillId="0" borderId="51" xfId="0" applyFont="1" applyBorder="1" applyAlignment="1">
      <alignment horizontal="center" vertical="center"/>
    </xf>
    <xf numFmtId="0" fontId="119" fillId="0" borderId="51" xfId="0" applyFont="1" applyBorder="1" applyAlignment="1">
      <alignment horizontal="center" vertical="center"/>
    </xf>
    <xf numFmtId="24" fontId="119" fillId="0" borderId="51" xfId="0" applyNumberFormat="1" applyFont="1" applyBorder="1" applyAlignment="1">
      <alignment horizontal="center" vertical="center"/>
    </xf>
    <xf numFmtId="0" fontId="46" fillId="0" borderId="126" xfId="0" applyFont="1" applyBorder="1" applyAlignment="1">
      <alignment horizontal="center" vertical="center"/>
    </xf>
    <xf numFmtId="0" fontId="46" fillId="0" borderId="123" xfId="0" applyFont="1" applyBorder="1" applyAlignment="1">
      <alignment horizontal="center" vertical="center"/>
    </xf>
    <xf numFmtId="24" fontId="119" fillId="0" borderId="123" xfId="0" applyNumberFormat="1" applyFont="1" applyBorder="1" applyAlignment="1">
      <alignment horizontal="center" vertical="center"/>
    </xf>
    <xf numFmtId="188" fontId="77" fillId="10" borderId="127" xfId="69" applyNumberFormat="1" applyFont="1" applyFill="1" applyBorder="1" applyAlignment="1" applyProtection="1">
      <alignment horizontal="center" wrapText="1"/>
    </xf>
    <xf numFmtId="188" fontId="77" fillId="10" borderId="111" xfId="69" applyNumberFormat="1" applyFont="1" applyFill="1" applyBorder="1" applyAlignment="1" applyProtection="1">
      <alignment horizontal="center" wrapText="1"/>
    </xf>
    <xf numFmtId="0" fontId="171" fillId="0" borderId="0" xfId="0" applyFont="1" applyFill="1" applyBorder="1" applyAlignment="1">
      <alignment horizontal="center" vertical="center"/>
    </xf>
    <xf numFmtId="0" fontId="171" fillId="0" borderId="127" xfId="0" applyFont="1" applyFill="1" applyBorder="1" applyAlignment="1">
      <alignment horizontal="center" vertical="center"/>
    </xf>
    <xf numFmtId="0" fontId="171" fillId="10" borderId="101" xfId="0" applyFont="1" applyFill="1" applyBorder="1" applyAlignment="1">
      <alignment horizontal="center" vertical="center" wrapText="1"/>
    </xf>
    <xf numFmtId="0" fontId="171" fillId="10" borderId="1" xfId="0" applyFont="1" applyFill="1" applyBorder="1" applyAlignment="1">
      <alignment horizontal="center" vertical="center"/>
    </xf>
    <xf numFmtId="0" fontId="171" fillId="10" borderId="2" xfId="0" applyFont="1" applyFill="1" applyBorder="1" applyAlignment="1">
      <alignment horizontal="center" vertical="center"/>
    </xf>
    <xf numFmtId="0" fontId="171" fillId="10" borderId="101" xfId="0" applyFont="1" applyFill="1" applyBorder="1" applyAlignment="1">
      <alignment horizontal="center" vertical="center"/>
    </xf>
    <xf numFmtId="0" fontId="126" fillId="0" borderId="34" xfId="0" applyFont="1" applyFill="1" applyBorder="1" applyAlignment="1">
      <alignment horizontal="center" vertical="center" wrapText="1"/>
    </xf>
    <xf numFmtId="0" fontId="126" fillId="0" borderId="50" xfId="0" applyFont="1" applyFill="1" applyBorder="1" applyAlignment="1">
      <alignment horizontal="center" vertical="center" wrapText="1"/>
    </xf>
    <xf numFmtId="0" fontId="126" fillId="0" borderId="76" xfId="0" applyFont="1" applyFill="1" applyBorder="1" applyAlignment="1">
      <alignment horizontal="center" vertical="center" wrapText="1"/>
    </xf>
    <xf numFmtId="0" fontId="121" fillId="0" borderId="34" xfId="0" applyFont="1" applyFill="1" applyBorder="1" applyAlignment="1">
      <alignment horizontal="center" vertical="center"/>
    </xf>
    <xf numFmtId="0" fontId="77" fillId="0" borderId="50" xfId="0" applyFont="1" applyFill="1" applyBorder="1" applyAlignment="1">
      <alignment horizontal="center" vertical="center"/>
    </xf>
    <xf numFmtId="0" fontId="121" fillId="0" borderId="76" xfId="0" applyFont="1" applyFill="1" applyBorder="1" applyAlignment="1">
      <alignment horizontal="center" vertical="center"/>
    </xf>
    <xf numFmtId="0" fontId="121" fillId="0" borderId="128" xfId="0" applyFont="1" applyFill="1" applyBorder="1" applyAlignment="1">
      <alignment horizontal="center" vertical="center"/>
    </xf>
    <xf numFmtId="0" fontId="77" fillId="0" borderId="129" xfId="0" applyFont="1" applyFill="1" applyBorder="1" applyAlignment="1">
      <alignment horizontal="center" vertical="center"/>
    </xf>
    <xf numFmtId="0" fontId="77" fillId="0" borderId="114" xfId="0" applyFont="1" applyFill="1" applyBorder="1" applyAlignment="1">
      <alignment horizontal="center" vertical="center"/>
    </xf>
    <xf numFmtId="0" fontId="126" fillId="5" borderId="128" xfId="0" applyFont="1" applyFill="1" applyBorder="1" applyAlignment="1">
      <alignment horizontal="center" vertical="center" wrapText="1"/>
    </xf>
    <xf numFmtId="0" fontId="126" fillId="5" borderId="129" xfId="0" applyFont="1" applyFill="1" applyBorder="1" applyAlignment="1">
      <alignment horizontal="center" vertical="center" wrapText="1"/>
    </xf>
    <xf numFmtId="0" fontId="121" fillId="0" borderId="130" xfId="0" applyFont="1" applyFill="1" applyBorder="1" applyAlignment="1">
      <alignment horizontal="center" vertical="center"/>
    </xf>
    <xf numFmtId="0" fontId="121" fillId="0" borderId="78" xfId="0" applyFont="1" applyFill="1" applyBorder="1" applyAlignment="1">
      <alignment horizontal="center" vertical="center"/>
    </xf>
    <xf numFmtId="0" fontId="77" fillId="0" borderId="35" xfId="0" applyFont="1" applyFill="1" applyBorder="1" applyAlignment="1">
      <alignment horizontal="center" vertical="center"/>
    </xf>
    <xf numFmtId="0" fontId="77" fillId="0" borderId="62" xfId="0" applyFont="1" applyFill="1" applyBorder="1" applyAlignment="1">
      <alignment horizontal="center" vertical="center"/>
    </xf>
    <xf numFmtId="0" fontId="101" fillId="5" borderId="61" xfId="0" applyFont="1" applyFill="1" applyBorder="1" applyAlignment="1">
      <alignment horizontal="center" vertical="center"/>
    </xf>
    <xf numFmtId="0" fontId="101" fillId="5" borderId="59" xfId="0" applyFont="1" applyFill="1" applyBorder="1" applyAlignment="1">
      <alignment horizontal="center" vertical="center"/>
    </xf>
    <xf numFmtId="0" fontId="8" fillId="0" borderId="51" xfId="0" applyFont="1" applyFill="1" applyBorder="1" applyAlignment="1">
      <alignment vertical="center"/>
    </xf>
    <xf numFmtId="0" fontId="77" fillId="0" borderId="49" xfId="0" applyFont="1" applyFill="1" applyBorder="1" applyAlignment="1">
      <alignment vertical="center" wrapText="1"/>
    </xf>
    <xf numFmtId="189" fontId="6" fillId="0" borderId="51" xfId="0" applyNumberFormat="1" applyFont="1" applyFill="1" applyBorder="1" applyAlignment="1">
      <alignment vertical="center" wrapText="1"/>
    </xf>
    <xf numFmtId="189" fontId="6" fillId="0" borderId="123" xfId="0" applyNumberFormat="1" applyFont="1" applyFill="1" applyBorder="1" applyAlignment="1">
      <alignment vertical="center" wrapText="1"/>
    </xf>
    <xf numFmtId="0" fontId="176" fillId="0" borderId="131" xfId="0" applyFont="1" applyBorder="1" applyAlignment="1">
      <alignment horizontal="center" vertical="center"/>
    </xf>
    <xf numFmtId="0" fontId="119" fillId="0" borderId="132" xfId="0" applyFont="1" applyBorder="1" applyAlignment="1">
      <alignment horizontal="center" vertical="center"/>
    </xf>
    <xf numFmtId="0" fontId="119" fillId="0" borderId="133" xfId="0" applyFont="1" applyBorder="1" applyAlignment="1">
      <alignment horizontal="center" vertical="center"/>
    </xf>
    <xf numFmtId="188" fontId="77" fillId="10" borderId="0" xfId="69" applyNumberFormat="1" applyFont="1" applyFill="1" applyAlignment="1" applyProtection="1">
      <alignment horizontal="center" wrapText="1"/>
    </xf>
    <xf numFmtId="0" fontId="171" fillId="0" borderId="0" xfId="0" applyFont="1" applyFill="1" applyAlignment="1">
      <alignment horizontal="center" vertical="center"/>
    </xf>
    <xf numFmtId="0" fontId="177" fillId="0" borderId="134" xfId="0" applyFont="1" applyFill="1" applyBorder="1" applyAlignment="1">
      <alignment horizontal="center" vertical="center" wrapText="1"/>
    </xf>
    <xf numFmtId="0" fontId="178" fillId="0" borderId="135" xfId="0" applyFont="1" applyFill="1" applyBorder="1" applyAlignment="1">
      <alignment horizontal="center" vertical="center" wrapText="1"/>
    </xf>
    <xf numFmtId="0" fontId="127" fillId="0" borderId="0" xfId="0" applyFont="1" applyAlignment="1">
      <alignment horizontal="center"/>
    </xf>
    <xf numFmtId="0" fontId="179" fillId="0" borderId="0" xfId="0" applyFont="1" applyAlignment="1">
      <alignment horizontal="center"/>
    </xf>
    <xf numFmtId="0" fontId="126" fillId="0" borderId="136" xfId="0" applyFont="1" applyFill="1" applyBorder="1" applyAlignment="1">
      <alignment horizontal="center" vertical="center" wrapText="1"/>
    </xf>
    <xf numFmtId="0" fontId="178" fillId="0" borderId="137" xfId="0" applyFont="1" applyFill="1" applyBorder="1" applyAlignment="1">
      <alignment horizontal="center" vertical="center" wrapText="1"/>
    </xf>
    <xf numFmtId="0" fontId="175" fillId="0" borderId="0" xfId="0" applyFont="1" applyAlignment="1"/>
    <xf numFmtId="0" fontId="126" fillId="0" borderId="138" xfId="0" applyFont="1" applyFill="1" applyBorder="1" applyAlignment="1">
      <alignment horizontal="center" vertical="center" wrapText="1"/>
    </xf>
    <xf numFmtId="0" fontId="178" fillId="0" borderId="139" xfId="0" applyFont="1" applyFill="1" applyBorder="1" applyAlignment="1">
      <alignment horizontal="center" vertical="center" wrapText="1"/>
    </xf>
    <xf numFmtId="0" fontId="126" fillId="0" borderId="140" xfId="0" applyFont="1" applyFill="1" applyBorder="1" applyAlignment="1">
      <alignment horizontal="center" vertical="center" wrapText="1"/>
    </xf>
    <xf numFmtId="0" fontId="178" fillId="0" borderId="141" xfId="0" applyFont="1" applyFill="1" applyBorder="1" applyAlignment="1">
      <alignment horizontal="center" vertical="center" wrapText="1"/>
    </xf>
    <xf numFmtId="0" fontId="1" fillId="0" borderId="0" xfId="0" applyFont="1" applyFill="1" applyAlignment="1">
      <alignment vertical="center"/>
    </xf>
    <xf numFmtId="0" fontId="8" fillId="0" borderId="0" xfId="0" applyFont="1" applyFill="1" applyAlignment="1">
      <alignment vertical="center"/>
    </xf>
    <xf numFmtId="189" fontId="6" fillId="0" borderId="0" xfId="0" applyNumberFormat="1" applyFont="1" applyFill="1" applyAlignment="1">
      <alignment vertical="center" wrapText="1"/>
    </xf>
    <xf numFmtId="0" fontId="6" fillId="0" borderId="0" xfId="0" applyFont="1" applyFill="1" applyAlignment="1">
      <alignment vertical="center"/>
    </xf>
    <xf numFmtId="0" fontId="0" fillId="0" borderId="131" xfId="0" applyBorder="1" applyAlignment="1"/>
    <xf numFmtId="0" fontId="0" fillId="0" borderId="132" xfId="0" applyBorder="1" applyAlignment="1"/>
    <xf numFmtId="0" fontId="0" fillId="0" borderId="133" xfId="0" applyBorder="1" applyAlignment="1"/>
    <xf numFmtId="0" fontId="77" fillId="0" borderId="49" xfId="0" applyFont="1" applyFill="1" applyBorder="1" applyAlignment="1">
      <alignment horizontal="center" vertical="center" wrapText="1"/>
    </xf>
    <xf numFmtId="0" fontId="175" fillId="0" borderId="49" xfId="0" applyFont="1" applyFill="1" applyBorder="1" applyAlignment="1">
      <alignment horizontal="center" vertical="center"/>
    </xf>
    <xf numFmtId="0" fontId="177" fillId="0" borderId="33" xfId="0" applyFont="1" applyFill="1" applyBorder="1" applyAlignment="1">
      <alignment horizontal="center" vertical="center" wrapText="1"/>
    </xf>
    <xf numFmtId="0" fontId="140" fillId="0" borderId="33" xfId="0" applyFont="1" applyFill="1" applyBorder="1" applyAlignment="1">
      <alignment horizontal="center" vertical="center" wrapText="1"/>
    </xf>
    <xf numFmtId="0" fontId="121" fillId="0" borderId="33" xfId="0" applyNumberFormat="1" applyFont="1" applyFill="1" applyBorder="1" applyAlignment="1">
      <alignment horizontal="left" vertical="center" wrapText="1"/>
    </xf>
    <xf numFmtId="176" fontId="180" fillId="0" borderId="33" xfId="0" applyNumberFormat="1" applyFont="1" applyFill="1" applyBorder="1" applyAlignment="1">
      <alignment horizontal="center" vertical="center" wrapText="1"/>
    </xf>
    <xf numFmtId="0" fontId="169" fillId="0" borderId="33" xfId="0" applyNumberFormat="1" applyFont="1" applyFill="1" applyBorder="1" applyAlignment="1">
      <alignment horizontal="left" vertical="center" wrapText="1"/>
    </xf>
    <xf numFmtId="0" fontId="121" fillId="0" borderId="33" xfId="0" applyFont="1" applyFill="1" applyBorder="1" applyAlignment="1">
      <alignment horizontal="left" vertical="center" wrapText="1"/>
    </xf>
    <xf numFmtId="176" fontId="54" fillId="0" borderId="33" xfId="0" applyNumberFormat="1" applyFont="1" applyFill="1" applyBorder="1" applyAlignment="1">
      <alignment horizontal="center" vertical="center" wrapText="1"/>
    </xf>
    <xf numFmtId="177" fontId="54" fillId="0" borderId="33" xfId="0" applyNumberFormat="1" applyFont="1" applyFill="1" applyBorder="1" applyAlignment="1">
      <alignment horizontal="center" vertical="center" wrapText="1"/>
    </xf>
    <xf numFmtId="0" fontId="54" fillId="0" borderId="33" xfId="0" applyFont="1" applyFill="1" applyBorder="1" applyAlignment="1">
      <alignment horizontal="center" vertical="center" wrapText="1"/>
    </xf>
    <xf numFmtId="0" fontId="181" fillId="0" borderId="33" xfId="0" applyFont="1" applyFill="1" applyBorder="1" applyAlignment="1">
      <alignment horizontal="center" vertical="center"/>
    </xf>
    <xf numFmtId="0" fontId="164" fillId="19" borderId="32" xfId="0" applyFont="1" applyFill="1" applyBorder="1" applyAlignment="1">
      <alignment horizontal="center" vertical="center" wrapText="1"/>
    </xf>
    <xf numFmtId="0" fontId="164" fillId="19" borderId="33" xfId="0" applyFont="1" applyFill="1" applyBorder="1" applyAlignment="1">
      <alignment horizontal="center" vertical="center" wrapText="1"/>
    </xf>
    <xf numFmtId="0" fontId="134" fillId="0" borderId="33" xfId="0" applyFont="1" applyFill="1" applyBorder="1" applyAlignment="1">
      <alignment horizontal="center" vertical="center" wrapText="1"/>
    </xf>
    <xf numFmtId="188" fontId="74" fillId="10" borderId="109" xfId="69" applyNumberFormat="1" applyFont="1" applyFill="1" applyBorder="1" applyAlignment="1" applyProtection="1">
      <alignment horizontal="center" wrapText="1"/>
    </xf>
    <xf numFmtId="0" fontId="162" fillId="10" borderId="46" xfId="0" applyFont="1" applyFill="1" applyBorder="1" applyAlignment="1">
      <alignment horizontal="center" vertical="center" wrapText="1"/>
    </xf>
    <xf numFmtId="0" fontId="162" fillId="10" borderId="34" xfId="0" applyFont="1" applyFill="1" applyBorder="1" applyAlignment="1">
      <alignment horizontal="center" vertical="center" wrapText="1"/>
    </xf>
    <xf numFmtId="0" fontId="5" fillId="0" borderId="0" xfId="14" applyFont="1" applyFill="1" applyAlignment="1">
      <alignment horizontal="center" vertical="center"/>
    </xf>
    <xf numFmtId="0" fontId="140" fillId="0" borderId="46" xfId="0" applyFont="1" applyFill="1" applyBorder="1" applyAlignment="1">
      <alignment horizontal="center" vertical="center" wrapText="1"/>
    </xf>
    <xf numFmtId="0" fontId="182" fillId="0" borderId="76" xfId="0" applyFont="1" applyFill="1" applyBorder="1" applyAlignment="1">
      <alignment horizontal="center" vertical="center" wrapText="1"/>
    </xf>
    <xf numFmtId="0" fontId="125" fillId="0" borderId="34" xfId="0" applyFont="1" applyFill="1" applyBorder="1" applyAlignment="1">
      <alignment horizontal="left" vertical="center" wrapText="1"/>
    </xf>
    <xf numFmtId="0" fontId="183" fillId="0" borderId="34" xfId="0" applyFont="1" applyFill="1" applyBorder="1" applyAlignment="1">
      <alignment horizontal="left" vertical="center" wrapText="1"/>
    </xf>
    <xf numFmtId="0" fontId="110" fillId="0" borderId="46" xfId="0" applyFont="1" applyFill="1" applyBorder="1" applyAlignment="1">
      <alignment horizontal="center" vertical="center" wrapText="1"/>
    </xf>
    <xf numFmtId="0" fontId="182" fillId="0" borderId="0" xfId="0" applyFont="1" applyFill="1" applyBorder="1" applyAlignment="1">
      <alignment horizontal="center" vertical="center" wrapText="1"/>
    </xf>
    <xf numFmtId="0" fontId="182" fillId="0" borderId="46" xfId="0" applyFont="1" applyFill="1" applyBorder="1" applyAlignment="1">
      <alignment horizontal="center" vertical="center" wrapText="1"/>
    </xf>
    <xf numFmtId="0" fontId="164" fillId="19" borderId="46" xfId="0" applyFont="1" applyFill="1" applyBorder="1" applyAlignment="1">
      <alignment horizontal="center" vertical="center" wrapText="1"/>
    </xf>
    <xf numFmtId="0" fontId="183" fillId="0" borderId="46" xfId="0" applyFont="1" applyFill="1" applyBorder="1" applyAlignment="1">
      <alignment horizontal="left" vertical="center" wrapText="1"/>
    </xf>
    <xf numFmtId="0" fontId="183" fillId="0" borderId="47" xfId="0" applyFont="1" applyFill="1" applyBorder="1" applyAlignment="1">
      <alignment horizontal="left" vertical="center" wrapText="1"/>
    </xf>
    <xf numFmtId="0" fontId="183" fillId="0" borderId="37" xfId="0" applyFont="1" applyFill="1" applyBorder="1" applyAlignment="1">
      <alignment horizontal="left" vertical="center" wrapText="1"/>
    </xf>
    <xf numFmtId="0" fontId="111" fillId="5" borderId="0" xfId="0" applyFont="1" applyFill="1" applyAlignment="1">
      <alignment horizontal="center" vertical="center"/>
    </xf>
    <xf numFmtId="0" fontId="163" fillId="10" borderId="33" xfId="0" applyFont="1" applyFill="1" applyBorder="1" applyAlignment="1">
      <alignment horizontal="center" vertical="center" wrapText="1"/>
    </xf>
    <xf numFmtId="0" fontId="134" fillId="0" borderId="33" xfId="0" applyFont="1" applyFill="1" applyBorder="1" applyAlignment="1">
      <alignment horizontal="left" vertical="center" wrapText="1"/>
    </xf>
    <xf numFmtId="176" fontId="135" fillId="0" borderId="33" xfId="0" applyNumberFormat="1" applyFont="1" applyFill="1" applyBorder="1" applyAlignment="1">
      <alignment horizontal="center" vertical="center" wrapText="1"/>
    </xf>
    <xf numFmtId="0" fontId="182" fillId="0" borderId="33" xfId="0" applyFont="1" applyFill="1" applyBorder="1" applyAlignment="1">
      <alignment horizontal="left" vertical="center" wrapText="1"/>
    </xf>
    <xf numFmtId="0" fontId="182" fillId="0" borderId="0" xfId="0" applyFont="1" applyFill="1" applyBorder="1" applyAlignment="1">
      <alignment horizontal="left" vertical="center" wrapText="1"/>
    </xf>
    <xf numFmtId="176" fontId="182" fillId="0" borderId="33" xfId="0" applyNumberFormat="1" applyFont="1" applyFill="1" applyBorder="1" applyAlignment="1">
      <alignment horizontal="center" vertical="center" wrapText="1"/>
    </xf>
    <xf numFmtId="177" fontId="182" fillId="0" borderId="33" xfId="0" applyNumberFormat="1" applyFont="1" applyFill="1" applyBorder="1" applyAlignment="1">
      <alignment horizontal="center" vertical="center" wrapText="1"/>
    </xf>
    <xf numFmtId="0" fontId="134" fillId="0" borderId="134" xfId="0" applyFont="1" applyFill="1" applyBorder="1" applyAlignment="1">
      <alignment horizontal="left" vertical="center" wrapText="1"/>
    </xf>
    <xf numFmtId="0" fontId="184" fillId="0" borderId="0" xfId="0" applyFont="1" applyFill="1" applyBorder="1" applyAlignment="1">
      <alignment horizontal="center" vertical="center"/>
    </xf>
    <xf numFmtId="0" fontId="16" fillId="0" borderId="142" xfId="0" applyFont="1" applyFill="1" applyBorder="1" applyAlignment="1">
      <alignment horizontal="center" vertical="center" wrapText="1"/>
    </xf>
    <xf numFmtId="0" fontId="16" fillId="0" borderId="134" xfId="0" applyFont="1" applyFill="1" applyBorder="1" applyAlignment="1">
      <alignment horizontal="left" vertical="center" wrapText="1"/>
    </xf>
    <xf numFmtId="0" fontId="16" fillId="0" borderId="142" xfId="0" applyFont="1" applyFill="1" applyBorder="1" applyAlignment="1">
      <alignment vertical="center" wrapText="1"/>
    </xf>
    <xf numFmtId="0" fontId="185" fillId="0" borderId="33" xfId="0" applyFont="1" applyFill="1" applyBorder="1" applyAlignment="1">
      <alignment horizontal="center" vertical="center" wrapText="1"/>
    </xf>
    <xf numFmtId="0" fontId="163" fillId="10" borderId="46" xfId="0" applyFont="1" applyFill="1" applyBorder="1" applyAlignment="1">
      <alignment horizontal="center" vertical="center" wrapText="1"/>
    </xf>
    <xf numFmtId="0" fontId="163" fillId="10" borderId="34" xfId="0" applyFont="1" applyFill="1" applyBorder="1" applyAlignment="1">
      <alignment horizontal="center" vertical="center" wrapText="1"/>
    </xf>
    <xf numFmtId="0" fontId="88" fillId="0" borderId="0" xfId="0" applyFont="1" applyFill="1" applyAlignment="1">
      <alignment horizontal="center" vertical="center"/>
    </xf>
    <xf numFmtId="0" fontId="59" fillId="0" borderId="0" xfId="0" applyFont="1" applyFill="1" applyAlignment="1">
      <alignment horizontal="center" vertical="center"/>
    </xf>
    <xf numFmtId="0" fontId="101" fillId="0" borderId="46" xfId="0" applyFont="1" applyFill="1" applyBorder="1" applyAlignment="1">
      <alignment horizontal="center" vertical="center"/>
    </xf>
    <xf numFmtId="0" fontId="118" fillId="0" borderId="0" xfId="0" applyFont="1" applyFill="1" applyAlignment="1">
      <alignment horizontal="center" vertical="center"/>
    </xf>
    <xf numFmtId="0" fontId="86" fillId="0" borderId="46" xfId="0" applyFont="1" applyFill="1" applyBorder="1" applyAlignment="1">
      <alignment horizontal="left" vertical="top" wrapText="1"/>
    </xf>
    <xf numFmtId="0" fontId="91" fillId="0" borderId="0" xfId="0" applyFont="1" applyFill="1" applyAlignment="1">
      <alignment horizontal="center" vertical="center"/>
    </xf>
    <xf numFmtId="0" fontId="115" fillId="0" borderId="0" xfId="0" applyFont="1" applyFill="1" applyAlignment="1">
      <alignment horizontal="center" vertical="center"/>
    </xf>
    <xf numFmtId="188" fontId="135" fillId="10" borderId="26" xfId="69" applyNumberFormat="1" applyFont="1" applyFill="1" applyBorder="1" applyAlignment="1" applyProtection="1">
      <alignment horizontal="center" wrapText="1"/>
    </xf>
    <xf numFmtId="0" fontId="0" fillId="0" borderId="0" xfId="0" applyFill="1" applyBorder="1" applyAlignment="1">
      <alignment horizontal="center"/>
    </xf>
    <xf numFmtId="0" fontId="84" fillId="5" borderId="0" xfId="0" applyFont="1" applyFill="1" applyBorder="1" applyAlignment="1">
      <alignment horizontal="center" vertical="center" wrapText="1"/>
    </xf>
    <xf numFmtId="0" fontId="136" fillId="0" borderId="63" xfId="0" applyFont="1" applyFill="1" applyBorder="1" applyAlignment="1">
      <alignment horizontal="center" vertical="center" wrapText="1"/>
    </xf>
    <xf numFmtId="0" fontId="169" fillId="0" borderId="46" xfId="0" applyNumberFormat="1" applyFont="1" applyFill="1" applyBorder="1" applyAlignment="1">
      <alignment horizontal="left" vertical="center" wrapText="1"/>
    </xf>
    <xf numFmtId="176" fontId="77" fillId="0" borderId="76" xfId="0" applyNumberFormat="1" applyFont="1" applyFill="1" applyBorder="1" applyAlignment="1">
      <alignment horizontal="center" vertical="center" wrapText="1"/>
    </xf>
    <xf numFmtId="0" fontId="77" fillId="0" borderId="46" xfId="0" applyFont="1" applyFill="1" applyBorder="1" applyAlignment="1">
      <alignment vertical="center" wrapText="1"/>
    </xf>
    <xf numFmtId="0" fontId="143" fillId="10" borderId="30" xfId="0" applyFont="1" applyFill="1" applyBorder="1" applyAlignment="1">
      <alignment horizontal="center" vertical="center" wrapText="1"/>
    </xf>
    <xf numFmtId="0" fontId="110" fillId="0" borderId="72" xfId="0" applyFont="1" applyFill="1" applyBorder="1" applyAlignment="1">
      <alignment horizontal="center" vertical="center" wrapText="1"/>
    </xf>
    <xf numFmtId="0" fontId="121" fillId="0" borderId="34" xfId="0" applyNumberFormat="1" applyFont="1" applyFill="1" applyBorder="1" applyAlignment="1">
      <alignment horizontal="left" vertical="top" wrapText="1"/>
    </xf>
    <xf numFmtId="0" fontId="111" fillId="0" borderId="143" xfId="0" applyFont="1" applyFill="1" applyBorder="1" applyAlignment="1">
      <alignment horizontal="center" vertical="center"/>
    </xf>
    <xf numFmtId="0" fontId="111" fillId="0" borderId="83" xfId="0" applyFont="1" applyFill="1" applyBorder="1" applyAlignment="1">
      <alignment horizontal="center" vertical="center"/>
    </xf>
    <xf numFmtId="0" fontId="186" fillId="5" borderId="0" xfId="0" applyFont="1" applyFill="1" applyAlignment="1">
      <alignment horizontal="center" vertical="center"/>
    </xf>
    <xf numFmtId="0" fontId="124" fillId="0" borderId="0" xfId="0" applyFont="1" applyFill="1" applyAlignment="1">
      <alignment horizontal="center"/>
    </xf>
    <xf numFmtId="0" fontId="186" fillId="5" borderId="0" xfId="0" applyFont="1" applyFill="1" applyAlignment="1">
      <alignment horizontal="center" vertical="center" wrapText="1"/>
    </xf>
    <xf numFmtId="188" fontId="74" fillId="10" borderId="38" xfId="69" applyNumberFormat="1" applyFont="1" applyFill="1" applyBorder="1" applyAlignment="1" applyProtection="1">
      <alignment horizontal="center" wrapText="1"/>
    </xf>
    <xf numFmtId="188" fontId="74" fillId="10" borderId="0" xfId="69" applyNumberFormat="1" applyFont="1" applyFill="1" applyBorder="1" applyAlignment="1" applyProtection="1">
      <alignment horizontal="center" wrapText="1"/>
    </xf>
    <xf numFmtId="0" fontId="187" fillId="0" borderId="0" xfId="0" applyFont="1" applyFill="1" applyBorder="1" applyAlignment="1">
      <alignment horizontal="center" vertical="center"/>
    </xf>
    <xf numFmtId="0" fontId="188" fillId="0" borderId="0" xfId="0" applyFont="1" applyFill="1" applyBorder="1" applyAlignment="1">
      <alignment horizontal="center" vertical="center" wrapText="1"/>
    </xf>
    <xf numFmtId="0" fontId="137" fillId="0" borderId="144" xfId="0" applyFont="1" applyFill="1" applyBorder="1" applyAlignment="1">
      <alignment vertical="center" wrapText="1"/>
    </xf>
    <xf numFmtId="0" fontId="162" fillId="10" borderId="145" xfId="0" applyFont="1" applyFill="1" applyBorder="1" applyAlignment="1">
      <alignment horizontal="center" vertical="center" wrapText="1"/>
    </xf>
    <xf numFmtId="0" fontId="162" fillId="10" borderId="146" xfId="0" applyFont="1" applyFill="1" applyBorder="1" applyAlignment="1">
      <alignment horizontal="center" vertical="center" wrapText="1"/>
    </xf>
    <xf numFmtId="0" fontId="189" fillId="10" borderId="145" xfId="0" applyFont="1" applyFill="1" applyBorder="1" applyAlignment="1">
      <alignment horizontal="center" vertical="center" wrapText="1"/>
    </xf>
    <xf numFmtId="0" fontId="189" fillId="10" borderId="147" xfId="0" applyFont="1" applyFill="1" applyBorder="1" applyAlignment="1">
      <alignment horizontal="center" vertical="center" wrapText="1"/>
    </xf>
    <xf numFmtId="0" fontId="137" fillId="0" borderId="0" xfId="0" applyFont="1" applyFill="1" applyBorder="1" applyAlignment="1">
      <alignment vertical="center" wrapText="1"/>
    </xf>
    <xf numFmtId="0" fontId="162" fillId="10" borderId="142" xfId="0" applyFont="1" applyFill="1" applyBorder="1" applyAlignment="1">
      <alignment horizontal="center" vertical="center" wrapText="1"/>
    </xf>
    <xf numFmtId="0" fontId="162" fillId="10" borderId="134" xfId="0" applyFont="1" applyFill="1" applyBorder="1" applyAlignment="1">
      <alignment horizontal="center" vertical="center" wrapText="1"/>
    </xf>
    <xf numFmtId="0" fontId="95" fillId="10" borderId="142" xfId="0" applyFont="1" applyFill="1" applyBorder="1" applyAlignment="1">
      <alignment horizontal="center" vertical="center" wrapText="1"/>
    </xf>
    <xf numFmtId="0" fontId="95" fillId="10" borderId="148" xfId="0" applyFont="1" applyFill="1" applyBorder="1" applyAlignment="1">
      <alignment horizontal="center" vertical="center" wrapText="1"/>
    </xf>
    <xf numFmtId="0" fontId="16" fillId="0" borderId="134" xfId="0" applyFont="1" applyFill="1" applyBorder="1" applyAlignment="1">
      <alignment horizontal="center" vertical="center" wrapText="1"/>
    </xf>
    <xf numFmtId="0" fontId="177" fillId="0" borderId="142" xfId="0" applyFont="1" applyFill="1" applyBorder="1" applyAlignment="1">
      <alignment horizontal="center" vertical="center" wrapText="1"/>
    </xf>
    <xf numFmtId="0" fontId="177" fillId="0" borderId="148" xfId="0" applyFont="1" applyFill="1" applyBorder="1" applyAlignment="1">
      <alignment horizontal="center" vertical="center" wrapText="1"/>
    </xf>
    <xf numFmtId="0" fontId="104" fillId="0" borderId="142" xfId="0" applyFont="1" applyFill="1" applyBorder="1" applyAlignment="1">
      <alignment horizontal="center" vertical="center" wrapText="1"/>
    </xf>
    <xf numFmtId="0" fontId="104" fillId="0" borderId="134" xfId="0" applyFont="1" applyFill="1" applyBorder="1" applyAlignment="1">
      <alignment horizontal="left" vertical="center" wrapText="1"/>
    </xf>
    <xf numFmtId="176" fontId="77" fillId="0" borderId="142" xfId="0" applyNumberFormat="1" applyFont="1" applyFill="1" applyBorder="1" applyAlignment="1">
      <alignment horizontal="center" vertical="center" wrapText="1"/>
    </xf>
    <xf numFmtId="176" fontId="77" fillId="0" borderId="148" xfId="0" applyNumberFormat="1" applyFont="1" applyFill="1" applyBorder="1" applyAlignment="1">
      <alignment horizontal="center" vertical="center" wrapText="1"/>
    </xf>
    <xf numFmtId="0" fontId="137" fillId="0" borderId="134" xfId="0" applyFont="1" applyFill="1" applyBorder="1" applyAlignment="1">
      <alignment horizontal="left" vertical="center" wrapText="1"/>
    </xf>
    <xf numFmtId="0" fontId="86" fillId="0" borderId="134" xfId="0" applyFont="1" applyFill="1" applyBorder="1" applyAlignment="1">
      <alignment horizontal="left" vertical="center" wrapText="1"/>
    </xf>
    <xf numFmtId="176" fontId="177" fillId="0" borderId="142" xfId="0" applyNumberFormat="1" applyFont="1" applyFill="1" applyBorder="1" applyAlignment="1">
      <alignment horizontal="center" vertical="center" wrapText="1"/>
    </xf>
    <xf numFmtId="176" fontId="177" fillId="0" borderId="148" xfId="0" applyNumberFormat="1" applyFont="1" applyFill="1" applyBorder="1" applyAlignment="1">
      <alignment horizontal="center" vertical="center" wrapText="1"/>
    </xf>
    <xf numFmtId="0" fontId="46" fillId="0" borderId="149" xfId="0" applyFont="1" applyFill="1" applyBorder="1" applyAlignment="1">
      <alignment horizontal="center" vertical="center"/>
    </xf>
    <xf numFmtId="0" fontId="46" fillId="0" borderId="150" xfId="0" applyFont="1" applyFill="1" applyBorder="1" applyAlignment="1">
      <alignment horizontal="center" vertical="center"/>
    </xf>
    <xf numFmtId="0" fontId="190" fillId="0" borderId="149" xfId="0" applyFont="1" applyFill="1" applyBorder="1" applyAlignment="1">
      <alignment horizontal="center" vertical="center" wrapText="1"/>
    </xf>
    <xf numFmtId="0" fontId="190" fillId="0" borderId="151" xfId="0" applyFont="1" applyFill="1" applyBorder="1" applyAlignment="1">
      <alignment horizontal="center" vertical="center" wrapText="1"/>
    </xf>
    <xf numFmtId="0" fontId="191" fillId="0" borderId="64" xfId="0" applyFont="1" applyFill="1" applyBorder="1" applyAlignment="1">
      <alignment vertical="center" wrapText="1"/>
    </xf>
    <xf numFmtId="0" fontId="192" fillId="0" borderId="35" xfId="0" applyFont="1" applyFill="1" applyBorder="1" applyAlignment="1">
      <alignment horizontal="center" vertical="center"/>
    </xf>
    <xf numFmtId="0" fontId="192" fillId="0" borderId="36" xfId="0" applyFont="1" applyFill="1" applyBorder="1" applyAlignment="1">
      <alignment horizontal="center" vertical="center"/>
    </xf>
    <xf numFmtId="0" fontId="193" fillId="0" borderId="36" xfId="0" applyFont="1" applyFill="1" applyBorder="1" applyAlignment="1">
      <alignment vertical="center" wrapText="1"/>
    </xf>
    <xf numFmtId="188" fontId="74" fillId="10" borderId="127" xfId="69" applyNumberFormat="1" applyFont="1" applyFill="1" applyBorder="1" applyAlignment="1" applyProtection="1">
      <alignment horizontal="center" wrapText="1"/>
    </xf>
    <xf numFmtId="0" fontId="189" fillId="10" borderId="152" xfId="0" applyFont="1" applyFill="1" applyBorder="1" applyAlignment="1">
      <alignment horizontal="center" vertical="center" wrapText="1"/>
    </xf>
    <xf numFmtId="0" fontId="95" fillId="10" borderId="153" xfId="0" applyFont="1" applyFill="1" applyBorder="1" applyAlignment="1">
      <alignment horizontal="center" vertical="center" wrapText="1"/>
    </xf>
    <xf numFmtId="0" fontId="177" fillId="0" borderId="153" xfId="0" applyFont="1" applyFill="1" applyBorder="1" applyAlignment="1">
      <alignment horizontal="center" vertical="center" wrapText="1"/>
    </xf>
    <xf numFmtId="0" fontId="140" fillId="0" borderId="148" xfId="0" applyFont="1" applyFill="1" applyBorder="1" applyAlignment="1">
      <alignment horizontal="center" vertical="center" wrapText="1"/>
    </xf>
    <xf numFmtId="0" fontId="140" fillId="0" borderId="153" xfId="0" applyFont="1" applyFill="1" applyBorder="1" applyAlignment="1">
      <alignment horizontal="center" vertical="center" wrapText="1"/>
    </xf>
    <xf numFmtId="0" fontId="126" fillId="0" borderId="148" xfId="0" applyFont="1" applyFill="1" applyBorder="1" applyAlignment="1">
      <alignment horizontal="center" vertical="center" wrapText="1"/>
    </xf>
    <xf numFmtId="0" fontId="126" fillId="0" borderId="153" xfId="0" applyFont="1" applyFill="1" applyBorder="1" applyAlignment="1">
      <alignment horizontal="center" vertical="center" wrapText="1"/>
    </xf>
    <xf numFmtId="177" fontId="121" fillId="0" borderId="148" xfId="0" applyNumberFormat="1" applyFont="1" applyFill="1" applyBorder="1" applyAlignment="1">
      <alignment horizontal="center" vertical="center" wrapText="1"/>
    </xf>
    <xf numFmtId="176" fontId="77" fillId="0" borderId="154" xfId="0" applyNumberFormat="1" applyFont="1" applyFill="1" applyBorder="1" applyAlignment="1">
      <alignment horizontal="center" vertical="center" wrapText="1"/>
    </xf>
    <xf numFmtId="0" fontId="190" fillId="0" borderId="151" xfId="0" applyFont="1" applyFill="1" applyBorder="1" applyAlignment="1">
      <alignment horizontal="center" vertical="center"/>
    </xf>
    <xf numFmtId="0" fontId="190" fillId="0" borderId="155" xfId="0" applyFont="1" applyFill="1" applyBorder="1" applyAlignment="1">
      <alignment horizontal="center" vertical="center"/>
    </xf>
    <xf numFmtId="0" fontId="191" fillId="0" borderId="64" xfId="0" applyFont="1" applyFill="1" applyBorder="1" applyAlignment="1">
      <alignment horizontal="left" vertical="center" wrapText="1"/>
    </xf>
    <xf numFmtId="0" fontId="193" fillId="0" borderId="36" xfId="0" applyFont="1" applyFill="1" applyBorder="1" applyAlignment="1">
      <alignment horizontal="left" vertical="center" wrapText="1"/>
    </xf>
    <xf numFmtId="188" fontId="74" fillId="10" borderId="0" xfId="69" applyNumberFormat="1" applyFont="1" applyFill="1" applyAlignment="1" applyProtection="1">
      <alignment horizontal="center" wrapText="1"/>
    </xf>
    <xf numFmtId="0" fontId="194" fillId="0" borderId="0" xfId="0" applyFont="1" applyFill="1" applyBorder="1" applyAlignment="1">
      <alignment vertical="center" wrapText="1"/>
    </xf>
    <xf numFmtId="0" fontId="191" fillId="0" borderId="64" xfId="0" applyFont="1" applyFill="1" applyBorder="1" applyAlignment="1">
      <alignment horizontal="center" vertical="center" wrapText="1"/>
    </xf>
    <xf numFmtId="0" fontId="193" fillId="0" borderId="36" xfId="0" applyFont="1" applyFill="1" applyBorder="1" applyAlignment="1">
      <alignment horizontal="center" vertical="center" wrapText="1"/>
    </xf>
    <xf numFmtId="0" fontId="84" fillId="10" borderId="152" xfId="0" applyFont="1" applyFill="1" applyBorder="1" applyAlignment="1">
      <alignment horizontal="center" vertical="center"/>
    </xf>
    <xf numFmtId="0" fontId="84" fillId="10" borderId="153" xfId="0" applyFont="1" applyFill="1" applyBorder="1" applyAlignment="1">
      <alignment horizontal="center" vertical="center"/>
    </xf>
    <xf numFmtId="0" fontId="5" fillId="0" borderId="153" xfId="14" applyFont="1" applyFill="1" applyBorder="1" applyAlignment="1">
      <alignment vertical="center" wrapText="1"/>
    </xf>
    <xf numFmtId="0" fontId="140" fillId="0" borderId="134" xfId="0" applyFont="1" applyFill="1" applyBorder="1" applyAlignment="1">
      <alignment horizontal="center" vertical="center" wrapText="1"/>
    </xf>
    <xf numFmtId="0" fontId="178" fillId="0" borderId="156" xfId="0" applyFont="1" applyFill="1" applyBorder="1" applyAlignment="1">
      <alignment horizontal="left" vertical="center" wrapText="1"/>
    </xf>
    <xf numFmtId="0" fontId="111" fillId="0" borderId="0" xfId="0" applyFont="1" applyFill="1" applyAlignment="1">
      <alignment horizontal="center" vertical="center"/>
    </xf>
    <xf numFmtId="0" fontId="178" fillId="0" borderId="127" xfId="0" applyFont="1" applyFill="1" applyBorder="1" applyAlignment="1">
      <alignment horizontal="left" vertical="center" wrapText="1"/>
    </xf>
    <xf numFmtId="0" fontId="116" fillId="0" borderId="0" xfId="0" applyFont="1" applyFill="1" applyAlignment="1">
      <alignment horizontal="center" vertical="center"/>
    </xf>
    <xf numFmtId="0" fontId="54" fillId="0" borderId="151" xfId="0" applyFont="1" applyFill="1" applyBorder="1" applyAlignment="1">
      <alignment horizontal="center" vertical="center"/>
    </xf>
    <xf numFmtId="0" fontId="54" fillId="0" borderId="150" xfId="0" applyFont="1" applyFill="1" applyBorder="1" applyAlignment="1">
      <alignment horizontal="center" vertical="center"/>
    </xf>
    <xf numFmtId="0" fontId="178" fillId="0" borderId="157" xfId="0" applyFont="1" applyFill="1" applyBorder="1" applyAlignment="1">
      <alignment horizontal="left" vertical="center" wrapText="1"/>
    </xf>
    <xf numFmtId="0" fontId="191" fillId="0" borderId="72" xfId="0" applyFont="1" applyFill="1" applyBorder="1" applyAlignment="1">
      <alignment horizontal="center" vertical="center" wrapText="1"/>
    </xf>
    <xf numFmtId="0" fontId="193" fillId="0" borderId="37" xfId="0" applyFont="1" applyFill="1" applyBorder="1" applyAlignment="1">
      <alignment horizontal="center" vertical="center" wrapText="1"/>
    </xf>
    <xf numFmtId="0" fontId="186" fillId="0" borderId="0" xfId="0" applyFont="1" applyFill="1" applyBorder="1" applyAlignment="1">
      <alignment horizontal="center" vertical="center"/>
    </xf>
    <xf numFmtId="0" fontId="195" fillId="5" borderId="0" xfId="0" applyFont="1" applyFill="1" applyAlignment="1">
      <alignment horizontal="center" vertical="center"/>
    </xf>
    <xf numFmtId="0" fontId="93" fillId="5" borderId="0" xfId="0" applyFont="1" applyFill="1" applyAlignment="1">
      <alignment horizontal="center" vertical="center" wrapText="1"/>
    </xf>
    <xf numFmtId="0" fontId="196" fillId="0" borderId="158" xfId="0" applyFont="1" applyFill="1" applyBorder="1" applyAlignment="1">
      <alignment horizontal="center" vertical="center" wrapText="1"/>
    </xf>
    <xf numFmtId="0" fontId="196" fillId="0" borderId="159" xfId="0" applyFont="1" applyFill="1" applyBorder="1" applyAlignment="1">
      <alignment horizontal="center" vertical="center" wrapText="1"/>
    </xf>
    <xf numFmtId="0" fontId="196" fillId="0" borderId="160" xfId="0" applyFont="1" applyFill="1" applyBorder="1" applyAlignment="1">
      <alignment horizontal="center" vertical="center" wrapText="1"/>
    </xf>
    <xf numFmtId="0" fontId="196" fillId="0" borderId="161" xfId="0" applyFont="1" applyFill="1" applyBorder="1" applyAlignment="1">
      <alignment horizontal="center" vertical="center" wrapText="1"/>
    </xf>
    <xf numFmtId="0" fontId="196" fillId="0" borderId="162" xfId="0" applyFont="1" applyFill="1" applyBorder="1" applyAlignment="1">
      <alignment horizontal="center" vertical="center" wrapText="1"/>
    </xf>
    <xf numFmtId="0" fontId="196" fillId="0" borderId="0" xfId="0" applyFont="1" applyFill="1" applyBorder="1" applyAlignment="1">
      <alignment horizontal="center" vertical="center" wrapText="1"/>
    </xf>
    <xf numFmtId="0" fontId="196" fillId="0" borderId="0" xfId="0" applyFont="1" applyFill="1" applyAlignment="1">
      <alignment horizontal="center" vertical="center" wrapText="1"/>
    </xf>
    <xf numFmtId="0" fontId="197" fillId="10" borderId="125" xfId="0" applyFont="1" applyFill="1" applyBorder="1" applyAlignment="1">
      <alignment horizontal="center" vertical="center"/>
    </xf>
    <xf numFmtId="0" fontId="198" fillId="10" borderId="163" xfId="0" applyFont="1" applyFill="1" applyBorder="1" applyAlignment="1">
      <alignment horizontal="center" vertical="center"/>
    </xf>
    <xf numFmtId="0" fontId="198" fillId="10" borderId="164" xfId="0" applyFont="1" applyFill="1" applyBorder="1" applyAlignment="1">
      <alignment horizontal="center" vertical="center"/>
    </xf>
    <xf numFmtId="0" fontId="198" fillId="10" borderId="165" xfId="0" applyFont="1" applyFill="1" applyBorder="1" applyAlignment="1">
      <alignment horizontal="center" vertical="center"/>
    </xf>
    <xf numFmtId="0" fontId="155" fillId="0" borderId="125" xfId="0" applyFont="1" applyFill="1" applyBorder="1" applyAlignment="1">
      <alignment horizontal="center" vertical="center" wrapText="1"/>
    </xf>
    <xf numFmtId="0" fontId="177" fillId="0" borderId="166" xfId="0" applyFont="1" applyFill="1" applyBorder="1" applyAlignment="1">
      <alignment vertical="center" wrapText="1"/>
    </xf>
    <xf numFmtId="0" fontId="177" fillId="0" borderId="52" xfId="0" applyFont="1" applyFill="1" applyBorder="1" applyAlignment="1">
      <alignment horizontal="center" vertical="center" wrapText="1"/>
    </xf>
    <xf numFmtId="0" fontId="177" fillId="0" borderId="167" xfId="0" applyFont="1" applyFill="1" applyBorder="1" applyAlignment="1">
      <alignment horizontal="center" vertical="center" wrapText="1"/>
    </xf>
    <xf numFmtId="0" fontId="137" fillId="0" borderId="168" xfId="0" applyFont="1" applyFill="1" applyBorder="1" applyAlignment="1">
      <alignment vertical="center" wrapText="1"/>
    </xf>
    <xf numFmtId="0" fontId="199" fillId="0" borderId="51" xfId="0" applyFont="1" applyFill="1" applyBorder="1" applyAlignment="1">
      <alignment horizontal="center" vertical="center" wrapText="1"/>
    </xf>
    <xf numFmtId="0" fontId="191" fillId="0" borderId="169" xfId="0" applyFont="1" applyFill="1" applyBorder="1" applyAlignment="1">
      <alignment horizontal="center" vertical="center" wrapText="1"/>
    </xf>
    <xf numFmtId="0" fontId="200" fillId="5" borderId="170" xfId="0" applyFont="1" applyFill="1" applyBorder="1" applyAlignment="1">
      <alignment horizontal="center" vertical="center" wrapText="1"/>
    </xf>
    <xf numFmtId="0" fontId="200" fillId="5" borderId="171" xfId="0" applyFont="1" applyFill="1" applyBorder="1" applyAlignment="1">
      <alignment horizontal="center" vertical="center" wrapText="1"/>
    </xf>
    <xf numFmtId="0" fontId="131" fillId="0" borderId="0" xfId="0" applyFont="1" applyFill="1" applyBorder="1" applyAlignment="1">
      <alignment vertical="center"/>
    </xf>
    <xf numFmtId="0" fontId="131" fillId="0" borderId="172" xfId="0" applyFont="1" applyFill="1" applyBorder="1" applyAlignment="1">
      <alignment horizontal="center" vertical="center" wrapText="1"/>
    </xf>
    <xf numFmtId="0" fontId="54" fillId="0" borderId="172" xfId="0" applyFont="1" applyFill="1" applyBorder="1" applyAlignment="1">
      <alignment horizontal="center" vertical="center" wrapText="1"/>
    </xf>
    <xf numFmtId="0" fontId="54" fillId="0" borderId="173" xfId="0" applyFont="1" applyFill="1" applyBorder="1" applyAlignment="1">
      <alignment horizontal="center" vertical="center" wrapText="1"/>
    </xf>
    <xf numFmtId="0" fontId="198" fillId="10" borderId="174" xfId="0" applyFont="1" applyFill="1" applyBorder="1" applyAlignment="1">
      <alignment horizontal="center" vertical="center"/>
    </xf>
    <xf numFmtId="0" fontId="198" fillId="10" borderId="52" xfId="0" applyFont="1" applyFill="1" applyBorder="1" applyAlignment="1">
      <alignment horizontal="center" vertical="center"/>
    </xf>
    <xf numFmtId="0" fontId="198" fillId="10" borderId="167" xfId="0" applyFont="1" applyFill="1" applyBorder="1" applyAlignment="1">
      <alignment horizontal="center" vertical="center"/>
    </xf>
    <xf numFmtId="0" fontId="189" fillId="10" borderId="51" xfId="0" applyFont="1" applyFill="1" applyBorder="1" applyAlignment="1">
      <alignment vertical="center" wrapText="1"/>
    </xf>
    <xf numFmtId="0" fontId="189" fillId="10" borderId="51" xfId="0" applyFont="1" applyFill="1" applyBorder="1" applyAlignment="1">
      <alignment horizontal="center" vertical="center" wrapText="1"/>
    </xf>
    <xf numFmtId="0" fontId="143" fillId="10" borderId="169" xfId="0" applyFont="1" applyFill="1" applyBorder="1" applyAlignment="1">
      <alignment vertical="center" wrapText="1"/>
    </xf>
    <xf numFmtId="0" fontId="126" fillId="0" borderId="51" xfId="0" applyFont="1" applyFill="1" applyBorder="1" applyAlignment="1">
      <alignment horizontal="center" vertical="center" wrapText="1"/>
    </xf>
    <xf numFmtId="0" fontId="126" fillId="0" borderId="169" xfId="0" applyFont="1" applyFill="1" applyBorder="1" applyAlignment="1">
      <alignment horizontal="center" vertical="center" wrapText="1"/>
    </xf>
    <xf numFmtId="0" fontId="137" fillId="0" borderId="51" xfId="0" applyFont="1" applyFill="1" applyBorder="1" applyAlignment="1">
      <alignment horizontal="center" vertical="center" wrapText="1"/>
    </xf>
    <xf numFmtId="0" fontId="98" fillId="0" borderId="51" xfId="0" applyFont="1" applyFill="1" applyBorder="1" applyAlignment="1">
      <alignment horizontal="center" vertical="center" wrapText="1"/>
    </xf>
    <xf numFmtId="0" fontId="110" fillId="0" borderId="51" xfId="0" applyFont="1" applyFill="1" applyBorder="1" applyAlignment="1">
      <alignment horizontal="center" vertical="center" wrapText="1"/>
    </xf>
    <xf numFmtId="0" fontId="110" fillId="0" borderId="169" xfId="0" applyFont="1" applyFill="1" applyBorder="1" applyAlignment="1">
      <alignment horizontal="center" vertical="center" wrapText="1"/>
    </xf>
    <xf numFmtId="0" fontId="167" fillId="0" borderId="174" xfId="0" applyFont="1" applyFill="1" applyBorder="1" applyAlignment="1">
      <alignment horizontal="center" vertical="center" wrapText="1"/>
    </xf>
    <xf numFmtId="0" fontId="167" fillId="0" borderId="52" xfId="0" applyFont="1" applyFill="1" applyBorder="1" applyAlignment="1">
      <alignment horizontal="center" vertical="center" wrapText="1"/>
    </xf>
    <xf numFmtId="0" fontId="191" fillId="0" borderId="52" xfId="0" applyFont="1" applyFill="1" applyBorder="1" applyAlignment="1">
      <alignment horizontal="center" vertical="center" wrapText="1"/>
    </xf>
    <xf numFmtId="0" fontId="191" fillId="0" borderId="167" xfId="0" applyFont="1" applyFill="1" applyBorder="1" applyAlignment="1">
      <alignment horizontal="center" vertical="center" wrapText="1"/>
    </xf>
    <xf numFmtId="0" fontId="167" fillId="0" borderId="125" xfId="0" applyFont="1" applyFill="1" applyBorder="1" applyAlignment="1">
      <alignment horizontal="center" vertical="center" wrapText="1"/>
    </xf>
    <xf numFmtId="0" fontId="167" fillId="0" borderId="51" xfId="0" applyFont="1" applyFill="1" applyBorder="1" applyAlignment="1">
      <alignment horizontal="center" vertical="center" wrapText="1"/>
    </xf>
    <xf numFmtId="0" fontId="191" fillId="0" borderId="51" xfId="0" applyFont="1" applyFill="1" applyBorder="1" applyAlignment="1">
      <alignment horizontal="center" vertical="center" wrapText="1"/>
    </xf>
    <xf numFmtId="0" fontId="200" fillId="5" borderId="175" xfId="0" applyFont="1" applyFill="1" applyBorder="1" applyAlignment="1">
      <alignment horizontal="center" vertical="center" wrapText="1"/>
    </xf>
    <xf numFmtId="0" fontId="192" fillId="0" borderId="126" xfId="0" applyFont="1" applyFill="1" applyBorder="1" applyAlignment="1">
      <alignment horizontal="center" vertical="center"/>
    </xf>
    <xf numFmtId="0" fontId="192" fillId="0" borderId="123" xfId="0" applyFont="1" applyFill="1" applyBorder="1" applyAlignment="1">
      <alignment horizontal="center" vertical="center"/>
    </xf>
    <xf numFmtId="0" fontId="193" fillId="0" borderId="123" xfId="0" applyFont="1" applyFill="1" applyBorder="1" applyAlignment="1">
      <alignment horizontal="center" vertical="center" wrapText="1"/>
    </xf>
    <xf numFmtId="0" fontId="193" fillId="0" borderId="176" xfId="0" applyFont="1" applyFill="1" applyBorder="1" applyAlignment="1">
      <alignment horizontal="center" vertical="center" wrapText="1"/>
    </xf>
    <xf numFmtId="0" fontId="200" fillId="5" borderId="177" xfId="0" applyFont="1" applyFill="1" applyBorder="1" applyAlignment="1">
      <alignment vertical="center" wrapText="1"/>
    </xf>
    <xf numFmtId="0" fontId="192" fillId="0" borderId="38" xfId="0" applyFont="1" applyFill="1" applyBorder="1" applyAlignment="1">
      <alignment horizontal="center" vertical="center"/>
    </xf>
    <xf numFmtId="0" fontId="192" fillId="0" borderId="0" xfId="0" applyFont="1" applyFill="1" applyBorder="1" applyAlignment="1">
      <alignment horizontal="center" vertical="center"/>
    </xf>
    <xf numFmtId="0" fontId="143" fillId="10" borderId="29" xfId="0" applyFont="1" applyFill="1" applyBorder="1" applyAlignment="1">
      <alignment horizontal="center" vertical="center"/>
    </xf>
    <xf numFmtId="0" fontId="143" fillId="10" borderId="48" xfId="0" applyFont="1" applyFill="1" applyBorder="1" applyAlignment="1">
      <alignment horizontal="center" vertical="center"/>
    </xf>
    <xf numFmtId="0" fontId="143" fillId="10" borderId="32" xfId="0" applyFont="1" applyFill="1" applyBorder="1" applyAlignment="1">
      <alignment horizontal="center" vertical="center"/>
    </xf>
    <xf numFmtId="0" fontId="143" fillId="10" borderId="46" xfId="0" applyFont="1" applyFill="1" applyBorder="1" applyAlignment="1">
      <alignment horizontal="center" vertical="center"/>
    </xf>
    <xf numFmtId="0" fontId="95" fillId="10" borderId="63" xfId="0" applyFont="1" applyFill="1" applyBorder="1" applyAlignment="1">
      <alignment horizontal="center" vertical="center"/>
    </xf>
    <xf numFmtId="0" fontId="95" fillId="10" borderId="64" xfId="0" applyFont="1" applyFill="1" applyBorder="1" applyAlignment="1">
      <alignment horizontal="center" vertical="center"/>
    </xf>
    <xf numFmtId="0" fontId="110" fillId="0" borderId="178" xfId="0" applyFont="1" applyFill="1" applyBorder="1" applyAlignment="1">
      <alignment horizontal="center" vertical="center" wrapText="1"/>
    </xf>
    <xf numFmtId="176" fontId="77" fillId="0" borderId="32" xfId="0" applyNumberFormat="1" applyFont="1" applyFill="1" applyBorder="1" applyAlignment="1">
      <alignment horizontal="center" vertical="center" wrapText="1"/>
    </xf>
    <xf numFmtId="0" fontId="17" fillId="3" borderId="46" xfId="0" applyFont="1" applyFill="1" applyBorder="1" applyAlignment="1">
      <alignment horizontal="center" vertical="center" wrapText="1"/>
    </xf>
    <xf numFmtId="0" fontId="101" fillId="3" borderId="46" xfId="0" applyFont="1" applyFill="1" applyBorder="1" applyAlignment="1">
      <alignment horizontal="center" vertical="center" wrapText="1"/>
    </xf>
    <xf numFmtId="0" fontId="201" fillId="0" borderId="46" xfId="0" applyFont="1" applyFill="1" applyBorder="1" applyAlignment="1">
      <alignment horizontal="center" vertical="center" wrapText="1"/>
    </xf>
    <xf numFmtId="176" fontId="52" fillId="0" borderId="32" xfId="0" applyNumberFormat="1" applyFont="1" applyFill="1" applyBorder="1" applyAlignment="1">
      <alignment horizontal="center" vertical="center" wrapText="1"/>
    </xf>
    <xf numFmtId="0" fontId="52" fillId="0" borderId="33" xfId="0" applyNumberFormat="1" applyFont="1" applyFill="1" applyBorder="1" applyAlignment="1">
      <alignment horizontal="center" vertical="center" wrapText="1"/>
    </xf>
    <xf numFmtId="176" fontId="52" fillId="0" borderId="33" xfId="0" applyNumberFormat="1" applyFont="1" applyFill="1" applyBorder="1" applyAlignment="1">
      <alignment horizontal="center" vertical="center" wrapText="1"/>
    </xf>
    <xf numFmtId="0" fontId="121" fillId="0" borderId="33" xfId="0" applyNumberFormat="1" applyFont="1" applyFill="1" applyBorder="1" applyAlignment="1">
      <alignment horizontal="center" vertical="center" wrapText="1"/>
    </xf>
    <xf numFmtId="176" fontId="158" fillId="0" borderId="33" xfId="0" applyNumberFormat="1" applyFont="1" applyFill="1" applyBorder="1" applyAlignment="1">
      <alignment horizontal="center" vertical="center" wrapText="1"/>
    </xf>
    <xf numFmtId="0" fontId="158" fillId="0" borderId="33" xfId="0" applyNumberFormat="1" applyFont="1" applyFill="1" applyBorder="1" applyAlignment="1">
      <alignment horizontal="center" vertical="center" wrapText="1"/>
    </xf>
    <xf numFmtId="0" fontId="77" fillId="0" borderId="32" xfId="0" applyNumberFormat="1" applyFont="1" applyFill="1" applyBorder="1" applyAlignment="1">
      <alignment horizontal="center" vertical="center" wrapText="1"/>
    </xf>
    <xf numFmtId="188" fontId="74" fillId="10" borderId="0" xfId="69" applyNumberFormat="1" applyFont="1" applyFill="1" applyBorder="1" applyAlignment="1" applyProtection="1">
      <alignment wrapText="1"/>
    </xf>
    <xf numFmtId="0" fontId="192" fillId="0" borderId="0" xfId="0" applyFont="1" applyFill="1" applyAlignment="1">
      <alignment horizontal="center" vertical="center"/>
    </xf>
    <xf numFmtId="0" fontId="129" fillId="10" borderId="101" xfId="0" applyFont="1" applyFill="1" applyBorder="1" applyAlignment="1">
      <alignment horizontal="center" vertical="center" wrapText="1"/>
    </xf>
    <xf numFmtId="0" fontId="84" fillId="10" borderId="127" xfId="0" applyFont="1" applyFill="1" applyBorder="1" applyAlignment="1">
      <alignment horizontal="center" vertical="center"/>
    </xf>
    <xf numFmtId="0" fontId="200" fillId="5" borderId="127" xfId="0" applyFont="1" applyFill="1" applyBorder="1" applyAlignment="1">
      <alignment horizontal="center" vertical="center" wrapText="1"/>
    </xf>
    <xf numFmtId="0" fontId="200" fillId="5" borderId="127" xfId="0" applyFont="1" applyFill="1" applyBorder="1" applyAlignment="1">
      <alignment horizontal="center" vertical="center"/>
    </xf>
    <xf numFmtId="49" fontId="86" fillId="5" borderId="35" xfId="0" applyNumberFormat="1" applyFont="1" applyFill="1" applyBorder="1" applyAlignment="1">
      <alignment horizontal="center" vertical="center" wrapText="1"/>
    </xf>
    <xf numFmtId="49" fontId="86" fillId="5" borderId="47" xfId="0" applyNumberFormat="1" applyFont="1" applyFill="1" applyBorder="1" applyAlignment="1">
      <alignment horizontal="center" vertical="center" wrapText="1"/>
    </xf>
    <xf numFmtId="0" fontId="86" fillId="5" borderId="35" xfId="0" applyFont="1" applyFill="1" applyBorder="1" applyAlignment="1">
      <alignment horizontal="center" vertical="center" wrapText="1"/>
    </xf>
    <xf numFmtId="0" fontId="86" fillId="5" borderId="36" xfId="0" applyFont="1" applyFill="1" applyBorder="1" applyAlignment="1">
      <alignment horizontal="center" vertical="center" wrapText="1"/>
    </xf>
    <xf numFmtId="0" fontId="84" fillId="5" borderId="122" xfId="0" applyFont="1" applyFill="1" applyBorder="1" applyAlignment="1">
      <alignment horizontal="center" vertical="center"/>
    </xf>
    <xf numFmtId="0" fontId="202" fillId="0" borderId="0" xfId="0" applyFont="1" applyAlignment="1"/>
    <xf numFmtId="0" fontId="203" fillId="0" borderId="0" xfId="0" applyFont="1" applyAlignment="1"/>
    <xf numFmtId="0" fontId="204" fillId="0" borderId="0" xfId="0" applyFont="1" applyFill="1" applyAlignment="1"/>
    <xf numFmtId="0" fontId="203" fillId="0" borderId="0" xfId="0" applyFont="1" applyFill="1" applyAlignment="1"/>
    <xf numFmtId="0" fontId="119" fillId="0" borderId="0" xfId="0" applyFont="1" applyAlignment="1"/>
    <xf numFmtId="0" fontId="205" fillId="10" borderId="124" xfId="0" applyFont="1" applyFill="1" applyBorder="1" applyAlignment="1">
      <alignment horizontal="center" vertical="center" textRotation="255"/>
    </xf>
    <xf numFmtId="0" fontId="206" fillId="20" borderId="49" xfId="0" applyFont="1" applyFill="1" applyBorder="1" applyAlignment="1" applyProtection="1">
      <alignment horizontal="center" vertical="center" wrapText="1"/>
    </xf>
    <xf numFmtId="0" fontId="206" fillId="20" borderId="49" xfId="0" applyFont="1" applyFill="1" applyBorder="1" applyAlignment="1" applyProtection="1">
      <alignment horizontal="center" vertical="center" wrapText="1"/>
      <protection locked="0"/>
    </xf>
    <xf numFmtId="0" fontId="206" fillId="20" borderId="131" xfId="0" applyFont="1" applyFill="1" applyBorder="1" applyAlignment="1" applyProtection="1">
      <alignment horizontal="center" vertical="center" wrapText="1"/>
      <protection locked="0"/>
    </xf>
    <xf numFmtId="0" fontId="205" fillId="10" borderId="125" xfId="0" applyFont="1" applyFill="1" applyBorder="1" applyAlignment="1">
      <alignment horizontal="center" vertical="center" textRotation="255"/>
    </xf>
    <xf numFmtId="0" fontId="206" fillId="20" borderId="51" xfId="0" applyFont="1" applyFill="1" applyBorder="1" applyAlignment="1" applyProtection="1">
      <alignment horizontal="center" vertical="center" wrapText="1"/>
    </xf>
    <xf numFmtId="0" fontId="206" fillId="20" borderId="51" xfId="0" applyFont="1" applyFill="1" applyBorder="1" applyAlignment="1" applyProtection="1">
      <alignment horizontal="center" vertical="center" wrapText="1"/>
      <protection locked="0"/>
    </xf>
    <xf numFmtId="0" fontId="206" fillId="20" borderId="132" xfId="0" applyFont="1" applyFill="1" applyBorder="1" applyAlignment="1" applyProtection="1">
      <alignment horizontal="center" vertical="center" wrapText="1"/>
      <protection locked="0"/>
    </xf>
    <xf numFmtId="0" fontId="207" fillId="0" borderId="63" xfId="0" applyFont="1" applyFill="1" applyBorder="1" applyAlignment="1">
      <alignment horizontal="center" vertical="center" textRotation="255" wrapText="1"/>
    </xf>
    <xf numFmtId="0" fontId="208" fillId="0" borderId="64" xfId="0" applyFont="1" applyFill="1" applyBorder="1" applyAlignment="1">
      <alignment horizontal="center" vertical="center" wrapText="1"/>
    </xf>
    <xf numFmtId="0" fontId="209" fillId="0" borderId="64" xfId="0" applyNumberFormat="1" applyFont="1" applyFill="1" applyBorder="1" applyAlignment="1">
      <alignment horizontal="center" vertical="center" wrapText="1"/>
    </xf>
    <xf numFmtId="0" fontId="209" fillId="0" borderId="64" xfId="0" applyFont="1" applyFill="1" applyBorder="1" applyAlignment="1">
      <alignment horizontal="center" vertical="center" wrapText="1"/>
    </xf>
    <xf numFmtId="0" fontId="209" fillId="0" borderId="72" xfId="0" applyFont="1" applyFill="1" applyBorder="1" applyAlignment="1">
      <alignment horizontal="center" vertical="center" wrapText="1"/>
    </xf>
    <xf numFmtId="0" fontId="207" fillId="0" borderId="32" xfId="0" applyFont="1" applyFill="1" applyBorder="1" applyAlignment="1">
      <alignment horizontal="center" vertical="center" textRotation="255" wrapText="1"/>
    </xf>
    <xf numFmtId="0" fontId="208" fillId="0" borderId="33" xfId="0" applyFont="1" applyFill="1" applyBorder="1" applyAlignment="1">
      <alignment horizontal="center" vertical="center" wrapText="1"/>
    </xf>
    <xf numFmtId="0" fontId="209" fillId="0" borderId="33" xfId="0" applyFont="1" applyFill="1" applyBorder="1" applyAlignment="1">
      <alignment horizontal="center" vertical="center" wrapText="1"/>
    </xf>
    <xf numFmtId="0" fontId="209" fillId="0" borderId="34" xfId="0" applyFont="1" applyFill="1" applyBorder="1" applyAlignment="1">
      <alignment horizontal="center" vertical="center" wrapText="1"/>
    </xf>
    <xf numFmtId="0" fontId="209" fillId="0" borderId="33" xfId="0" applyNumberFormat="1" applyFont="1" applyFill="1" applyBorder="1" applyAlignment="1">
      <alignment horizontal="center" vertical="center" wrapText="1"/>
    </xf>
    <xf numFmtId="0" fontId="209" fillId="0" borderId="34" xfId="0" applyNumberFormat="1" applyFont="1" applyFill="1" applyBorder="1" applyAlignment="1">
      <alignment horizontal="center" vertical="center" wrapText="1"/>
    </xf>
    <xf numFmtId="0" fontId="207" fillId="0" borderId="32" xfId="0" applyFont="1" applyFill="1" applyBorder="1" applyAlignment="1">
      <alignment horizontal="center" vertical="center" wrapText="1" readingOrder="1"/>
    </xf>
    <xf numFmtId="0" fontId="210" fillId="0" borderId="33" xfId="0" applyNumberFormat="1" applyFont="1" applyFill="1" applyBorder="1" applyAlignment="1">
      <alignment horizontal="center" vertical="center" wrapText="1"/>
    </xf>
    <xf numFmtId="0" fontId="210" fillId="0" borderId="34" xfId="0" applyNumberFormat="1" applyFont="1" applyFill="1" applyBorder="1" applyAlignment="1">
      <alignment horizontal="center" vertical="center" wrapText="1"/>
    </xf>
    <xf numFmtId="0" fontId="210" fillId="0" borderId="33" xfId="0" applyFont="1" applyFill="1" applyBorder="1" applyAlignment="1">
      <alignment horizontal="center" vertical="center" wrapText="1"/>
    </xf>
    <xf numFmtId="0" fontId="210" fillId="0" borderId="34" xfId="0" applyFont="1" applyFill="1" applyBorder="1" applyAlignment="1">
      <alignment horizontal="center" vertical="center" wrapText="1"/>
    </xf>
    <xf numFmtId="0" fontId="209" fillId="0" borderId="32" xfId="0" applyFont="1" applyFill="1" applyBorder="1" applyAlignment="1">
      <alignment horizontal="center" vertical="center" textRotation="255" wrapText="1"/>
    </xf>
    <xf numFmtId="0" fontId="87" fillId="0" borderId="33" xfId="0" applyFont="1" applyFill="1" applyBorder="1" applyAlignment="1">
      <alignment horizontal="left" vertical="center" wrapText="1"/>
    </xf>
    <xf numFmtId="0" fontId="87" fillId="0" borderId="34" xfId="0" applyFont="1" applyFill="1" applyBorder="1" applyAlignment="1">
      <alignment horizontal="left" vertical="center" wrapText="1"/>
    </xf>
    <xf numFmtId="0" fontId="87" fillId="0" borderId="33" xfId="14" applyNumberFormat="1" applyFont="1" applyFill="1" applyBorder="1" applyAlignment="1">
      <alignment horizontal="left" vertical="center" wrapText="1"/>
    </xf>
    <xf numFmtId="0" fontId="87" fillId="0" borderId="34" xfId="14" applyNumberFormat="1" applyFont="1" applyFill="1" applyBorder="1" applyAlignment="1">
      <alignment horizontal="left" vertical="center" wrapText="1"/>
    </xf>
    <xf numFmtId="0" fontId="209" fillId="0" borderId="32" xfId="0" applyFont="1" applyFill="1" applyBorder="1" applyAlignment="1">
      <alignment horizontal="center" vertical="center" wrapText="1" readingOrder="1"/>
    </xf>
    <xf numFmtId="0" fontId="209" fillId="0" borderId="32" xfId="0" applyFont="1" applyFill="1" applyBorder="1" applyAlignment="1">
      <alignment horizontal="center" vertical="center" textRotation="255"/>
    </xf>
    <xf numFmtId="0" fontId="211" fillId="0" borderId="35" xfId="0" applyFont="1" applyFill="1" applyBorder="1" applyAlignment="1">
      <alignment horizontal="center" vertical="center" wrapText="1"/>
    </xf>
    <xf numFmtId="0" fontId="212" fillId="0" borderId="36" xfId="0" applyFont="1" applyFill="1" applyBorder="1" applyAlignment="1">
      <alignment horizontal="center" vertical="center" wrapText="1"/>
    </xf>
    <xf numFmtId="0" fontId="212" fillId="0" borderId="37" xfId="0" applyFont="1" applyFill="1" applyBorder="1" applyAlignment="1">
      <alignment horizontal="center" vertical="center" wrapText="1"/>
    </xf>
    <xf numFmtId="0" fontId="213" fillId="21" borderId="179" xfId="0" applyFont="1" applyFill="1" applyBorder="1" applyAlignment="1" applyProtection="1">
      <alignment horizontal="center" vertical="center" wrapText="1"/>
    </xf>
    <xf numFmtId="0" fontId="213" fillId="21" borderId="180" xfId="0" applyFont="1" applyFill="1" applyBorder="1" applyAlignment="1" applyProtection="1">
      <alignment horizontal="center" vertical="center" wrapText="1"/>
    </xf>
    <xf numFmtId="0" fontId="213" fillId="21" borderId="180" xfId="0" applyFont="1" applyFill="1" applyBorder="1" applyAlignment="1" applyProtection="1">
      <alignment horizontal="center" vertical="center" wrapText="1"/>
      <protection locked="0"/>
    </xf>
    <xf numFmtId="0" fontId="0" fillId="0" borderId="38" xfId="0" applyBorder="1" applyAlignment="1"/>
    <xf numFmtId="188" fontId="74" fillId="10" borderId="1" xfId="69" applyNumberFormat="1" applyFont="1" applyFill="1" applyBorder="1" applyAlignment="1" applyProtection="1">
      <alignment horizontal="center" wrapText="1"/>
    </xf>
    <xf numFmtId="188" fontId="74" fillId="10" borderId="2" xfId="69" applyNumberFormat="1" applyFont="1" applyFill="1" applyBorder="1" applyAlignment="1" applyProtection="1">
      <alignment horizontal="center" wrapText="1"/>
    </xf>
    <xf numFmtId="0" fontId="214" fillId="0" borderId="11" xfId="0" applyFont="1" applyFill="1" applyBorder="1" applyAlignment="1" applyProtection="1">
      <alignment horizontal="center" vertical="center" shrinkToFit="1"/>
      <protection locked="0"/>
    </xf>
    <xf numFmtId="0" fontId="130" fillId="10" borderId="4" xfId="0" applyFont="1" applyFill="1" applyBorder="1" applyAlignment="1">
      <alignment horizontal="center" vertical="center" shrinkToFit="1"/>
    </xf>
    <xf numFmtId="188" fontId="74" fillId="10" borderId="39" xfId="69" applyNumberFormat="1" applyFont="1" applyFill="1" applyBorder="1" applyAlignment="1" applyProtection="1">
      <alignment horizontal="center" wrapText="1"/>
    </xf>
    <xf numFmtId="188" fontId="74" fillId="10" borderId="40" xfId="69" applyNumberFormat="1" applyFont="1" applyFill="1" applyBorder="1" applyAlignment="1" applyProtection="1">
      <alignment horizontal="center" wrapText="1"/>
    </xf>
    <xf numFmtId="0" fontId="215" fillId="22" borderId="18" xfId="0" applyFont="1" applyFill="1" applyBorder="1" applyAlignment="1" applyProtection="1">
      <alignment horizontal="center" vertical="center" shrinkToFit="1"/>
      <protection locked="0"/>
    </xf>
    <xf numFmtId="0" fontId="216" fillId="22" borderId="18" xfId="0" applyFont="1" applyFill="1" applyBorder="1" applyAlignment="1" applyProtection="1">
      <alignment horizontal="center" vertical="center" shrinkToFit="1"/>
      <protection locked="0"/>
    </xf>
    <xf numFmtId="0" fontId="217" fillId="10" borderId="29" xfId="0" applyFont="1" applyFill="1" applyBorder="1" applyAlignment="1">
      <alignment horizontal="center" vertical="center" shrinkToFit="1"/>
    </xf>
    <xf numFmtId="0" fontId="217" fillId="10" borderId="30" xfId="0" applyFont="1" applyFill="1" applyBorder="1" applyAlignment="1">
      <alignment horizontal="center" vertical="center" shrinkToFit="1"/>
    </xf>
    <xf numFmtId="0" fontId="217" fillId="10" borderId="30" xfId="0" applyFont="1" applyFill="1" applyBorder="1" applyAlignment="1">
      <alignment horizontal="center" vertical="center" wrapText="1" shrinkToFit="1"/>
    </xf>
    <xf numFmtId="0" fontId="218" fillId="0" borderId="32" xfId="14" applyFont="1" applyFill="1" applyBorder="1" applyAlignment="1">
      <alignment horizontal="center" vertical="center" wrapText="1"/>
    </xf>
    <xf numFmtId="0" fontId="219" fillId="9" borderId="33" xfId="0" applyFont="1" applyFill="1" applyBorder="1" applyAlignment="1" applyProtection="1">
      <alignment horizontal="center" vertical="center" wrapText="1"/>
      <protection locked="0"/>
    </xf>
    <xf numFmtId="0" fontId="219" fillId="0" borderId="33" xfId="0" applyFont="1" applyFill="1" applyBorder="1" applyAlignment="1" applyProtection="1">
      <alignment horizontal="center" vertical="center" wrapText="1"/>
      <protection locked="0"/>
    </xf>
    <xf numFmtId="0" fontId="220" fillId="0" borderId="33" xfId="0" applyFont="1" applyFill="1" applyBorder="1" applyAlignment="1">
      <alignment horizontal="center" vertical="center" wrapText="1"/>
    </xf>
    <xf numFmtId="0" fontId="221" fillId="0" borderId="51" xfId="14" applyFont="1" applyFill="1" applyBorder="1" applyAlignment="1">
      <alignment horizontal="center" vertical="center" wrapText="1"/>
    </xf>
    <xf numFmtId="192" fontId="46" fillId="0" borderId="33" xfId="14" applyNumberFormat="1" applyFont="1" applyFill="1" applyBorder="1" applyAlignment="1">
      <alignment horizontal="center" vertical="center" wrapText="1"/>
    </xf>
    <xf numFmtId="0" fontId="221" fillId="0" borderId="181" xfId="14" applyFont="1" applyFill="1" applyBorder="1" applyAlignment="1">
      <alignment horizontal="center" vertical="center" wrapText="1"/>
    </xf>
    <xf numFmtId="0" fontId="210" fillId="0" borderId="33" xfId="0" applyFont="1" applyFill="1" applyBorder="1" applyAlignment="1">
      <alignment horizontal="center" vertical="center"/>
    </xf>
    <xf numFmtId="0" fontId="222" fillId="0" borderId="32" xfId="14" applyFont="1" applyFill="1" applyBorder="1" applyAlignment="1">
      <alignment horizontal="center" vertical="center" wrapText="1"/>
    </xf>
    <xf numFmtId="0" fontId="219" fillId="0" borderId="33" xfId="0" applyFont="1" applyFill="1" applyBorder="1" applyAlignment="1" applyProtection="1">
      <alignment horizontal="center" vertical="center"/>
      <protection locked="0"/>
    </xf>
    <xf numFmtId="0" fontId="222" fillId="0" borderId="32" xfId="0" applyFont="1" applyFill="1" applyBorder="1" applyAlignment="1">
      <alignment horizontal="center" vertical="center" wrapText="1"/>
    </xf>
    <xf numFmtId="0" fontId="46" fillId="0" borderId="33" xfId="14" applyFont="1" applyFill="1" applyBorder="1" applyAlignment="1">
      <alignment horizontal="center" vertical="center" wrapText="1"/>
    </xf>
    <xf numFmtId="192" fontId="210" fillId="0" borderId="33" xfId="14" applyNumberFormat="1" applyFont="1" applyFill="1" applyBorder="1" applyAlignment="1">
      <alignment horizontal="center" vertical="center" wrapText="1"/>
    </xf>
    <xf numFmtId="0" fontId="175" fillId="0" borderId="35" xfId="0" applyFont="1" applyBorder="1" applyAlignment="1"/>
    <xf numFmtId="0" fontId="175" fillId="0" borderId="36" xfId="0" applyFont="1" applyBorder="1" applyAlignment="1"/>
    <xf numFmtId="0" fontId="223" fillId="0" borderId="36" xfId="0" applyFont="1" applyBorder="1" applyAlignment="1"/>
    <xf numFmtId="0" fontId="175" fillId="0" borderId="65" xfId="0" applyFont="1" applyBorder="1" applyAlignment="1"/>
    <xf numFmtId="0" fontId="175" fillId="0" borderId="66" xfId="0" applyFont="1" applyBorder="1" applyAlignment="1"/>
    <xf numFmtId="0" fontId="223" fillId="0" borderId="66" xfId="0" applyFont="1" applyBorder="1" applyAlignment="1"/>
    <xf numFmtId="0" fontId="98" fillId="0" borderId="29" xfId="0" applyFont="1" applyFill="1" applyBorder="1" applyAlignment="1">
      <alignment horizontal="center" vertical="center" wrapText="1"/>
    </xf>
    <xf numFmtId="0" fontId="98" fillId="0" borderId="30" xfId="0" applyFont="1" applyFill="1" applyBorder="1" applyAlignment="1">
      <alignment horizontal="center" vertical="center" wrapText="1"/>
    </xf>
    <xf numFmtId="0" fontId="218" fillId="0" borderId="35" xfId="14" applyFont="1" applyFill="1" applyBorder="1" applyAlignment="1">
      <alignment horizontal="center" vertical="center" wrapText="1"/>
    </xf>
    <xf numFmtId="0" fontId="219" fillId="9" borderId="36" xfId="0" applyFont="1" applyFill="1" applyBorder="1" applyAlignment="1" applyProtection="1">
      <alignment horizontal="center" vertical="center" wrapText="1"/>
      <protection locked="0"/>
    </xf>
    <xf numFmtId="0" fontId="210" fillId="0" borderId="36" xfId="0" applyFont="1" applyFill="1" applyBorder="1" applyAlignment="1">
      <alignment horizontal="center" vertical="center" wrapText="1"/>
    </xf>
    <xf numFmtId="0" fontId="219" fillId="0" borderId="36" xfId="0" applyFont="1" applyFill="1" applyBorder="1" applyAlignment="1" applyProtection="1">
      <alignment horizontal="center" vertical="center" wrapText="1"/>
      <protection locked="0"/>
    </xf>
    <xf numFmtId="0" fontId="220" fillId="0" borderId="36" xfId="0" applyFont="1" applyFill="1" applyBorder="1" applyAlignment="1">
      <alignment horizontal="center" vertical="center" wrapText="1"/>
    </xf>
    <xf numFmtId="0" fontId="221" fillId="0" borderId="182" xfId="14" applyFont="1" applyFill="1" applyBorder="1" applyAlignment="1">
      <alignment horizontal="center" vertical="center" wrapText="1"/>
    </xf>
    <xf numFmtId="0" fontId="0" fillId="0" borderId="127" xfId="0" applyBorder="1" applyAlignment="1"/>
    <xf numFmtId="188" fontId="74" fillId="10" borderId="101" xfId="69" applyNumberFormat="1" applyFont="1" applyFill="1" applyBorder="1" applyAlignment="1" applyProtection="1">
      <alignment horizontal="center" wrapText="1"/>
    </xf>
    <xf numFmtId="188" fontId="74" fillId="10" borderId="122" xfId="69" applyNumberFormat="1" applyFont="1" applyFill="1" applyBorder="1" applyAlignment="1" applyProtection="1">
      <alignment horizontal="center" wrapText="1"/>
    </xf>
    <xf numFmtId="0" fontId="217" fillId="10" borderId="31" xfId="0" applyFont="1" applyFill="1" applyBorder="1" applyAlignment="1">
      <alignment horizontal="center" vertical="center" shrinkToFit="1"/>
    </xf>
    <xf numFmtId="0" fontId="210" fillId="0" borderId="33" xfId="14" applyFont="1" applyFill="1" applyBorder="1" applyAlignment="1">
      <alignment horizontal="center" vertical="center" wrapText="1"/>
    </xf>
    <xf numFmtId="0" fontId="221" fillId="0" borderId="132" xfId="14" applyFont="1" applyFill="1" applyBorder="1" applyAlignment="1">
      <alignment horizontal="center" vertical="center" wrapText="1"/>
    </xf>
    <xf numFmtId="0" fontId="224" fillId="0" borderId="0" xfId="0" applyFont="1" applyAlignment="1"/>
    <xf numFmtId="192" fontId="210" fillId="0" borderId="36" xfId="14" applyNumberFormat="1" applyFont="1" applyFill="1" applyBorder="1" applyAlignment="1">
      <alignment horizontal="center" vertical="center" wrapText="1"/>
    </xf>
    <xf numFmtId="0" fontId="223" fillId="0" borderId="66" xfId="0" applyFont="1" applyBorder="1" applyAlignment="1">
      <alignment horizontal="center" vertical="center"/>
    </xf>
    <xf numFmtId="0" fontId="225" fillId="0" borderId="31" xfId="14" applyFont="1" applyFill="1" applyBorder="1" applyAlignment="1" applyProtection="1">
      <alignment horizontal="center" vertical="center" wrapText="1"/>
      <protection locked="0"/>
    </xf>
    <xf numFmtId="0" fontId="46" fillId="0" borderId="31" xfId="14" applyFont="1" applyFill="1" applyBorder="1" applyAlignment="1" applyProtection="1">
      <alignment horizontal="center" vertical="center" wrapText="1"/>
      <protection locked="0"/>
    </xf>
    <xf numFmtId="0" fontId="210" fillId="0" borderId="33" xfId="14" applyNumberFormat="1" applyFont="1" applyFill="1" applyBorder="1" applyAlignment="1">
      <alignment horizontal="center" vertical="center" wrapText="1"/>
    </xf>
    <xf numFmtId="0" fontId="225" fillId="0" borderId="34" xfId="14" applyFont="1" applyFill="1" applyBorder="1" applyAlignment="1" applyProtection="1">
      <alignment horizontal="center" vertical="center" wrapText="1"/>
      <protection locked="0"/>
    </xf>
    <xf numFmtId="0" fontId="46" fillId="0" borderId="34" xfId="14" applyFont="1" applyFill="1" applyBorder="1" applyAlignment="1" applyProtection="1">
      <alignment horizontal="center" vertical="center" wrapText="1"/>
      <protection locked="0"/>
    </xf>
    <xf numFmtId="0" fontId="210" fillId="0" borderId="36" xfId="14" applyFont="1" applyFill="1" applyBorder="1" applyAlignment="1">
      <alignment horizontal="center" vertical="center" wrapText="1"/>
    </xf>
    <xf numFmtId="0" fontId="225" fillId="0" borderId="37" xfId="14" applyFont="1" applyFill="1" applyBorder="1" applyAlignment="1" applyProtection="1">
      <alignment horizontal="center" vertical="center" wrapText="1"/>
      <protection locked="0"/>
    </xf>
    <xf numFmtId="0" fontId="46" fillId="0" borderId="37" xfId="14" applyFont="1" applyFill="1" applyBorder="1" applyAlignment="1" applyProtection="1">
      <alignment horizontal="center" vertical="center" wrapText="1"/>
      <protection locked="0"/>
    </xf>
    <xf numFmtId="0" fontId="226" fillId="0" borderId="0" xfId="0" applyFont="1" applyAlignment="1"/>
    <xf numFmtId="0" fontId="227" fillId="0" borderId="0" xfId="0" applyFont="1" applyAlignment="1"/>
    <xf numFmtId="0" fontId="228" fillId="0" borderId="0" xfId="0" applyFont="1" applyAlignment="1">
      <alignment vertical="center"/>
    </xf>
    <xf numFmtId="188" fontId="17" fillId="10" borderId="26" xfId="69" applyNumberFormat="1" applyFont="1" applyFill="1" applyBorder="1" applyAlignment="1" applyProtection="1">
      <alignment horizontal="center" wrapText="1"/>
    </xf>
    <xf numFmtId="0" fontId="74" fillId="10" borderId="29" xfId="0" applyFont="1" applyFill="1" applyBorder="1" applyAlignment="1">
      <alignment horizontal="center" vertical="center" shrinkToFit="1"/>
    </xf>
    <xf numFmtId="0" fontId="74" fillId="10" borderId="30" xfId="0" applyFont="1" applyFill="1" applyBorder="1" applyAlignment="1">
      <alignment horizontal="center" vertical="center" shrinkToFit="1"/>
    </xf>
    <xf numFmtId="0" fontId="229" fillId="0" borderId="32" xfId="0" applyFont="1" applyFill="1" applyBorder="1" applyAlignment="1" applyProtection="1">
      <alignment horizontal="center" vertical="center" wrapText="1"/>
      <protection locked="0"/>
    </xf>
    <xf numFmtId="0" fontId="74" fillId="0" borderId="33" xfId="0" applyFont="1" applyFill="1" applyBorder="1" applyAlignment="1" applyProtection="1">
      <alignment horizontal="center" vertical="center" wrapText="1"/>
      <protection locked="0"/>
    </xf>
    <xf numFmtId="0" fontId="210" fillId="0" borderId="33" xfId="0" applyFont="1" applyFill="1" applyBorder="1" applyAlignment="1" applyProtection="1">
      <alignment horizontal="center" vertical="center" wrapText="1"/>
      <protection locked="0"/>
    </xf>
    <xf numFmtId="0" fontId="225" fillId="0" borderId="33" xfId="14" applyFont="1" applyFill="1" applyBorder="1" applyAlignment="1" applyProtection="1">
      <alignment horizontal="center" vertical="center" wrapText="1"/>
      <protection locked="0"/>
    </xf>
    <xf numFmtId="0" fontId="210" fillId="0" borderId="33" xfId="0" applyFont="1" applyFill="1" applyBorder="1" applyAlignment="1" applyProtection="1">
      <alignment horizontal="center" vertical="center"/>
      <protection locked="0"/>
    </xf>
    <xf numFmtId="0" fontId="230" fillId="0" borderId="32" xfId="0" applyFont="1" applyFill="1" applyBorder="1" applyAlignment="1" applyProtection="1">
      <alignment horizontal="center" vertical="center" wrapText="1"/>
      <protection locked="0"/>
    </xf>
    <xf numFmtId="0" fontId="74" fillId="0" borderId="33" xfId="0" applyFont="1" applyFill="1" applyBorder="1" applyAlignment="1" applyProtection="1">
      <alignment horizontal="center" vertical="center"/>
      <protection locked="0"/>
    </xf>
    <xf numFmtId="0" fontId="231" fillId="0" borderId="32" xfId="0" applyFont="1" applyFill="1" applyBorder="1" applyAlignment="1" applyProtection="1">
      <alignment horizontal="center" vertical="center" wrapText="1"/>
      <protection locked="0"/>
    </xf>
    <xf numFmtId="0" fontId="231" fillId="0" borderId="33" xfId="0" applyFont="1" applyFill="1" applyBorder="1" applyAlignment="1" applyProtection="1">
      <alignment horizontal="center" vertical="center" wrapText="1"/>
      <protection locked="0"/>
    </xf>
    <xf numFmtId="0" fontId="232" fillId="0" borderId="33" xfId="0" applyFont="1" applyFill="1" applyBorder="1" applyAlignment="1" applyProtection="1">
      <alignment horizontal="center" vertical="center" wrapText="1"/>
      <protection locked="0"/>
    </xf>
    <xf numFmtId="0" fontId="233" fillId="0" borderId="35" xfId="14" applyFont="1" applyFill="1" applyBorder="1" applyAlignment="1" applyProtection="1">
      <alignment horizontal="center" vertical="center" wrapText="1"/>
      <protection locked="0"/>
    </xf>
    <xf numFmtId="0" fontId="233" fillId="0" borderId="36" xfId="14" applyFont="1" applyFill="1" applyBorder="1" applyAlignment="1" applyProtection="1">
      <alignment horizontal="center" vertical="center" wrapText="1"/>
      <protection locked="0"/>
    </xf>
    <xf numFmtId="0" fontId="234" fillId="0" borderId="36" xfId="14" applyFont="1" applyFill="1" applyBorder="1" applyAlignment="1" applyProtection="1">
      <alignment vertical="center" wrapText="1"/>
      <protection locked="0"/>
    </xf>
    <xf numFmtId="0" fontId="235" fillId="0" borderId="36" xfId="0" applyFont="1" applyFill="1" applyBorder="1" applyAlignment="1" applyProtection="1">
      <alignment horizontal="center" vertical="center"/>
      <protection locked="0"/>
    </xf>
    <xf numFmtId="0" fontId="236" fillId="0" borderId="36" xfId="14" applyFont="1" applyFill="1" applyBorder="1" applyAlignment="1" applyProtection="1">
      <alignment horizontal="center" vertical="center"/>
      <protection locked="0"/>
    </xf>
    <xf numFmtId="0" fontId="237" fillId="0" borderId="183" xfId="0" applyFont="1" applyBorder="1" applyAlignment="1">
      <alignment horizontal="left" vertical="center"/>
    </xf>
    <xf numFmtId="0" fontId="237" fillId="0" borderId="148" xfId="0" applyFont="1" applyBorder="1" applyAlignment="1">
      <alignment horizontal="left" vertical="center"/>
    </xf>
    <xf numFmtId="0" fontId="238" fillId="0" borderId="148" xfId="0" applyFont="1" applyBorder="1" applyAlignment="1">
      <alignment horizontal="left" vertical="center"/>
    </xf>
    <xf numFmtId="0" fontId="74" fillId="10" borderId="31" xfId="0" applyFont="1" applyFill="1" applyBorder="1" applyAlignment="1">
      <alignment horizontal="center" vertical="center" shrinkToFit="1"/>
    </xf>
    <xf numFmtId="0" fontId="46" fillId="0" borderId="33" xfId="0" applyFont="1" applyFill="1" applyBorder="1" applyAlignment="1" applyProtection="1">
      <alignment horizontal="center" vertical="center" wrapText="1"/>
      <protection locked="0"/>
    </xf>
    <xf numFmtId="0" fontId="46" fillId="0" borderId="34" xfId="0" applyFont="1" applyFill="1" applyBorder="1" applyAlignment="1" applyProtection="1">
      <alignment horizontal="center" vertical="center" wrapText="1"/>
      <protection locked="0"/>
    </xf>
    <xf numFmtId="0" fontId="226" fillId="0" borderId="0" xfId="0" applyFont="1" applyAlignment="1">
      <alignment horizontal="center" wrapText="1"/>
    </xf>
    <xf numFmtId="0" fontId="226" fillId="0" borderId="0" xfId="0" applyFont="1" applyAlignment="1">
      <alignment wrapText="1"/>
    </xf>
    <xf numFmtId="0" fontId="239" fillId="0" borderId="0" xfId="0" applyFont="1" applyAlignment="1"/>
    <xf numFmtId="0" fontId="209" fillId="0" borderId="33" xfId="0" applyFont="1" applyFill="1" applyBorder="1" applyAlignment="1" applyProtection="1">
      <alignment horizontal="center" vertical="center" wrapText="1"/>
      <protection locked="0"/>
    </xf>
    <xf numFmtId="0" fontId="209" fillId="0" borderId="34" xfId="0" applyFont="1" applyFill="1" applyBorder="1" applyAlignment="1" applyProtection="1">
      <alignment horizontal="center" vertical="center" wrapText="1"/>
      <protection locked="0"/>
    </xf>
    <xf numFmtId="0" fontId="231" fillId="0" borderId="34" xfId="0" applyFont="1" applyFill="1" applyBorder="1" applyAlignment="1" applyProtection="1">
      <alignment horizontal="center" vertical="center" wrapText="1"/>
      <protection locked="0"/>
    </xf>
    <xf numFmtId="0" fontId="236" fillId="0" borderId="37" xfId="14" applyFont="1" applyFill="1" applyBorder="1" applyAlignment="1" applyProtection="1">
      <alignment horizontal="center" vertical="center"/>
      <protection locked="0"/>
    </xf>
    <xf numFmtId="0" fontId="240" fillId="0" borderId="0" xfId="0" applyFont="1" applyAlignment="1">
      <alignment vertical="center"/>
    </xf>
    <xf numFmtId="0" fontId="140" fillId="0" borderId="33" xfId="0" applyNumberFormat="1" applyFont="1" applyFill="1" applyBorder="1" applyAlignment="1" quotePrefix="1">
      <alignment horizontal="center" vertical="center" wrapText="1"/>
    </xf>
    <xf numFmtId="0" fontId="121" fillId="0" borderId="33" xfId="0" applyNumberFormat="1" applyFont="1" applyFill="1" applyBorder="1" applyAlignment="1" quotePrefix="1">
      <alignment horizontal="center" vertical="center" wrapText="1"/>
    </xf>
    <xf numFmtId="0" fontId="77" fillId="0" borderId="32" xfId="0" applyNumberFormat="1" applyFont="1" applyFill="1" applyBorder="1" applyAlignment="1" quotePrefix="1">
      <alignment horizontal="center" vertical="center" wrapText="1"/>
    </xf>
    <xf numFmtId="0" fontId="101" fillId="5" borderId="39" xfId="0" applyFont="1" applyFill="1" applyBorder="1" applyAlignment="1" quotePrefix="1">
      <alignment horizontal="center" vertical="center"/>
    </xf>
    <xf numFmtId="0" fontId="21" fillId="0" borderId="4" xfId="0" applyFont="1" applyFill="1" applyBorder="1" applyAlignment="1" applyProtection="1" quotePrefix="1">
      <alignment horizontal="center" vertical="center" wrapText="1"/>
    </xf>
  </cellXfs>
  <cellStyles count="81">
    <cellStyle name="常规" xfId="0" builtinId="0"/>
    <cellStyle name="常规 11 2 3 5" xfId="1"/>
    <cellStyle name="货币[0]" xfId="2" builtinId="7"/>
    <cellStyle name="20% - 强调文字颜色 3" xfId="3" builtinId="38"/>
    <cellStyle name="输入" xfId="4" builtinId="20"/>
    <cellStyle name="货币" xfId="5" builtinId="4"/>
    <cellStyle name="常规 11 2 2" xfId="6"/>
    <cellStyle name="千位分隔[0]" xfId="7" builtinId="6"/>
    <cellStyle name="一般_Sheet2" xfId="8"/>
    <cellStyle name="40% - 强调文字颜色 3" xfId="9" builtinId="39"/>
    <cellStyle name="差" xfId="10" builtinId="27"/>
    <cellStyle name="千位分隔" xfId="11" builtinId="3"/>
    <cellStyle name="Comma 3" xfId="12"/>
    <cellStyle name="60% - 强调文字颜色 3" xfId="13" builtinId="40"/>
    <cellStyle name="超链接" xfId="14" builtinId="8"/>
    <cellStyle name="超链接 13" xfId="15"/>
    <cellStyle name="百分比" xfId="16" builtinId="5"/>
    <cellStyle name="已访问的超链接" xfId="17" builtinId="9"/>
    <cellStyle name="千位分隔 4" xfId="18"/>
    <cellStyle name="注释" xfId="19" builtinId="10"/>
    <cellStyle name="60% - 强调文字颜色 2" xfId="20" builtinId="36"/>
    <cellStyle name="标题 4" xfId="21" builtinId="19"/>
    <cellStyle name="警告文本" xfId="22" builtinId="11"/>
    <cellStyle name="标题" xfId="23" builtinId="15"/>
    <cellStyle name="常规 137" xfId="24"/>
    <cellStyle name="解释性文本" xfId="25" builtinId="53"/>
    <cellStyle name="常规 8" xfId="26"/>
    <cellStyle name="标题 1" xfId="27" builtinId="16"/>
    <cellStyle name="标题 2" xfId="28" builtinId="17"/>
    <cellStyle name="标题 3" xfId="29" builtinId="18"/>
    <cellStyle name="百分比 6" xfId="30"/>
    <cellStyle name="60% - 强调文字颜色 1" xfId="31" builtinId="32"/>
    <cellStyle name="60% - 强调文字颜色 4" xfId="32" builtinId="44"/>
    <cellStyle name="输出" xfId="33" builtinId="21"/>
    <cellStyle name="计算" xfId="34" builtinId="22"/>
    <cellStyle name="检查单元格" xfId="35" builtinId="23"/>
    <cellStyle name="20% - 强调文字颜色 6" xfId="36" builtinId="50"/>
    <cellStyle name="强调文字颜色 2" xfId="37" builtinId="33"/>
    <cellStyle name="链接单元格" xfId="38" builtinId="24"/>
    <cellStyle name="常规 2 2 3 3" xfId="39"/>
    <cellStyle name="汇总" xfId="40" builtinId="25"/>
    <cellStyle name="好" xfId="41" builtinId="26"/>
    <cellStyle name="适中" xfId="42" builtinId="28"/>
    <cellStyle name="20% - 强调文字颜色 5" xfId="43" builtinId="46"/>
    <cellStyle name="强调文字颜色 1" xfId="44" builtinId="29"/>
    <cellStyle name="20% - 强调文字颜色 1" xfId="45" builtinId="30"/>
    <cellStyle name="40% - 强调文字颜色 1" xfId="46" builtinId="31"/>
    <cellStyle name="20% - 强调文字颜色 2" xfId="47" builtinId="34"/>
    <cellStyle name="40% - 强调文字颜色 2" xfId="48" builtinId="35"/>
    <cellStyle name="超链接 2 11" xfId="49"/>
    <cellStyle name="强调文字颜色 3" xfId="50" builtinId="37"/>
    <cellStyle name="常规 2_PSP最新联邦价" xfId="51"/>
    <cellStyle name="强调文字颜色 4" xfId="52" builtinId="41"/>
    <cellStyle name="20% - 强调文字颜色 4" xfId="53" builtinId="42"/>
    <cellStyle name="40% - 强调文字颜色 4" xfId="54" builtinId="43"/>
    <cellStyle name="强调文字颜色 5" xfId="55" builtinId="45"/>
    <cellStyle name="40% - 强调文字颜色 5" xfId="56" builtinId="47"/>
    <cellStyle name="60% - 强调文字颜色 5" xfId="57" builtinId="48"/>
    <cellStyle name="强调文字颜色 6" xfId="58" builtinId="49"/>
    <cellStyle name="40% - 强调文字颜色 6" xfId="59" builtinId="51"/>
    <cellStyle name="60% - 强调文字颜色 6" xfId="60" builtinId="52"/>
    <cellStyle name="㼿㼿㼿" xfId="61"/>
    <cellStyle name="Normal_CNO_IPEXPT_Special_LL" xfId="62"/>
    <cellStyle name="注释 11" xfId="63"/>
    <cellStyle name="样式 1" xfId="64"/>
    <cellStyle name="常规 11 3" xfId="65"/>
    <cellStyle name="常规 5" xfId="66"/>
    <cellStyle name="9" xfId="67"/>
    <cellStyle name="常规 2 11 10" xfId="68"/>
    <cellStyle name="常规 3" xfId="69"/>
    <cellStyle name="常规 18 2 2" xfId="70"/>
    <cellStyle name="常规 13" xfId="71"/>
    <cellStyle name="常规 10" xfId="72"/>
    <cellStyle name="超链接 10" xfId="73"/>
    <cellStyle name="Normal_AU 2007 Zone Chart" xfId="74"/>
    <cellStyle name="常规 10 3" xfId="75"/>
    <cellStyle name="常规 115" xfId="76"/>
    <cellStyle name="Normal 41" xfId="77"/>
    <cellStyle name="常规 7" xfId="78"/>
    <cellStyle name="常规_文件管理" xfId="79"/>
    <cellStyle name="常规 34" xfId="80"/>
  </cellStyles>
  <dxfs count="2">
    <dxf>
      <font>
        <color rgb="FF9C0006"/>
      </font>
      <fill>
        <patternFill patternType="solid">
          <bgColor rgb="FFFFC7CE"/>
        </patternFill>
      </fill>
    </dxf>
    <dxf>
      <fill>
        <patternFill patternType="solid">
          <bgColor rgb="FFFF9900"/>
        </patternFill>
      </fill>
    </dxf>
  </dxfs>
  <tableStyles count="0" defaultTableStyle="TableStyleMedium2"/>
  <colors>
    <mruColors>
      <color rgb="00D97913"/>
      <color rgb="00E46008"/>
      <color rgb="00F85208"/>
      <color rgb="00FD5C0C"/>
      <color rgb="00F7860C"/>
      <color rgb="00EE7228"/>
      <color rgb="00FFFF00"/>
      <color rgb="001692FF"/>
      <color rgb="000766D4"/>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haredStrings" Target="sharedStrings.xml"/><Relationship Id="rId36" Type="http://schemas.openxmlformats.org/officeDocument/2006/relationships/styles" Target="styles.xml"/><Relationship Id="rId35" Type="http://schemas.openxmlformats.org/officeDocument/2006/relationships/theme" Target="theme/theme1.xml"/><Relationship Id="rId34" Type="http://schemas.openxmlformats.org/officeDocument/2006/relationships/externalLink" Target="externalLinks/externalLink2.xml"/><Relationship Id="rId33" Type="http://schemas.openxmlformats.org/officeDocument/2006/relationships/externalLink" Target="externalLinks/externalLink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4.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119380</xdr:colOff>
      <xdr:row>1</xdr:row>
      <xdr:rowOff>1905</xdr:rowOff>
    </xdr:from>
    <xdr:to>
      <xdr:col>6</xdr:col>
      <xdr:colOff>3578860</xdr:colOff>
      <xdr:row>1</xdr:row>
      <xdr:rowOff>593090</xdr:rowOff>
    </xdr:to>
    <xdr:pic>
      <xdr:nvPicPr>
        <xdr:cNvPr id="6" name="图片 5" descr="上架快走美琦(5)"/>
        <xdr:cNvPicPr>
          <a:picLocks noChangeAspect="1"/>
        </xdr:cNvPicPr>
      </xdr:nvPicPr>
      <xdr:blipFill>
        <a:blip r:embed="rId1"/>
        <a:stretch>
          <a:fillRect/>
        </a:stretch>
      </xdr:blipFill>
      <xdr:spPr>
        <a:xfrm>
          <a:off x="7724775" y="128905"/>
          <a:ext cx="4364990" cy="591185"/>
        </a:xfrm>
        <a:prstGeom prst="rect">
          <a:avLst/>
        </a:prstGeom>
      </xdr:spPr>
    </xdr:pic>
    <xdr:clientData/>
  </xdr:twoCellAnchor>
  <xdr:twoCellAnchor editAs="oneCell">
    <xdr:from>
      <xdr:col>1</xdr:col>
      <xdr:colOff>0</xdr:colOff>
      <xdr:row>1</xdr:row>
      <xdr:rowOff>0</xdr:rowOff>
    </xdr:from>
    <xdr:to>
      <xdr:col>2</xdr:col>
      <xdr:colOff>170815</xdr:colOff>
      <xdr:row>1</xdr:row>
      <xdr:rowOff>959485</xdr:rowOff>
    </xdr:to>
    <xdr:pic>
      <xdr:nvPicPr>
        <xdr:cNvPr id="4" name="图片 3" descr="描白边"/>
        <xdr:cNvPicPr>
          <a:picLocks noChangeAspect="1"/>
        </xdr:cNvPicPr>
      </xdr:nvPicPr>
      <xdr:blipFill>
        <a:blip r:embed="rId2"/>
        <a:stretch>
          <a:fillRect/>
        </a:stretch>
      </xdr:blipFill>
      <xdr:spPr>
        <a:xfrm>
          <a:off x="127000" y="127000"/>
          <a:ext cx="1335405" cy="959485"/>
        </a:xfrm>
        <a:prstGeom prst="rect">
          <a:avLst/>
        </a:prstGeom>
      </xdr:spPr>
    </xdr:pic>
    <xdr:clientData/>
  </xdr:twoCellAnchor>
  <xdr:twoCellAnchor editAs="oneCell">
    <xdr:from>
      <xdr:col>5</xdr:col>
      <xdr:colOff>119380</xdr:colOff>
      <xdr:row>1</xdr:row>
      <xdr:rowOff>1905</xdr:rowOff>
    </xdr:from>
    <xdr:to>
      <xdr:col>6</xdr:col>
      <xdr:colOff>3578860</xdr:colOff>
      <xdr:row>1</xdr:row>
      <xdr:rowOff>593090</xdr:rowOff>
    </xdr:to>
    <xdr:pic>
      <xdr:nvPicPr>
        <xdr:cNvPr id="2" name="图片 1" descr="上架快走美琦(5)"/>
        <xdr:cNvPicPr>
          <a:picLocks noChangeAspect="1"/>
        </xdr:cNvPicPr>
      </xdr:nvPicPr>
      <xdr:blipFill>
        <a:blip r:embed="rId1"/>
        <a:stretch>
          <a:fillRect/>
        </a:stretch>
      </xdr:blipFill>
      <xdr:spPr>
        <a:xfrm>
          <a:off x="7724775" y="128905"/>
          <a:ext cx="4364990" cy="591185"/>
        </a:xfrm>
        <a:prstGeom prst="rect">
          <a:avLst/>
        </a:prstGeom>
      </xdr:spPr>
    </xdr:pic>
    <xdr:clientData/>
  </xdr:twoCellAnchor>
  <xdr:twoCellAnchor editAs="oneCell">
    <xdr:from>
      <xdr:col>1</xdr:col>
      <xdr:colOff>0</xdr:colOff>
      <xdr:row>1</xdr:row>
      <xdr:rowOff>0</xdr:rowOff>
    </xdr:from>
    <xdr:to>
      <xdr:col>2</xdr:col>
      <xdr:colOff>170815</xdr:colOff>
      <xdr:row>1</xdr:row>
      <xdr:rowOff>959485</xdr:rowOff>
    </xdr:to>
    <xdr:pic>
      <xdr:nvPicPr>
        <xdr:cNvPr id="3" name="图片 2" descr="描白边"/>
        <xdr:cNvPicPr>
          <a:picLocks noChangeAspect="1"/>
        </xdr:cNvPicPr>
      </xdr:nvPicPr>
      <xdr:blipFill>
        <a:blip r:embed="rId2"/>
        <a:stretch>
          <a:fillRect/>
        </a:stretch>
      </xdr:blipFill>
      <xdr:spPr>
        <a:xfrm>
          <a:off x="127000" y="127000"/>
          <a:ext cx="1335405" cy="959485"/>
        </a:xfrm>
        <a:prstGeom prst="rect">
          <a:avLst/>
        </a:prstGeom>
      </xdr:spPr>
    </xdr:pic>
    <xdr:clientData/>
  </xdr:twoCellAnchor>
  <xdr:twoCellAnchor editAs="oneCell">
    <xdr:from>
      <xdr:col>5</xdr:col>
      <xdr:colOff>119380</xdr:colOff>
      <xdr:row>1</xdr:row>
      <xdr:rowOff>1905</xdr:rowOff>
    </xdr:from>
    <xdr:to>
      <xdr:col>6</xdr:col>
      <xdr:colOff>3578860</xdr:colOff>
      <xdr:row>1</xdr:row>
      <xdr:rowOff>593090</xdr:rowOff>
    </xdr:to>
    <xdr:pic>
      <xdr:nvPicPr>
        <xdr:cNvPr id="5" name="图片 4" descr="上架快走美琦(5)"/>
        <xdr:cNvPicPr>
          <a:picLocks noChangeAspect="1"/>
        </xdr:cNvPicPr>
      </xdr:nvPicPr>
      <xdr:blipFill>
        <a:blip r:embed="rId1"/>
        <a:stretch>
          <a:fillRect/>
        </a:stretch>
      </xdr:blipFill>
      <xdr:spPr>
        <a:xfrm>
          <a:off x="7724775" y="128905"/>
          <a:ext cx="4364990" cy="591185"/>
        </a:xfrm>
        <a:prstGeom prst="rect">
          <a:avLst/>
        </a:prstGeom>
      </xdr:spPr>
    </xdr:pic>
    <xdr:clientData/>
  </xdr:twoCellAnchor>
  <xdr:twoCellAnchor editAs="oneCell">
    <xdr:from>
      <xdr:col>1</xdr:col>
      <xdr:colOff>0</xdr:colOff>
      <xdr:row>1</xdr:row>
      <xdr:rowOff>0</xdr:rowOff>
    </xdr:from>
    <xdr:to>
      <xdr:col>2</xdr:col>
      <xdr:colOff>170815</xdr:colOff>
      <xdr:row>1</xdr:row>
      <xdr:rowOff>959485</xdr:rowOff>
    </xdr:to>
    <xdr:pic>
      <xdr:nvPicPr>
        <xdr:cNvPr id="7" name="图片 6" descr="描白边"/>
        <xdr:cNvPicPr>
          <a:picLocks noChangeAspect="1"/>
        </xdr:cNvPicPr>
      </xdr:nvPicPr>
      <xdr:blipFill>
        <a:blip r:embed="rId2"/>
        <a:stretch>
          <a:fillRect/>
        </a:stretch>
      </xdr:blipFill>
      <xdr:spPr>
        <a:xfrm>
          <a:off x="127000" y="127000"/>
          <a:ext cx="1335405" cy="95948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1582420</xdr:colOff>
      <xdr:row>0</xdr:row>
      <xdr:rowOff>99695</xdr:rowOff>
    </xdr:from>
    <xdr:to>
      <xdr:col>6</xdr:col>
      <xdr:colOff>2533015</xdr:colOff>
      <xdr:row>1</xdr:row>
      <xdr:rowOff>452755</xdr:rowOff>
    </xdr:to>
    <xdr:pic>
      <xdr:nvPicPr>
        <xdr:cNvPr id="5" name="图片 4" descr="上架快走美琦(5)"/>
        <xdr:cNvPicPr>
          <a:picLocks noChangeAspect="1"/>
        </xdr:cNvPicPr>
      </xdr:nvPicPr>
      <xdr:blipFill>
        <a:blip r:embed="rId1"/>
        <a:stretch>
          <a:fillRect/>
        </a:stretch>
      </xdr:blipFill>
      <xdr:spPr>
        <a:xfrm>
          <a:off x="9885680" y="99695"/>
          <a:ext cx="3535680" cy="480060"/>
        </a:xfrm>
        <a:prstGeom prst="rect">
          <a:avLst/>
        </a:prstGeom>
      </xdr:spPr>
    </xdr:pic>
    <xdr:clientData/>
  </xdr:twoCellAnchor>
  <xdr:twoCellAnchor editAs="oneCell">
    <xdr:from>
      <xdr:col>1</xdr:col>
      <xdr:colOff>0</xdr:colOff>
      <xdr:row>1</xdr:row>
      <xdr:rowOff>0</xdr:rowOff>
    </xdr:from>
    <xdr:to>
      <xdr:col>1</xdr:col>
      <xdr:colOff>1335405</xdr:colOff>
      <xdr:row>1</xdr:row>
      <xdr:rowOff>959485</xdr:rowOff>
    </xdr:to>
    <xdr:pic>
      <xdr:nvPicPr>
        <xdr:cNvPr id="3" name="图片 2" descr="描白边"/>
        <xdr:cNvPicPr>
          <a:picLocks noChangeAspect="1"/>
        </xdr:cNvPicPr>
      </xdr:nvPicPr>
      <xdr:blipFill>
        <a:blip r:embed="rId2"/>
        <a:stretch>
          <a:fillRect/>
        </a:stretch>
      </xdr:blipFill>
      <xdr:spPr>
        <a:xfrm>
          <a:off x="127000" y="127000"/>
          <a:ext cx="1335405" cy="95948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358775</xdr:colOff>
      <xdr:row>1</xdr:row>
      <xdr:rowOff>45085</xdr:rowOff>
    </xdr:from>
    <xdr:to>
      <xdr:col>2</xdr:col>
      <xdr:colOff>564515</xdr:colOff>
      <xdr:row>1</xdr:row>
      <xdr:rowOff>1482725</xdr:rowOff>
    </xdr:to>
    <xdr:pic>
      <xdr:nvPicPr>
        <xdr:cNvPr id="2" name="图片 1" descr="描白边"/>
        <xdr:cNvPicPr>
          <a:picLocks noChangeAspect="1"/>
        </xdr:cNvPicPr>
      </xdr:nvPicPr>
      <xdr:blipFill>
        <a:blip r:embed="rId1"/>
        <a:stretch>
          <a:fillRect/>
        </a:stretch>
      </xdr:blipFill>
      <xdr:spPr>
        <a:xfrm>
          <a:off x="485775" y="172085"/>
          <a:ext cx="1998345" cy="1437640"/>
        </a:xfrm>
        <a:prstGeom prst="rect">
          <a:avLst/>
        </a:prstGeom>
      </xdr:spPr>
    </xdr:pic>
    <xdr:clientData/>
  </xdr:twoCellAnchor>
  <xdr:twoCellAnchor editAs="oneCell">
    <xdr:from>
      <xdr:col>2</xdr:col>
      <xdr:colOff>3533775</xdr:colOff>
      <xdr:row>1</xdr:row>
      <xdr:rowOff>172085</xdr:rowOff>
    </xdr:from>
    <xdr:to>
      <xdr:col>5</xdr:col>
      <xdr:colOff>680085</xdr:colOff>
      <xdr:row>1</xdr:row>
      <xdr:rowOff>882650</xdr:rowOff>
    </xdr:to>
    <xdr:pic>
      <xdr:nvPicPr>
        <xdr:cNvPr id="5" name="图片 4" descr="上架快走美琦(5)"/>
        <xdr:cNvPicPr>
          <a:picLocks noChangeAspect="1"/>
        </xdr:cNvPicPr>
      </xdr:nvPicPr>
      <xdr:blipFill>
        <a:blip r:embed="rId2"/>
        <a:stretch>
          <a:fillRect/>
        </a:stretch>
      </xdr:blipFill>
      <xdr:spPr>
        <a:xfrm>
          <a:off x="5453380" y="299085"/>
          <a:ext cx="5248910" cy="71056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1199515</xdr:colOff>
      <xdr:row>0</xdr:row>
      <xdr:rowOff>635</xdr:rowOff>
    </xdr:from>
    <xdr:to>
      <xdr:col>8</xdr:col>
      <xdr:colOff>7620</xdr:colOff>
      <xdr:row>0</xdr:row>
      <xdr:rowOff>480695</xdr:rowOff>
    </xdr:to>
    <xdr:pic>
      <xdr:nvPicPr>
        <xdr:cNvPr id="3" name="图片 2" descr="上架快走美琦(5)"/>
        <xdr:cNvPicPr>
          <a:picLocks noChangeAspect="1"/>
        </xdr:cNvPicPr>
      </xdr:nvPicPr>
      <xdr:blipFill>
        <a:blip r:embed="rId1"/>
        <a:stretch>
          <a:fillRect/>
        </a:stretch>
      </xdr:blipFill>
      <xdr:spPr>
        <a:xfrm>
          <a:off x="14152245" y="635"/>
          <a:ext cx="3535680" cy="480060"/>
        </a:xfrm>
        <a:prstGeom prst="rect">
          <a:avLst/>
        </a:prstGeom>
      </xdr:spPr>
    </xdr:pic>
    <xdr:clientData/>
  </xdr:twoCellAnchor>
  <xdr:twoCellAnchor editAs="oneCell">
    <xdr:from>
      <xdr:col>0</xdr:col>
      <xdr:colOff>0</xdr:colOff>
      <xdr:row>0</xdr:row>
      <xdr:rowOff>0</xdr:rowOff>
    </xdr:from>
    <xdr:to>
      <xdr:col>0</xdr:col>
      <xdr:colOff>1335405</xdr:colOff>
      <xdr:row>0</xdr:row>
      <xdr:rowOff>959485</xdr:rowOff>
    </xdr:to>
    <xdr:pic>
      <xdr:nvPicPr>
        <xdr:cNvPr id="4" name="图片 3" descr="描白边"/>
        <xdr:cNvPicPr>
          <a:picLocks noChangeAspect="1"/>
        </xdr:cNvPicPr>
      </xdr:nvPicPr>
      <xdr:blipFill>
        <a:blip r:embed="rId2"/>
        <a:stretch>
          <a:fillRect/>
        </a:stretch>
      </xdr:blipFill>
      <xdr:spPr>
        <a:xfrm>
          <a:off x="0" y="0"/>
          <a:ext cx="1335405" cy="95948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586105</xdr:colOff>
      <xdr:row>0</xdr:row>
      <xdr:rowOff>115570</xdr:rowOff>
    </xdr:from>
    <xdr:to>
      <xdr:col>11</xdr:col>
      <xdr:colOff>762000</xdr:colOff>
      <xdr:row>1</xdr:row>
      <xdr:rowOff>468630</xdr:rowOff>
    </xdr:to>
    <xdr:pic>
      <xdr:nvPicPr>
        <xdr:cNvPr id="4" name="图片 3" descr="上架快走美琦(5)"/>
        <xdr:cNvPicPr>
          <a:picLocks noChangeAspect="1"/>
        </xdr:cNvPicPr>
      </xdr:nvPicPr>
      <xdr:blipFill>
        <a:blip r:embed="rId1"/>
        <a:stretch>
          <a:fillRect/>
        </a:stretch>
      </xdr:blipFill>
      <xdr:spPr>
        <a:xfrm>
          <a:off x="9745345" y="115570"/>
          <a:ext cx="3535680" cy="480060"/>
        </a:xfrm>
        <a:prstGeom prst="rect">
          <a:avLst/>
        </a:prstGeom>
      </xdr:spPr>
    </xdr:pic>
    <xdr:clientData/>
  </xdr:twoCellAnchor>
  <xdr:twoCellAnchor editAs="oneCell">
    <xdr:from>
      <xdr:col>1</xdr:col>
      <xdr:colOff>0</xdr:colOff>
      <xdr:row>1</xdr:row>
      <xdr:rowOff>0</xdr:rowOff>
    </xdr:from>
    <xdr:to>
      <xdr:col>2</xdr:col>
      <xdr:colOff>629920</xdr:colOff>
      <xdr:row>1</xdr:row>
      <xdr:rowOff>959485</xdr:rowOff>
    </xdr:to>
    <xdr:pic>
      <xdr:nvPicPr>
        <xdr:cNvPr id="2" name="图片 1" descr="描白边"/>
        <xdr:cNvPicPr>
          <a:picLocks noChangeAspect="1"/>
        </xdr:cNvPicPr>
      </xdr:nvPicPr>
      <xdr:blipFill>
        <a:blip r:embed="rId2"/>
        <a:stretch>
          <a:fillRect/>
        </a:stretch>
      </xdr:blipFill>
      <xdr:spPr>
        <a:xfrm>
          <a:off x="127000" y="127000"/>
          <a:ext cx="1335405" cy="95948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3744595</xdr:colOff>
      <xdr:row>1</xdr:row>
      <xdr:rowOff>95250</xdr:rowOff>
    </xdr:from>
    <xdr:to>
      <xdr:col>6</xdr:col>
      <xdr:colOff>498475</xdr:colOff>
      <xdr:row>1</xdr:row>
      <xdr:rowOff>814705</xdr:rowOff>
    </xdr:to>
    <xdr:pic>
      <xdr:nvPicPr>
        <xdr:cNvPr id="2" name="图片 1" descr="上架快走美琦(5)"/>
        <xdr:cNvPicPr>
          <a:picLocks noChangeAspect="1"/>
        </xdr:cNvPicPr>
      </xdr:nvPicPr>
      <xdr:blipFill>
        <a:blip r:embed="rId1"/>
        <a:stretch>
          <a:fillRect/>
        </a:stretch>
      </xdr:blipFill>
      <xdr:spPr>
        <a:xfrm>
          <a:off x="4649470" y="222250"/>
          <a:ext cx="5298440" cy="719455"/>
        </a:xfrm>
        <a:prstGeom prst="rect">
          <a:avLst/>
        </a:prstGeom>
      </xdr:spPr>
    </xdr:pic>
    <xdr:clientData/>
  </xdr:twoCellAnchor>
  <xdr:twoCellAnchor editAs="oneCell">
    <xdr:from>
      <xdr:col>1</xdr:col>
      <xdr:colOff>98425</xdr:colOff>
      <xdr:row>1</xdr:row>
      <xdr:rowOff>126365</xdr:rowOff>
    </xdr:from>
    <xdr:to>
      <xdr:col>2</xdr:col>
      <xdr:colOff>1176020</xdr:colOff>
      <xdr:row>1</xdr:row>
      <xdr:rowOff>1435735</xdr:rowOff>
    </xdr:to>
    <xdr:pic>
      <xdr:nvPicPr>
        <xdr:cNvPr id="3" name="图片 2" descr="描白边"/>
        <xdr:cNvPicPr>
          <a:picLocks noChangeAspect="1"/>
        </xdr:cNvPicPr>
      </xdr:nvPicPr>
      <xdr:blipFill>
        <a:blip r:embed="rId2"/>
        <a:stretch>
          <a:fillRect/>
        </a:stretch>
      </xdr:blipFill>
      <xdr:spPr>
        <a:xfrm>
          <a:off x="255270" y="253365"/>
          <a:ext cx="1825625" cy="130937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619760</xdr:colOff>
      <xdr:row>0</xdr:row>
      <xdr:rowOff>121285</xdr:rowOff>
    </xdr:from>
    <xdr:to>
      <xdr:col>8</xdr:col>
      <xdr:colOff>210185</xdr:colOff>
      <xdr:row>1</xdr:row>
      <xdr:rowOff>474345</xdr:rowOff>
    </xdr:to>
    <xdr:pic>
      <xdr:nvPicPr>
        <xdr:cNvPr id="4" name="图片 3" descr="上架快走美琦(5)"/>
        <xdr:cNvPicPr>
          <a:picLocks noChangeAspect="1"/>
        </xdr:cNvPicPr>
      </xdr:nvPicPr>
      <xdr:blipFill>
        <a:blip r:embed="rId1"/>
        <a:stretch>
          <a:fillRect/>
        </a:stretch>
      </xdr:blipFill>
      <xdr:spPr>
        <a:xfrm>
          <a:off x="10974070" y="121285"/>
          <a:ext cx="3535680" cy="480060"/>
        </a:xfrm>
        <a:prstGeom prst="rect">
          <a:avLst/>
        </a:prstGeom>
      </xdr:spPr>
    </xdr:pic>
    <xdr:clientData/>
  </xdr:twoCellAnchor>
  <xdr:twoCellAnchor editAs="oneCell">
    <xdr:from>
      <xdr:col>1</xdr:col>
      <xdr:colOff>0</xdr:colOff>
      <xdr:row>1</xdr:row>
      <xdr:rowOff>0</xdr:rowOff>
    </xdr:from>
    <xdr:to>
      <xdr:col>2</xdr:col>
      <xdr:colOff>652145</xdr:colOff>
      <xdr:row>1</xdr:row>
      <xdr:rowOff>959485</xdr:rowOff>
    </xdr:to>
    <xdr:pic>
      <xdr:nvPicPr>
        <xdr:cNvPr id="2" name="图片 1" descr="描白边"/>
        <xdr:cNvPicPr>
          <a:picLocks noChangeAspect="1"/>
        </xdr:cNvPicPr>
      </xdr:nvPicPr>
      <xdr:blipFill>
        <a:blip r:embed="rId2"/>
        <a:stretch>
          <a:fillRect/>
        </a:stretch>
      </xdr:blipFill>
      <xdr:spPr>
        <a:xfrm>
          <a:off x="429260" y="127000"/>
          <a:ext cx="1335405" cy="95948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552450</xdr:colOff>
      <xdr:row>0</xdr:row>
      <xdr:rowOff>105410</xdr:rowOff>
    </xdr:from>
    <xdr:to>
      <xdr:col>8</xdr:col>
      <xdr:colOff>187325</xdr:colOff>
      <xdr:row>1</xdr:row>
      <xdr:rowOff>458470</xdr:rowOff>
    </xdr:to>
    <xdr:pic>
      <xdr:nvPicPr>
        <xdr:cNvPr id="5" name="图片 4" descr="上架快走美琦(5)"/>
        <xdr:cNvPicPr>
          <a:picLocks noChangeAspect="1"/>
        </xdr:cNvPicPr>
      </xdr:nvPicPr>
      <xdr:blipFill>
        <a:blip r:embed="rId1"/>
        <a:stretch>
          <a:fillRect/>
        </a:stretch>
      </xdr:blipFill>
      <xdr:spPr>
        <a:xfrm>
          <a:off x="6694170" y="105410"/>
          <a:ext cx="3705860" cy="480060"/>
        </a:xfrm>
        <a:prstGeom prst="rect">
          <a:avLst/>
        </a:prstGeom>
      </xdr:spPr>
    </xdr:pic>
    <xdr:clientData/>
  </xdr:twoCellAnchor>
  <xdr:twoCellAnchor editAs="oneCell">
    <xdr:from>
      <xdr:col>1</xdr:col>
      <xdr:colOff>0</xdr:colOff>
      <xdr:row>1</xdr:row>
      <xdr:rowOff>0</xdr:rowOff>
    </xdr:from>
    <xdr:to>
      <xdr:col>2</xdr:col>
      <xdr:colOff>906145</xdr:colOff>
      <xdr:row>1</xdr:row>
      <xdr:rowOff>959485</xdr:rowOff>
    </xdr:to>
    <xdr:pic>
      <xdr:nvPicPr>
        <xdr:cNvPr id="3" name="图片 2" descr="描白边"/>
        <xdr:cNvPicPr>
          <a:picLocks noChangeAspect="1"/>
        </xdr:cNvPicPr>
      </xdr:nvPicPr>
      <xdr:blipFill>
        <a:blip r:embed="rId2"/>
        <a:stretch>
          <a:fillRect/>
        </a:stretch>
      </xdr:blipFill>
      <xdr:spPr>
        <a:xfrm>
          <a:off x="127000" y="127000"/>
          <a:ext cx="1335405" cy="959485"/>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123190</xdr:colOff>
      <xdr:row>1</xdr:row>
      <xdr:rowOff>97790</xdr:rowOff>
    </xdr:from>
    <xdr:to>
      <xdr:col>13</xdr:col>
      <xdr:colOff>126365</xdr:colOff>
      <xdr:row>1</xdr:row>
      <xdr:rowOff>619760</xdr:rowOff>
    </xdr:to>
    <xdr:pic>
      <xdr:nvPicPr>
        <xdr:cNvPr id="2" name="图片 1" descr="上架快走美琦(5)"/>
        <xdr:cNvPicPr>
          <a:picLocks noChangeAspect="1"/>
        </xdr:cNvPicPr>
      </xdr:nvPicPr>
      <xdr:blipFill>
        <a:blip r:embed="rId1"/>
        <a:stretch>
          <a:fillRect/>
        </a:stretch>
      </xdr:blipFill>
      <xdr:spPr>
        <a:xfrm>
          <a:off x="7879715" y="269240"/>
          <a:ext cx="4022725" cy="521970"/>
        </a:xfrm>
        <a:prstGeom prst="rect">
          <a:avLst/>
        </a:prstGeom>
      </xdr:spPr>
    </xdr:pic>
    <xdr:clientData/>
  </xdr:twoCellAnchor>
  <xdr:twoCellAnchor editAs="oneCell">
    <xdr:from>
      <xdr:col>0</xdr:col>
      <xdr:colOff>94615</xdr:colOff>
      <xdr:row>1</xdr:row>
      <xdr:rowOff>95250</xdr:rowOff>
    </xdr:from>
    <xdr:to>
      <xdr:col>1</xdr:col>
      <xdr:colOff>355600</xdr:colOff>
      <xdr:row>1</xdr:row>
      <xdr:rowOff>950595</xdr:rowOff>
    </xdr:to>
    <xdr:pic>
      <xdr:nvPicPr>
        <xdr:cNvPr id="3" name="图片 2" descr="描白边"/>
        <xdr:cNvPicPr>
          <a:picLocks noChangeAspect="1"/>
        </xdr:cNvPicPr>
      </xdr:nvPicPr>
      <xdr:blipFill>
        <a:blip r:embed="rId2"/>
        <a:stretch>
          <a:fillRect/>
        </a:stretch>
      </xdr:blipFill>
      <xdr:spPr>
        <a:xfrm>
          <a:off x="94615" y="266700"/>
          <a:ext cx="1203960" cy="85534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143510</xdr:colOff>
      <xdr:row>1</xdr:row>
      <xdr:rowOff>76835</xdr:rowOff>
    </xdr:from>
    <xdr:to>
      <xdr:col>2</xdr:col>
      <xdr:colOff>795655</xdr:colOff>
      <xdr:row>1</xdr:row>
      <xdr:rowOff>1036320</xdr:rowOff>
    </xdr:to>
    <xdr:pic>
      <xdr:nvPicPr>
        <xdr:cNvPr id="3" name="图片 2" descr="描白边"/>
        <xdr:cNvPicPr>
          <a:picLocks noChangeAspect="1"/>
        </xdr:cNvPicPr>
      </xdr:nvPicPr>
      <xdr:blipFill>
        <a:blip r:embed="rId1"/>
        <a:stretch>
          <a:fillRect/>
        </a:stretch>
      </xdr:blipFill>
      <xdr:spPr>
        <a:xfrm>
          <a:off x="572770" y="203835"/>
          <a:ext cx="1335405" cy="959485"/>
        </a:xfrm>
        <a:prstGeom prst="rect">
          <a:avLst/>
        </a:prstGeom>
      </xdr:spPr>
    </xdr:pic>
    <xdr:clientData/>
  </xdr:twoCellAnchor>
  <xdr:twoCellAnchor editAs="oneCell">
    <xdr:from>
      <xdr:col>3</xdr:col>
      <xdr:colOff>800735</xdr:colOff>
      <xdr:row>1</xdr:row>
      <xdr:rowOff>73660</xdr:rowOff>
    </xdr:from>
    <xdr:to>
      <xdr:col>5</xdr:col>
      <xdr:colOff>1313815</xdr:colOff>
      <xdr:row>1</xdr:row>
      <xdr:rowOff>553720</xdr:rowOff>
    </xdr:to>
    <xdr:pic>
      <xdr:nvPicPr>
        <xdr:cNvPr id="4" name="图片 3" descr="上架快走美琦(5)"/>
        <xdr:cNvPicPr>
          <a:picLocks noChangeAspect="1"/>
        </xdr:cNvPicPr>
      </xdr:nvPicPr>
      <xdr:blipFill>
        <a:blip r:embed="rId2"/>
        <a:stretch>
          <a:fillRect/>
        </a:stretch>
      </xdr:blipFill>
      <xdr:spPr>
        <a:xfrm>
          <a:off x="4927600" y="200660"/>
          <a:ext cx="3535680" cy="480060"/>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1141730</xdr:colOff>
      <xdr:row>0</xdr:row>
      <xdr:rowOff>115570</xdr:rowOff>
    </xdr:from>
    <xdr:to>
      <xdr:col>7</xdr:col>
      <xdr:colOff>600710</xdr:colOff>
      <xdr:row>1</xdr:row>
      <xdr:rowOff>468630</xdr:rowOff>
    </xdr:to>
    <xdr:pic>
      <xdr:nvPicPr>
        <xdr:cNvPr id="3" name="图片 2" descr="上架快走美琦(5)"/>
        <xdr:cNvPicPr>
          <a:picLocks noChangeAspect="1"/>
        </xdr:cNvPicPr>
      </xdr:nvPicPr>
      <xdr:blipFill>
        <a:blip r:embed="rId1"/>
        <a:stretch>
          <a:fillRect/>
        </a:stretch>
      </xdr:blipFill>
      <xdr:spPr>
        <a:xfrm>
          <a:off x="9591675" y="115570"/>
          <a:ext cx="3535680" cy="480060"/>
        </a:xfrm>
        <a:prstGeom prst="rect">
          <a:avLst/>
        </a:prstGeom>
      </xdr:spPr>
    </xdr:pic>
    <xdr:clientData/>
  </xdr:twoCellAnchor>
  <xdr:twoCellAnchor editAs="oneCell">
    <xdr:from>
      <xdr:col>1</xdr:col>
      <xdr:colOff>0</xdr:colOff>
      <xdr:row>1</xdr:row>
      <xdr:rowOff>0</xdr:rowOff>
    </xdr:from>
    <xdr:to>
      <xdr:col>2</xdr:col>
      <xdr:colOff>973455</xdr:colOff>
      <xdr:row>1</xdr:row>
      <xdr:rowOff>959485</xdr:rowOff>
    </xdr:to>
    <xdr:pic>
      <xdr:nvPicPr>
        <xdr:cNvPr id="2" name="图片 1" descr="描白边"/>
        <xdr:cNvPicPr>
          <a:picLocks noChangeAspect="1"/>
        </xdr:cNvPicPr>
      </xdr:nvPicPr>
      <xdr:blipFill>
        <a:blip r:embed="rId2"/>
        <a:stretch>
          <a:fillRect/>
        </a:stretch>
      </xdr:blipFill>
      <xdr:spPr>
        <a:xfrm>
          <a:off x="133985" y="127000"/>
          <a:ext cx="1335405" cy="959485"/>
        </a:xfrm>
        <a:prstGeom prst="rect">
          <a:avLst/>
        </a:prstGeom>
      </xdr:spPr>
    </xdr:pic>
    <xdr:clientData/>
  </xdr:twoCellAnchor>
  <xdr:twoCellAnchor editAs="oneCell">
    <xdr:from>
      <xdr:col>5</xdr:col>
      <xdr:colOff>1141730</xdr:colOff>
      <xdr:row>0</xdr:row>
      <xdr:rowOff>115570</xdr:rowOff>
    </xdr:from>
    <xdr:to>
      <xdr:col>7</xdr:col>
      <xdr:colOff>600710</xdr:colOff>
      <xdr:row>1</xdr:row>
      <xdr:rowOff>468630</xdr:rowOff>
    </xdr:to>
    <xdr:pic>
      <xdr:nvPicPr>
        <xdr:cNvPr id="4" name="图片 3" descr="上架快走美琦(5)"/>
        <xdr:cNvPicPr>
          <a:picLocks noChangeAspect="1"/>
        </xdr:cNvPicPr>
      </xdr:nvPicPr>
      <xdr:blipFill>
        <a:blip r:embed="rId1"/>
        <a:stretch>
          <a:fillRect/>
        </a:stretch>
      </xdr:blipFill>
      <xdr:spPr>
        <a:xfrm>
          <a:off x="9591675" y="115570"/>
          <a:ext cx="3535680" cy="480060"/>
        </a:xfrm>
        <a:prstGeom prst="rect">
          <a:avLst/>
        </a:prstGeom>
      </xdr:spPr>
    </xdr:pic>
    <xdr:clientData/>
  </xdr:twoCellAnchor>
  <xdr:twoCellAnchor editAs="oneCell">
    <xdr:from>
      <xdr:col>1</xdr:col>
      <xdr:colOff>0</xdr:colOff>
      <xdr:row>1</xdr:row>
      <xdr:rowOff>0</xdr:rowOff>
    </xdr:from>
    <xdr:to>
      <xdr:col>2</xdr:col>
      <xdr:colOff>973455</xdr:colOff>
      <xdr:row>1</xdr:row>
      <xdr:rowOff>959485</xdr:rowOff>
    </xdr:to>
    <xdr:pic>
      <xdr:nvPicPr>
        <xdr:cNvPr id="5" name="图片 4" descr="描白边"/>
        <xdr:cNvPicPr>
          <a:picLocks noChangeAspect="1"/>
        </xdr:cNvPicPr>
      </xdr:nvPicPr>
      <xdr:blipFill>
        <a:blip r:embed="rId2"/>
        <a:stretch>
          <a:fillRect/>
        </a:stretch>
      </xdr:blipFill>
      <xdr:spPr>
        <a:xfrm>
          <a:off x="133985" y="127000"/>
          <a:ext cx="1335405" cy="959485"/>
        </a:xfrm>
        <a:prstGeom prst="rect">
          <a:avLst/>
        </a:prstGeom>
      </xdr:spPr>
    </xdr:pic>
    <xdr:clientData/>
  </xdr:twoCellAnchor>
  <xdr:twoCellAnchor>
    <xdr:from>
      <xdr:col>2</xdr:col>
      <xdr:colOff>3580765</xdr:colOff>
      <xdr:row>6</xdr:row>
      <xdr:rowOff>78105</xdr:rowOff>
    </xdr:from>
    <xdr:to>
      <xdr:col>8</xdr:col>
      <xdr:colOff>379095</xdr:colOff>
      <xdr:row>14</xdr:row>
      <xdr:rowOff>481330</xdr:rowOff>
    </xdr:to>
    <xdr:sp>
      <xdr:nvSpPr>
        <xdr:cNvPr id="6" name="圆角矩形 5"/>
        <xdr:cNvSpPr/>
      </xdr:nvSpPr>
      <xdr:spPr>
        <a:xfrm>
          <a:off x="4076700" y="2554605"/>
          <a:ext cx="9926955" cy="3857625"/>
        </a:xfrm>
        <a:prstGeom prst="roundRect">
          <a:avLst/>
        </a:prstGeom>
        <a:solidFill>
          <a:srgbClr val="FFFF00"/>
        </a:solidFill>
      </xdr:spPr>
      <xdr:style>
        <a:lnRef idx="0">
          <a:scrgbClr r="0" g="0" b="0"/>
        </a:lnRef>
        <a:fillRef idx="0">
          <a:scrgbClr r="0" g="0" b="0"/>
        </a:fillRef>
        <a:effectRef idx="0">
          <a:scrgbClr r="0" g="0" b="0"/>
        </a:effectRef>
        <a:fontRef idx="minor">
          <a:schemeClr val="dk1"/>
        </a:fontRef>
      </xdr:style>
      <xdr:txBody>
        <a:bodyPr vertOverflow="clip" horzOverflow="clip" wrap="square" lIns="90170" tIns="46990" rIns="90170" bIns="46990"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0000" b="1" i="1">
              <a:solidFill>
                <a:srgbClr val="FF0000"/>
              </a:solidFill>
              <a:effectLst>
                <a:outerShdw blurRad="38100" dist="19050" dir="2700000" algn="tl" rotWithShape="0">
                  <a:schemeClr val="dk1">
                    <a:alpha val="40000"/>
                  </a:schemeClr>
                </a:outerShdw>
              </a:effectLst>
              <a:latin typeface="方正大黑体_GBK" panose="02010600010101010101" charset="-122"/>
              <a:ea typeface="方正大黑体_GBK" panose="02010600010101010101" charset="-122"/>
            </a:rPr>
            <a:t>暂停</a:t>
          </a:r>
          <a:endParaRPr lang="zh-CN" altLang="en-US" sz="20000" b="1" i="1">
            <a:solidFill>
              <a:srgbClr val="FF0000"/>
            </a:solidFill>
            <a:effectLst>
              <a:outerShdw blurRad="38100" dist="19050" dir="2700000" algn="tl" rotWithShape="0">
                <a:schemeClr val="dk1">
                  <a:alpha val="40000"/>
                </a:schemeClr>
              </a:outerShdw>
            </a:effectLst>
            <a:latin typeface="方正大黑体_GBK" panose="02010600010101010101" charset="-122"/>
            <a:ea typeface="方正大黑体_GBK" panose="02010600010101010101" charset="-122"/>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106680</xdr:colOff>
      <xdr:row>0</xdr:row>
      <xdr:rowOff>115570</xdr:rowOff>
    </xdr:from>
    <xdr:to>
      <xdr:col>1</xdr:col>
      <xdr:colOff>838200</xdr:colOff>
      <xdr:row>1</xdr:row>
      <xdr:rowOff>142875</xdr:rowOff>
    </xdr:to>
    <xdr:pic>
      <xdr:nvPicPr>
        <xdr:cNvPr id="3" name="图片 2"/>
        <xdr:cNvPicPr>
          <a:picLocks noChangeAspect="1"/>
        </xdr:cNvPicPr>
      </xdr:nvPicPr>
      <xdr:blipFill>
        <a:blip r:embed="rId1"/>
        <a:stretch>
          <a:fillRect/>
        </a:stretch>
      </xdr:blipFill>
      <xdr:spPr>
        <a:xfrm>
          <a:off x="307340" y="115570"/>
          <a:ext cx="731520" cy="522605"/>
        </a:xfrm>
        <a:prstGeom prst="rect">
          <a:avLst/>
        </a:prstGeom>
        <a:noFill/>
        <a:ln w="9525">
          <a:no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140335</xdr:colOff>
      <xdr:row>0</xdr:row>
      <xdr:rowOff>99695</xdr:rowOff>
    </xdr:from>
    <xdr:to>
      <xdr:col>13</xdr:col>
      <xdr:colOff>767080</xdr:colOff>
      <xdr:row>1</xdr:row>
      <xdr:rowOff>452755</xdr:rowOff>
    </xdr:to>
    <xdr:pic>
      <xdr:nvPicPr>
        <xdr:cNvPr id="4" name="图片 3" descr="上架快走美琦(5)"/>
        <xdr:cNvPicPr>
          <a:picLocks noChangeAspect="1"/>
        </xdr:cNvPicPr>
      </xdr:nvPicPr>
      <xdr:blipFill>
        <a:blip r:embed="rId1"/>
        <a:stretch>
          <a:fillRect/>
        </a:stretch>
      </xdr:blipFill>
      <xdr:spPr>
        <a:xfrm>
          <a:off x="12470130" y="99695"/>
          <a:ext cx="3535680" cy="480060"/>
        </a:xfrm>
        <a:prstGeom prst="rect">
          <a:avLst/>
        </a:prstGeom>
      </xdr:spPr>
    </xdr:pic>
    <xdr:clientData/>
  </xdr:twoCellAnchor>
  <xdr:twoCellAnchor editAs="oneCell">
    <xdr:from>
      <xdr:col>1</xdr:col>
      <xdr:colOff>0</xdr:colOff>
      <xdr:row>1</xdr:row>
      <xdr:rowOff>0</xdr:rowOff>
    </xdr:from>
    <xdr:to>
      <xdr:col>2</xdr:col>
      <xdr:colOff>639445</xdr:colOff>
      <xdr:row>1</xdr:row>
      <xdr:rowOff>959485</xdr:rowOff>
    </xdr:to>
    <xdr:pic>
      <xdr:nvPicPr>
        <xdr:cNvPr id="3" name="图片 2" descr="描白边"/>
        <xdr:cNvPicPr>
          <a:picLocks noChangeAspect="1"/>
        </xdr:cNvPicPr>
      </xdr:nvPicPr>
      <xdr:blipFill>
        <a:blip r:embed="rId2"/>
        <a:stretch>
          <a:fillRect/>
        </a:stretch>
      </xdr:blipFill>
      <xdr:spPr>
        <a:xfrm>
          <a:off x="167640" y="127000"/>
          <a:ext cx="1335405" cy="95948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727710</xdr:colOff>
      <xdr:row>1</xdr:row>
      <xdr:rowOff>0</xdr:rowOff>
    </xdr:from>
    <xdr:to>
      <xdr:col>5</xdr:col>
      <xdr:colOff>521970</xdr:colOff>
      <xdr:row>1</xdr:row>
      <xdr:rowOff>480060</xdr:rowOff>
    </xdr:to>
    <xdr:pic>
      <xdr:nvPicPr>
        <xdr:cNvPr id="6" name="图片 5" descr="上架快走美琦(5)"/>
        <xdr:cNvPicPr>
          <a:picLocks noChangeAspect="1"/>
        </xdr:cNvPicPr>
      </xdr:nvPicPr>
      <xdr:blipFill>
        <a:blip r:embed="rId1"/>
        <a:stretch>
          <a:fillRect/>
        </a:stretch>
      </xdr:blipFill>
      <xdr:spPr>
        <a:xfrm>
          <a:off x="6123305" y="127000"/>
          <a:ext cx="3535680" cy="480060"/>
        </a:xfrm>
        <a:prstGeom prst="rect">
          <a:avLst/>
        </a:prstGeom>
      </xdr:spPr>
    </xdr:pic>
    <xdr:clientData/>
  </xdr:twoCellAnchor>
  <xdr:twoCellAnchor editAs="oneCell">
    <xdr:from>
      <xdr:col>1</xdr:col>
      <xdr:colOff>0</xdr:colOff>
      <xdr:row>1</xdr:row>
      <xdr:rowOff>0</xdr:rowOff>
    </xdr:from>
    <xdr:to>
      <xdr:col>2</xdr:col>
      <xdr:colOff>328930</xdr:colOff>
      <xdr:row>1</xdr:row>
      <xdr:rowOff>959485</xdr:rowOff>
    </xdr:to>
    <xdr:pic>
      <xdr:nvPicPr>
        <xdr:cNvPr id="2" name="图片 1" descr="描白边"/>
        <xdr:cNvPicPr>
          <a:picLocks noChangeAspect="1"/>
        </xdr:cNvPicPr>
      </xdr:nvPicPr>
      <xdr:blipFill>
        <a:blip r:embed="rId2"/>
        <a:stretch>
          <a:fillRect/>
        </a:stretch>
      </xdr:blipFill>
      <xdr:spPr>
        <a:xfrm>
          <a:off x="156845" y="127000"/>
          <a:ext cx="1335405" cy="959485"/>
        </a:xfrm>
        <a:prstGeom prst="rect">
          <a:avLst/>
        </a:prstGeom>
      </xdr:spPr>
    </xdr:pic>
    <xdr:clientData/>
  </xdr:twoCellAnchor>
  <xdr:twoCellAnchor editAs="oneCell">
    <xdr:from>
      <xdr:col>1</xdr:col>
      <xdr:colOff>0</xdr:colOff>
      <xdr:row>1</xdr:row>
      <xdr:rowOff>0</xdr:rowOff>
    </xdr:from>
    <xdr:to>
      <xdr:col>2</xdr:col>
      <xdr:colOff>328930</xdr:colOff>
      <xdr:row>1</xdr:row>
      <xdr:rowOff>959485</xdr:rowOff>
    </xdr:to>
    <xdr:pic>
      <xdr:nvPicPr>
        <xdr:cNvPr id="4" name="图片 3" descr="描白边"/>
        <xdr:cNvPicPr>
          <a:picLocks noChangeAspect="1"/>
        </xdr:cNvPicPr>
      </xdr:nvPicPr>
      <xdr:blipFill>
        <a:blip r:embed="rId2"/>
        <a:stretch>
          <a:fillRect/>
        </a:stretch>
      </xdr:blipFill>
      <xdr:spPr>
        <a:xfrm>
          <a:off x="156845" y="127000"/>
          <a:ext cx="1335405" cy="959485"/>
        </a:xfrm>
        <a:prstGeom prst="rect">
          <a:avLst/>
        </a:prstGeom>
      </xdr:spPr>
    </xdr:pic>
    <xdr:clientData/>
  </xdr:twoCellAnchor>
  <xdr:twoCellAnchor editAs="oneCell">
    <xdr:from>
      <xdr:col>5</xdr:col>
      <xdr:colOff>547370</xdr:colOff>
      <xdr:row>1</xdr:row>
      <xdr:rowOff>155575</xdr:rowOff>
    </xdr:from>
    <xdr:to>
      <xdr:col>10</xdr:col>
      <xdr:colOff>469900</xdr:colOff>
      <xdr:row>1</xdr:row>
      <xdr:rowOff>1048385</xdr:rowOff>
    </xdr:to>
    <xdr:pic>
      <xdr:nvPicPr>
        <xdr:cNvPr id="3" name="图片 2" descr="上架快走美琦(5)"/>
        <xdr:cNvPicPr>
          <a:picLocks noChangeAspect="1"/>
        </xdr:cNvPicPr>
      </xdr:nvPicPr>
      <xdr:blipFill>
        <a:blip r:embed="rId1"/>
        <a:stretch>
          <a:fillRect/>
        </a:stretch>
      </xdr:blipFill>
      <xdr:spPr>
        <a:xfrm>
          <a:off x="9684385" y="282575"/>
          <a:ext cx="6574790" cy="892810"/>
        </a:xfrm>
        <a:prstGeom prst="rect">
          <a:avLst/>
        </a:prstGeom>
      </xdr:spPr>
    </xdr:pic>
    <xdr:clientData/>
  </xdr:twoCellAnchor>
  <xdr:twoCellAnchor editAs="oneCell">
    <xdr:from>
      <xdr:col>1</xdr:col>
      <xdr:colOff>127635</xdr:colOff>
      <xdr:row>1</xdr:row>
      <xdr:rowOff>72390</xdr:rowOff>
    </xdr:from>
    <xdr:to>
      <xdr:col>2</xdr:col>
      <xdr:colOff>1205865</xdr:colOff>
      <xdr:row>1</xdr:row>
      <xdr:rowOff>1567180</xdr:rowOff>
    </xdr:to>
    <xdr:pic>
      <xdr:nvPicPr>
        <xdr:cNvPr id="5" name="图片 4" descr="描白边"/>
        <xdr:cNvPicPr>
          <a:picLocks noChangeAspect="1"/>
        </xdr:cNvPicPr>
      </xdr:nvPicPr>
      <xdr:blipFill>
        <a:blip r:embed="rId2"/>
        <a:stretch>
          <a:fillRect/>
        </a:stretch>
      </xdr:blipFill>
      <xdr:spPr>
        <a:xfrm>
          <a:off x="284480" y="199390"/>
          <a:ext cx="2084705" cy="1494790"/>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323215</xdr:colOff>
      <xdr:row>0</xdr:row>
      <xdr:rowOff>117475</xdr:rowOff>
    </xdr:from>
    <xdr:to>
      <xdr:col>8</xdr:col>
      <xdr:colOff>349885</xdr:colOff>
      <xdr:row>1</xdr:row>
      <xdr:rowOff>470535</xdr:rowOff>
    </xdr:to>
    <xdr:pic>
      <xdr:nvPicPr>
        <xdr:cNvPr id="4" name="图片 3" descr="上架快走美琦(5)"/>
        <xdr:cNvPicPr>
          <a:picLocks noChangeAspect="1"/>
        </xdr:cNvPicPr>
      </xdr:nvPicPr>
      <xdr:blipFill>
        <a:blip r:embed="rId1"/>
        <a:stretch>
          <a:fillRect/>
        </a:stretch>
      </xdr:blipFill>
      <xdr:spPr>
        <a:xfrm>
          <a:off x="9084310" y="117475"/>
          <a:ext cx="3535680" cy="480060"/>
        </a:xfrm>
        <a:prstGeom prst="rect">
          <a:avLst/>
        </a:prstGeom>
      </xdr:spPr>
    </xdr:pic>
    <xdr:clientData/>
  </xdr:twoCellAnchor>
  <xdr:twoCellAnchor editAs="oneCell">
    <xdr:from>
      <xdr:col>1</xdr:col>
      <xdr:colOff>0</xdr:colOff>
      <xdr:row>1</xdr:row>
      <xdr:rowOff>0</xdr:rowOff>
    </xdr:from>
    <xdr:to>
      <xdr:col>1</xdr:col>
      <xdr:colOff>1335405</xdr:colOff>
      <xdr:row>1</xdr:row>
      <xdr:rowOff>959485</xdr:rowOff>
    </xdr:to>
    <xdr:pic>
      <xdr:nvPicPr>
        <xdr:cNvPr id="2" name="图片 1" descr="描白边"/>
        <xdr:cNvPicPr>
          <a:picLocks noChangeAspect="1"/>
        </xdr:cNvPicPr>
      </xdr:nvPicPr>
      <xdr:blipFill>
        <a:blip r:embed="rId2"/>
        <a:stretch>
          <a:fillRect/>
        </a:stretch>
      </xdr:blipFill>
      <xdr:spPr>
        <a:xfrm>
          <a:off x="189865" y="127000"/>
          <a:ext cx="1335405" cy="959485"/>
        </a:xfrm>
        <a:prstGeom prst="rect">
          <a:avLst/>
        </a:prstGeom>
      </xdr:spPr>
    </xdr:pic>
    <xdr:clientData/>
  </xdr:twoCellAnchor>
  <xdr:twoCellAnchor editAs="oneCell">
    <xdr:from>
      <xdr:col>5</xdr:col>
      <xdr:colOff>323215</xdr:colOff>
      <xdr:row>0</xdr:row>
      <xdr:rowOff>117475</xdr:rowOff>
    </xdr:from>
    <xdr:to>
      <xdr:col>8</xdr:col>
      <xdr:colOff>349885</xdr:colOff>
      <xdr:row>1</xdr:row>
      <xdr:rowOff>470535</xdr:rowOff>
    </xdr:to>
    <xdr:pic>
      <xdr:nvPicPr>
        <xdr:cNvPr id="3" name="图片 2" descr="上架快走美琦(5)"/>
        <xdr:cNvPicPr>
          <a:picLocks noChangeAspect="1"/>
        </xdr:cNvPicPr>
      </xdr:nvPicPr>
      <xdr:blipFill>
        <a:blip r:embed="rId1"/>
        <a:stretch>
          <a:fillRect/>
        </a:stretch>
      </xdr:blipFill>
      <xdr:spPr>
        <a:xfrm>
          <a:off x="9084310" y="117475"/>
          <a:ext cx="3535680" cy="480060"/>
        </a:xfrm>
        <a:prstGeom prst="rect">
          <a:avLst/>
        </a:prstGeom>
      </xdr:spPr>
    </xdr:pic>
    <xdr:clientData/>
  </xdr:twoCellAnchor>
  <xdr:twoCellAnchor editAs="oneCell">
    <xdr:from>
      <xdr:col>1</xdr:col>
      <xdr:colOff>0</xdr:colOff>
      <xdr:row>1</xdr:row>
      <xdr:rowOff>0</xdr:rowOff>
    </xdr:from>
    <xdr:to>
      <xdr:col>1</xdr:col>
      <xdr:colOff>1335405</xdr:colOff>
      <xdr:row>1</xdr:row>
      <xdr:rowOff>959485</xdr:rowOff>
    </xdr:to>
    <xdr:pic>
      <xdr:nvPicPr>
        <xdr:cNvPr id="5" name="图片 4" descr="描白边"/>
        <xdr:cNvPicPr>
          <a:picLocks noChangeAspect="1"/>
        </xdr:cNvPicPr>
      </xdr:nvPicPr>
      <xdr:blipFill>
        <a:blip r:embed="rId2"/>
        <a:stretch>
          <a:fillRect/>
        </a:stretch>
      </xdr:blipFill>
      <xdr:spPr>
        <a:xfrm>
          <a:off x="189865" y="127000"/>
          <a:ext cx="1335405" cy="95948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497205</xdr:colOff>
      <xdr:row>1</xdr:row>
      <xdr:rowOff>14605</xdr:rowOff>
    </xdr:from>
    <xdr:to>
      <xdr:col>6</xdr:col>
      <xdr:colOff>0</xdr:colOff>
      <xdr:row>1</xdr:row>
      <xdr:rowOff>494665</xdr:rowOff>
    </xdr:to>
    <xdr:pic>
      <xdr:nvPicPr>
        <xdr:cNvPr id="4" name="图片 3" descr="上架快走美琦(5)"/>
        <xdr:cNvPicPr>
          <a:picLocks noChangeAspect="1"/>
        </xdr:cNvPicPr>
      </xdr:nvPicPr>
      <xdr:blipFill>
        <a:blip r:embed="rId1"/>
        <a:stretch>
          <a:fillRect/>
        </a:stretch>
      </xdr:blipFill>
      <xdr:spPr>
        <a:xfrm>
          <a:off x="8369935" y="141605"/>
          <a:ext cx="3536315" cy="480060"/>
        </a:xfrm>
        <a:prstGeom prst="rect">
          <a:avLst/>
        </a:prstGeom>
      </xdr:spPr>
    </xdr:pic>
    <xdr:clientData/>
  </xdr:twoCellAnchor>
  <xdr:twoCellAnchor editAs="oneCell">
    <xdr:from>
      <xdr:col>1</xdr:col>
      <xdr:colOff>0</xdr:colOff>
      <xdr:row>1</xdr:row>
      <xdr:rowOff>0</xdr:rowOff>
    </xdr:from>
    <xdr:to>
      <xdr:col>1</xdr:col>
      <xdr:colOff>1335405</xdr:colOff>
      <xdr:row>1</xdr:row>
      <xdr:rowOff>959485</xdr:rowOff>
    </xdr:to>
    <xdr:pic>
      <xdr:nvPicPr>
        <xdr:cNvPr id="2" name="图片 1" descr="描白边"/>
        <xdr:cNvPicPr>
          <a:picLocks noChangeAspect="1"/>
        </xdr:cNvPicPr>
      </xdr:nvPicPr>
      <xdr:blipFill>
        <a:blip r:embed="rId2"/>
        <a:stretch>
          <a:fillRect/>
        </a:stretch>
      </xdr:blipFill>
      <xdr:spPr>
        <a:xfrm>
          <a:off x="162560" y="127000"/>
          <a:ext cx="1335405" cy="959485"/>
        </a:xfrm>
        <a:prstGeom prst="rect">
          <a:avLst/>
        </a:prstGeom>
      </xdr:spPr>
    </xdr:pic>
    <xdr:clientData/>
  </xdr:twoCellAnchor>
  <xdr:twoCellAnchor editAs="oneCell">
    <xdr:from>
      <xdr:col>4</xdr:col>
      <xdr:colOff>497205</xdr:colOff>
      <xdr:row>1</xdr:row>
      <xdr:rowOff>14605</xdr:rowOff>
    </xdr:from>
    <xdr:to>
      <xdr:col>6</xdr:col>
      <xdr:colOff>0</xdr:colOff>
      <xdr:row>1</xdr:row>
      <xdr:rowOff>494665</xdr:rowOff>
    </xdr:to>
    <xdr:pic>
      <xdr:nvPicPr>
        <xdr:cNvPr id="3" name="图片 2" descr="上架快走美琦(5)"/>
        <xdr:cNvPicPr>
          <a:picLocks noChangeAspect="1"/>
        </xdr:cNvPicPr>
      </xdr:nvPicPr>
      <xdr:blipFill>
        <a:blip r:embed="rId1"/>
        <a:stretch>
          <a:fillRect/>
        </a:stretch>
      </xdr:blipFill>
      <xdr:spPr>
        <a:xfrm>
          <a:off x="8369935" y="141605"/>
          <a:ext cx="3536315" cy="480060"/>
        </a:xfrm>
        <a:prstGeom prst="rect">
          <a:avLst/>
        </a:prstGeom>
      </xdr:spPr>
    </xdr:pic>
    <xdr:clientData/>
  </xdr:twoCellAnchor>
  <xdr:twoCellAnchor editAs="oneCell">
    <xdr:from>
      <xdr:col>1</xdr:col>
      <xdr:colOff>0</xdr:colOff>
      <xdr:row>1</xdr:row>
      <xdr:rowOff>0</xdr:rowOff>
    </xdr:from>
    <xdr:to>
      <xdr:col>1</xdr:col>
      <xdr:colOff>1335405</xdr:colOff>
      <xdr:row>1</xdr:row>
      <xdr:rowOff>959485</xdr:rowOff>
    </xdr:to>
    <xdr:pic>
      <xdr:nvPicPr>
        <xdr:cNvPr id="5" name="图片 4" descr="描白边"/>
        <xdr:cNvPicPr>
          <a:picLocks noChangeAspect="1"/>
        </xdr:cNvPicPr>
      </xdr:nvPicPr>
      <xdr:blipFill>
        <a:blip r:embed="rId2"/>
        <a:stretch>
          <a:fillRect/>
        </a:stretch>
      </xdr:blipFill>
      <xdr:spPr>
        <a:xfrm>
          <a:off x="162560" y="127000"/>
          <a:ext cx="1335405" cy="959485"/>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671195</xdr:colOff>
      <xdr:row>1</xdr:row>
      <xdr:rowOff>0</xdr:rowOff>
    </xdr:from>
    <xdr:to>
      <xdr:col>5</xdr:col>
      <xdr:colOff>1909445</xdr:colOff>
      <xdr:row>1</xdr:row>
      <xdr:rowOff>480060</xdr:rowOff>
    </xdr:to>
    <xdr:pic>
      <xdr:nvPicPr>
        <xdr:cNvPr id="4" name="图片 3" descr="上架快走美琦(5)"/>
        <xdr:cNvPicPr>
          <a:picLocks noChangeAspect="1"/>
        </xdr:cNvPicPr>
      </xdr:nvPicPr>
      <xdr:blipFill>
        <a:blip r:embed="rId1"/>
        <a:stretch>
          <a:fillRect/>
        </a:stretch>
      </xdr:blipFill>
      <xdr:spPr>
        <a:xfrm>
          <a:off x="10398125" y="127000"/>
          <a:ext cx="3535680" cy="480060"/>
        </a:xfrm>
        <a:prstGeom prst="rect">
          <a:avLst/>
        </a:prstGeom>
      </xdr:spPr>
    </xdr:pic>
    <xdr:clientData/>
  </xdr:twoCellAnchor>
  <xdr:twoCellAnchor editAs="oneCell">
    <xdr:from>
      <xdr:col>1</xdr:col>
      <xdr:colOff>0</xdr:colOff>
      <xdr:row>1</xdr:row>
      <xdr:rowOff>0</xdr:rowOff>
    </xdr:from>
    <xdr:to>
      <xdr:col>1</xdr:col>
      <xdr:colOff>1335405</xdr:colOff>
      <xdr:row>1</xdr:row>
      <xdr:rowOff>959485</xdr:rowOff>
    </xdr:to>
    <xdr:pic>
      <xdr:nvPicPr>
        <xdr:cNvPr id="2" name="图片 1" descr="描白边"/>
        <xdr:cNvPicPr>
          <a:picLocks noChangeAspect="1"/>
        </xdr:cNvPicPr>
      </xdr:nvPicPr>
      <xdr:blipFill>
        <a:blip r:embed="rId2"/>
        <a:stretch>
          <a:fillRect/>
        </a:stretch>
      </xdr:blipFill>
      <xdr:spPr>
        <a:xfrm>
          <a:off x="111760" y="127000"/>
          <a:ext cx="1335405" cy="959485"/>
        </a:xfrm>
        <a:prstGeom prst="rect">
          <a:avLst/>
        </a:prstGeom>
      </xdr:spPr>
    </xdr:pic>
    <xdr:clientData/>
  </xdr:twoCellAnchor>
  <xdr:twoCellAnchor editAs="oneCell">
    <xdr:from>
      <xdr:col>4</xdr:col>
      <xdr:colOff>671195</xdr:colOff>
      <xdr:row>1</xdr:row>
      <xdr:rowOff>0</xdr:rowOff>
    </xdr:from>
    <xdr:to>
      <xdr:col>5</xdr:col>
      <xdr:colOff>1909445</xdr:colOff>
      <xdr:row>1</xdr:row>
      <xdr:rowOff>480060</xdr:rowOff>
    </xdr:to>
    <xdr:pic>
      <xdr:nvPicPr>
        <xdr:cNvPr id="3" name="图片 2" descr="上架快走美琦(5)"/>
        <xdr:cNvPicPr>
          <a:picLocks noChangeAspect="1"/>
        </xdr:cNvPicPr>
      </xdr:nvPicPr>
      <xdr:blipFill>
        <a:blip r:embed="rId1"/>
        <a:stretch>
          <a:fillRect/>
        </a:stretch>
      </xdr:blipFill>
      <xdr:spPr>
        <a:xfrm>
          <a:off x="10398125" y="127000"/>
          <a:ext cx="3535680" cy="480060"/>
        </a:xfrm>
        <a:prstGeom prst="rect">
          <a:avLst/>
        </a:prstGeom>
      </xdr:spPr>
    </xdr:pic>
    <xdr:clientData/>
  </xdr:twoCellAnchor>
  <xdr:twoCellAnchor editAs="oneCell">
    <xdr:from>
      <xdr:col>1</xdr:col>
      <xdr:colOff>0</xdr:colOff>
      <xdr:row>1</xdr:row>
      <xdr:rowOff>0</xdr:rowOff>
    </xdr:from>
    <xdr:to>
      <xdr:col>1</xdr:col>
      <xdr:colOff>1335405</xdr:colOff>
      <xdr:row>1</xdr:row>
      <xdr:rowOff>959485</xdr:rowOff>
    </xdr:to>
    <xdr:pic>
      <xdr:nvPicPr>
        <xdr:cNvPr id="5" name="图片 4" descr="描白边"/>
        <xdr:cNvPicPr>
          <a:picLocks noChangeAspect="1"/>
        </xdr:cNvPicPr>
      </xdr:nvPicPr>
      <xdr:blipFill>
        <a:blip r:embed="rId2"/>
        <a:stretch>
          <a:fillRect/>
        </a:stretch>
      </xdr:blipFill>
      <xdr:spPr>
        <a:xfrm>
          <a:off x="111760" y="127000"/>
          <a:ext cx="1335405" cy="959485"/>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161925</xdr:colOff>
      <xdr:row>0</xdr:row>
      <xdr:rowOff>107950</xdr:rowOff>
    </xdr:from>
    <xdr:to>
      <xdr:col>9</xdr:col>
      <xdr:colOff>0</xdr:colOff>
      <xdr:row>1</xdr:row>
      <xdr:rowOff>461010</xdr:rowOff>
    </xdr:to>
    <xdr:pic>
      <xdr:nvPicPr>
        <xdr:cNvPr id="4" name="图片 3" descr="上架快走美琦(5)"/>
        <xdr:cNvPicPr>
          <a:picLocks noChangeAspect="1"/>
        </xdr:cNvPicPr>
      </xdr:nvPicPr>
      <xdr:blipFill>
        <a:blip r:embed="rId1"/>
        <a:stretch>
          <a:fillRect/>
        </a:stretch>
      </xdr:blipFill>
      <xdr:spPr>
        <a:xfrm>
          <a:off x="6788785" y="107950"/>
          <a:ext cx="3602355" cy="480060"/>
        </a:xfrm>
        <a:prstGeom prst="rect">
          <a:avLst/>
        </a:prstGeom>
      </xdr:spPr>
    </xdr:pic>
    <xdr:clientData/>
  </xdr:twoCellAnchor>
  <xdr:twoCellAnchor editAs="oneCell">
    <xdr:from>
      <xdr:col>1</xdr:col>
      <xdr:colOff>0</xdr:colOff>
      <xdr:row>1</xdr:row>
      <xdr:rowOff>0</xdr:rowOff>
    </xdr:from>
    <xdr:to>
      <xdr:col>2</xdr:col>
      <xdr:colOff>430530</xdr:colOff>
      <xdr:row>1</xdr:row>
      <xdr:rowOff>959485</xdr:rowOff>
    </xdr:to>
    <xdr:pic>
      <xdr:nvPicPr>
        <xdr:cNvPr id="2" name="图片 1" descr="描白边"/>
        <xdr:cNvPicPr>
          <a:picLocks noChangeAspect="1"/>
        </xdr:cNvPicPr>
      </xdr:nvPicPr>
      <xdr:blipFill>
        <a:blip r:embed="rId2"/>
        <a:stretch>
          <a:fillRect/>
        </a:stretch>
      </xdr:blipFill>
      <xdr:spPr>
        <a:xfrm>
          <a:off x="114300" y="127000"/>
          <a:ext cx="1336040" cy="959485"/>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345440</xdr:colOff>
      <xdr:row>1</xdr:row>
      <xdr:rowOff>13970</xdr:rowOff>
    </xdr:from>
    <xdr:to>
      <xdr:col>15</xdr:col>
      <xdr:colOff>426720</xdr:colOff>
      <xdr:row>1</xdr:row>
      <xdr:rowOff>494030</xdr:rowOff>
    </xdr:to>
    <xdr:pic>
      <xdr:nvPicPr>
        <xdr:cNvPr id="4" name="图片 3" descr="上架快走美琦(5)"/>
        <xdr:cNvPicPr>
          <a:picLocks noChangeAspect="1"/>
        </xdr:cNvPicPr>
      </xdr:nvPicPr>
      <xdr:blipFill>
        <a:blip r:embed="rId1"/>
        <a:stretch>
          <a:fillRect/>
        </a:stretch>
      </xdr:blipFill>
      <xdr:spPr>
        <a:xfrm>
          <a:off x="12634595" y="140970"/>
          <a:ext cx="3536950" cy="480060"/>
        </a:xfrm>
        <a:prstGeom prst="rect">
          <a:avLst/>
        </a:prstGeom>
      </xdr:spPr>
    </xdr:pic>
    <xdr:clientData/>
  </xdr:twoCellAnchor>
  <xdr:twoCellAnchor editAs="oneCell">
    <xdr:from>
      <xdr:col>2</xdr:col>
      <xdr:colOff>0</xdr:colOff>
      <xdr:row>1</xdr:row>
      <xdr:rowOff>0</xdr:rowOff>
    </xdr:from>
    <xdr:to>
      <xdr:col>3</xdr:col>
      <xdr:colOff>430530</xdr:colOff>
      <xdr:row>1</xdr:row>
      <xdr:rowOff>959485</xdr:rowOff>
    </xdr:to>
    <xdr:pic>
      <xdr:nvPicPr>
        <xdr:cNvPr id="2" name="图片 1" descr="描白边"/>
        <xdr:cNvPicPr>
          <a:picLocks noChangeAspect="1"/>
        </xdr:cNvPicPr>
      </xdr:nvPicPr>
      <xdr:blipFill>
        <a:blip r:embed="rId2"/>
        <a:stretch>
          <a:fillRect/>
        </a:stretch>
      </xdr:blipFill>
      <xdr:spPr>
        <a:xfrm>
          <a:off x="287020" y="127000"/>
          <a:ext cx="1336040" cy="959485"/>
        </a:xfrm>
        <a:prstGeom prst="rect">
          <a:avLst/>
        </a:prstGeom>
      </xdr:spPr>
    </xdr:pic>
    <xdr:clientData/>
  </xdr:twoCellAnchor>
  <xdr:twoCellAnchor>
    <xdr:from>
      <xdr:col>15</xdr:col>
      <xdr:colOff>39370</xdr:colOff>
      <xdr:row>17</xdr:row>
      <xdr:rowOff>273050</xdr:rowOff>
    </xdr:from>
    <xdr:to>
      <xdr:col>24</xdr:col>
      <xdr:colOff>616585</xdr:colOff>
      <xdr:row>23</xdr:row>
      <xdr:rowOff>9525</xdr:rowOff>
    </xdr:to>
    <xdr:sp>
      <xdr:nvSpPr>
        <xdr:cNvPr id="3" name="圆角矩形 2"/>
        <xdr:cNvSpPr/>
      </xdr:nvSpPr>
      <xdr:spPr>
        <a:xfrm>
          <a:off x="15784195" y="6457950"/>
          <a:ext cx="9926955" cy="3857625"/>
        </a:xfrm>
        <a:prstGeom prst="roundRect">
          <a:avLst/>
        </a:prstGeom>
        <a:solidFill>
          <a:srgbClr val="FFFF00"/>
        </a:solidFill>
      </xdr:spPr>
      <xdr:style>
        <a:lnRef idx="0">
          <a:scrgbClr r="0" g="0" b="0"/>
        </a:lnRef>
        <a:fillRef idx="0">
          <a:scrgbClr r="0" g="0" b="0"/>
        </a:fillRef>
        <a:effectRef idx="0">
          <a:scrgbClr r="0" g="0" b="0"/>
        </a:effectRef>
        <a:fontRef idx="minor">
          <a:schemeClr val="dk1"/>
        </a:fontRef>
      </xdr:style>
      <xdr:txBody>
        <a:bodyPr vertOverflow="clip" horzOverflow="clip" wrap="square" lIns="90170" tIns="46990" rIns="90170" bIns="46990"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0000" b="1" i="1">
              <a:solidFill>
                <a:srgbClr val="FF0000"/>
              </a:solidFill>
              <a:effectLst>
                <a:outerShdw blurRad="38100" dist="19050" dir="2700000" algn="tl" rotWithShape="0">
                  <a:schemeClr val="dk1">
                    <a:alpha val="40000"/>
                  </a:schemeClr>
                </a:outerShdw>
              </a:effectLst>
              <a:latin typeface="方正大黑体_GBK" panose="02010600010101010101" charset="-122"/>
              <a:ea typeface="方正大黑体_GBK" panose="02010600010101010101" charset="-122"/>
            </a:rPr>
            <a:t>暂停</a:t>
          </a:r>
          <a:endParaRPr lang="zh-CN" altLang="en-US" sz="20000" b="1" i="1">
            <a:solidFill>
              <a:srgbClr val="FF0000"/>
            </a:solidFill>
            <a:effectLst>
              <a:outerShdw blurRad="38100" dist="19050" dir="2700000" algn="tl" rotWithShape="0">
                <a:schemeClr val="dk1">
                  <a:alpha val="40000"/>
                </a:schemeClr>
              </a:outerShdw>
            </a:effectLst>
            <a:latin typeface="方正大黑体_GBK" panose="02010600010101010101" charset="-122"/>
            <a:ea typeface="方正大黑体_GBK" panose="02010600010101010101" charset="-122"/>
          </a:endParaRPr>
        </a:p>
      </xdr:txBody>
    </xdr:sp>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xdr:from>
      <xdr:col>7</xdr:col>
      <xdr:colOff>56515</xdr:colOff>
      <xdr:row>15</xdr:row>
      <xdr:rowOff>85725</xdr:rowOff>
    </xdr:from>
    <xdr:to>
      <xdr:col>15</xdr:col>
      <xdr:colOff>21590</xdr:colOff>
      <xdr:row>21</xdr:row>
      <xdr:rowOff>238125</xdr:rowOff>
    </xdr:to>
    <xdr:sp>
      <xdr:nvSpPr>
        <xdr:cNvPr id="2" name="左箭头 1"/>
        <xdr:cNvSpPr/>
      </xdr:nvSpPr>
      <xdr:spPr>
        <a:xfrm>
          <a:off x="14201775" y="4594225"/>
          <a:ext cx="4591050" cy="1676400"/>
        </a:xfrm>
        <a:prstGeom prst="leftArrow">
          <a:avLst/>
        </a:prstGeom>
      </xdr:spPr>
      <xdr:style>
        <a:lnRef idx="1">
          <a:schemeClr val="accent5"/>
        </a:lnRef>
        <a:fillRef idx="2">
          <a:schemeClr val="accent5"/>
        </a:fillRef>
        <a:effectRef idx="1">
          <a:schemeClr val="accent5"/>
        </a:effectRef>
        <a:fontRef idx="minor">
          <a:schemeClr val="dk1"/>
        </a:fontRef>
      </xdr:style>
      <xdr:txBody>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b="1">
              <a:solidFill>
                <a:srgbClr val="FF0000"/>
              </a:solidFill>
              <a:latin typeface="微软雅黑" panose="020B0503020204020204" charset="-122"/>
              <a:ea typeface="微软雅黑" panose="020B0503020204020204" charset="-122"/>
              <a:cs typeface="微软雅黑" panose="020B0503020204020204" charset="-122"/>
            </a:rPr>
            <a:t>仓储费计算节点：</a:t>
          </a:r>
          <a:endParaRPr lang="zh-CN" altLang="en-US" b="1">
            <a:solidFill>
              <a:srgbClr val="FF0000"/>
            </a:solidFill>
            <a:latin typeface="微软雅黑" panose="020B0503020204020204" charset="-122"/>
            <a:ea typeface="微软雅黑" panose="020B0503020204020204" charset="-122"/>
            <a:cs typeface="微软雅黑" panose="020B0503020204020204" charset="-122"/>
          </a:endParaRPr>
        </a:p>
        <a:p>
          <a:r>
            <a:rPr lang="zh-CN" altLang="en-US" b="1">
              <a:solidFill>
                <a:srgbClr val="FF0000"/>
              </a:solidFill>
              <a:latin typeface="微软雅黑" panose="020B0503020204020204" charset="-122"/>
              <a:ea typeface="微软雅黑" panose="020B0503020204020204" charset="-122"/>
              <a:cs typeface="微软雅黑" panose="020B0503020204020204" charset="-122"/>
            </a:rPr>
            <a:t>自提货：以客户实际提货时间为节点</a:t>
          </a:r>
          <a:endParaRPr lang="zh-CN" altLang="en-US" b="1">
            <a:solidFill>
              <a:srgbClr val="FF0000"/>
            </a:solidFill>
            <a:latin typeface="微软雅黑" panose="020B0503020204020204" charset="-122"/>
            <a:ea typeface="微软雅黑" panose="020B0503020204020204" charset="-122"/>
            <a:cs typeface="微软雅黑" panose="020B0503020204020204" charset="-122"/>
          </a:endParaRPr>
        </a:p>
        <a:p>
          <a:r>
            <a:rPr lang="zh-CN" altLang="en-US" b="1">
              <a:solidFill>
                <a:srgbClr val="FF0000"/>
              </a:solidFill>
              <a:latin typeface="微软雅黑" panose="020B0503020204020204" charset="-122"/>
              <a:ea typeface="微软雅黑" panose="020B0503020204020204" charset="-122"/>
              <a:cs typeface="微软雅黑" panose="020B0503020204020204" charset="-122"/>
            </a:rPr>
            <a:t>派送货物：以客户下达指令</a:t>
          </a:r>
          <a:r>
            <a:rPr lang="en-US" altLang="zh-CN" b="1">
              <a:solidFill>
                <a:srgbClr val="FF0000"/>
              </a:solidFill>
              <a:latin typeface="微软雅黑" panose="020B0503020204020204" charset="-122"/>
              <a:ea typeface="微软雅黑" panose="020B0503020204020204" charset="-122"/>
              <a:cs typeface="微软雅黑" panose="020B0503020204020204" charset="-122"/>
            </a:rPr>
            <a:t>+1</a:t>
          </a:r>
          <a:r>
            <a:rPr lang="zh-CN" altLang="en-US" b="1">
              <a:solidFill>
                <a:srgbClr val="FF0000"/>
              </a:solidFill>
              <a:latin typeface="微软雅黑" panose="020B0503020204020204" charset="-122"/>
              <a:ea typeface="微软雅黑" panose="020B0503020204020204" charset="-122"/>
              <a:cs typeface="微软雅黑" panose="020B0503020204020204" charset="-122"/>
            </a:rPr>
            <a:t>个工作日（库内操作）为节点</a:t>
          </a:r>
          <a:endParaRPr lang="zh-CN" altLang="en-US" b="1">
            <a:solidFill>
              <a:srgbClr val="FF0000"/>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7</xdr:col>
      <xdr:colOff>325120</xdr:colOff>
      <xdr:row>8</xdr:row>
      <xdr:rowOff>79375</xdr:rowOff>
    </xdr:from>
    <xdr:to>
      <xdr:col>11</xdr:col>
      <xdr:colOff>344805</xdr:colOff>
      <xdr:row>12</xdr:row>
      <xdr:rowOff>182245</xdr:rowOff>
    </xdr:to>
    <xdr:sp>
      <xdr:nvSpPr>
        <xdr:cNvPr id="3" name="圆角矩形 2"/>
        <xdr:cNvSpPr/>
      </xdr:nvSpPr>
      <xdr:spPr>
        <a:xfrm>
          <a:off x="14470380" y="2727325"/>
          <a:ext cx="2768600" cy="1201420"/>
        </a:xfrm>
        <a:prstGeom prst="roundRect">
          <a:avLst/>
        </a:prstGeom>
      </xdr:spPr>
      <xdr:style>
        <a:lnRef idx="1">
          <a:schemeClr val="accent5"/>
        </a:lnRef>
        <a:fillRef idx="2">
          <a:schemeClr val="accent5"/>
        </a:fillRef>
        <a:effectRef idx="1">
          <a:schemeClr val="accent5"/>
        </a:effectRef>
        <a:fontRef idx="minor">
          <a:schemeClr val="dk1"/>
        </a:fontRef>
      </xdr:style>
      <xdr:txBody>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b="1">
              <a:solidFill>
                <a:srgbClr val="FF0000"/>
              </a:solidFill>
              <a:latin typeface="微软雅黑" panose="020B0503020204020204" charset="-122"/>
              <a:ea typeface="微软雅黑" panose="020B0503020204020204" charset="-122"/>
            </a:rPr>
            <a:t>注意：海外仓存仓业务尽量不要一票分多次贴标入仓，由于分批派送造成的丢件我司仅免除运费，不赔偿丢失</a:t>
          </a:r>
          <a:r>
            <a:rPr lang="en-US" altLang="zh-CN" b="1">
              <a:solidFill>
                <a:srgbClr val="FF0000"/>
              </a:solidFill>
              <a:latin typeface="微软雅黑" panose="020B0503020204020204" charset="-122"/>
              <a:ea typeface="微软雅黑" panose="020B0503020204020204" charset="-122"/>
            </a:rPr>
            <a:t>,</a:t>
          </a:r>
          <a:endParaRPr lang="en-US" altLang="zh-CN" b="1">
            <a:solidFill>
              <a:srgbClr val="FF0000"/>
            </a:solidFill>
            <a:latin typeface="微软雅黑" panose="020B0503020204020204" charset="-122"/>
            <a:ea typeface="微软雅黑" panose="020B0503020204020204" charset="-122"/>
          </a:endParaRPr>
        </a:p>
      </xdr:txBody>
    </xdr:sp>
    <xdr:clientData/>
  </xdr:twoCellAnchor>
  <xdr:twoCellAnchor editAs="oneCell">
    <xdr:from>
      <xdr:col>3</xdr:col>
      <xdr:colOff>371475</xdr:colOff>
      <xdr:row>1</xdr:row>
      <xdr:rowOff>12700</xdr:rowOff>
    </xdr:from>
    <xdr:to>
      <xdr:col>6</xdr:col>
      <xdr:colOff>1040765</xdr:colOff>
      <xdr:row>1</xdr:row>
      <xdr:rowOff>492760</xdr:rowOff>
    </xdr:to>
    <xdr:pic>
      <xdr:nvPicPr>
        <xdr:cNvPr id="7" name="图片 6" descr="上架快走美琦(5)"/>
        <xdr:cNvPicPr>
          <a:picLocks noChangeAspect="1"/>
        </xdr:cNvPicPr>
      </xdr:nvPicPr>
      <xdr:blipFill>
        <a:blip r:embed="rId1"/>
        <a:stretch>
          <a:fillRect/>
        </a:stretch>
      </xdr:blipFill>
      <xdr:spPr>
        <a:xfrm>
          <a:off x="5353685" y="139700"/>
          <a:ext cx="3535680" cy="480060"/>
        </a:xfrm>
        <a:prstGeom prst="rect">
          <a:avLst/>
        </a:prstGeom>
      </xdr:spPr>
    </xdr:pic>
    <xdr:clientData/>
  </xdr:twoCellAnchor>
  <xdr:twoCellAnchor editAs="oneCell">
    <xdr:from>
      <xdr:col>1</xdr:col>
      <xdr:colOff>0</xdr:colOff>
      <xdr:row>1</xdr:row>
      <xdr:rowOff>0</xdr:rowOff>
    </xdr:from>
    <xdr:to>
      <xdr:col>1</xdr:col>
      <xdr:colOff>1335405</xdr:colOff>
      <xdr:row>1</xdr:row>
      <xdr:rowOff>959485</xdr:rowOff>
    </xdr:to>
    <xdr:pic>
      <xdr:nvPicPr>
        <xdr:cNvPr id="5" name="图片 4" descr="描白边"/>
        <xdr:cNvPicPr>
          <a:picLocks noChangeAspect="1"/>
        </xdr:cNvPicPr>
      </xdr:nvPicPr>
      <xdr:blipFill>
        <a:blip r:embed="rId2"/>
        <a:stretch>
          <a:fillRect/>
        </a:stretch>
      </xdr:blipFill>
      <xdr:spPr>
        <a:xfrm>
          <a:off x="124460" y="127000"/>
          <a:ext cx="1335405" cy="959485"/>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581025</xdr:colOff>
      <xdr:row>0</xdr:row>
      <xdr:rowOff>635</xdr:rowOff>
    </xdr:from>
    <xdr:to>
      <xdr:col>1</xdr:col>
      <xdr:colOff>80010</xdr:colOff>
      <xdr:row>2</xdr:row>
      <xdr:rowOff>290830</xdr:rowOff>
    </xdr:to>
    <xdr:pic>
      <xdr:nvPicPr>
        <xdr:cNvPr id="3" name="图片 2" descr="999"/>
        <xdr:cNvPicPr>
          <a:picLocks noChangeAspect="1"/>
        </xdr:cNvPicPr>
      </xdr:nvPicPr>
      <xdr:blipFill>
        <a:blip r:embed="rId1" r:link="rId2"/>
        <a:stretch>
          <a:fillRect/>
        </a:stretch>
      </xdr:blipFill>
      <xdr:spPr>
        <a:xfrm>
          <a:off x="581025" y="635"/>
          <a:ext cx="2375535" cy="1077595"/>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200025</xdr:colOff>
      <xdr:row>0</xdr:row>
      <xdr:rowOff>171450</xdr:rowOff>
    </xdr:from>
    <xdr:to>
      <xdr:col>3</xdr:col>
      <xdr:colOff>1640205</xdr:colOff>
      <xdr:row>1</xdr:row>
      <xdr:rowOff>470535</xdr:rowOff>
    </xdr:to>
    <xdr:pic>
      <xdr:nvPicPr>
        <xdr:cNvPr id="5" name="图片 4" descr="上架快走美琦(5)"/>
        <xdr:cNvPicPr>
          <a:picLocks noChangeAspect="1"/>
        </xdr:cNvPicPr>
      </xdr:nvPicPr>
      <xdr:blipFill>
        <a:blip r:embed="rId1"/>
        <a:stretch>
          <a:fillRect/>
        </a:stretch>
      </xdr:blipFill>
      <xdr:spPr>
        <a:xfrm>
          <a:off x="3362325" y="171450"/>
          <a:ext cx="3535680" cy="480060"/>
        </a:xfrm>
        <a:prstGeom prst="rect">
          <a:avLst/>
        </a:prstGeom>
      </xdr:spPr>
    </xdr:pic>
    <xdr:clientData/>
  </xdr:twoCellAnchor>
  <xdr:twoCellAnchor editAs="oneCell">
    <xdr:from>
      <xdr:col>1</xdr:col>
      <xdr:colOff>0</xdr:colOff>
      <xdr:row>1</xdr:row>
      <xdr:rowOff>0</xdr:rowOff>
    </xdr:from>
    <xdr:to>
      <xdr:col>1</xdr:col>
      <xdr:colOff>1335405</xdr:colOff>
      <xdr:row>1</xdr:row>
      <xdr:rowOff>959485</xdr:rowOff>
    </xdr:to>
    <xdr:pic>
      <xdr:nvPicPr>
        <xdr:cNvPr id="3" name="图片 2" descr="描白边"/>
        <xdr:cNvPicPr>
          <a:picLocks noChangeAspect="1"/>
        </xdr:cNvPicPr>
      </xdr:nvPicPr>
      <xdr:blipFill>
        <a:blip r:embed="rId2"/>
        <a:stretch>
          <a:fillRect/>
        </a:stretch>
      </xdr:blipFill>
      <xdr:spPr>
        <a:xfrm>
          <a:off x="181610" y="180975"/>
          <a:ext cx="1335405" cy="9594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5253;&#20215;&#34920;&#33337;&#26399;&#283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2654;&#29734;&#32654;&#21152;&#22696;VIP&#25253;&#20215;&#34920;2026.06.30-&#26356;&#2603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1">
          <cell r="A1" t="str">
            <v> </v>
          </cell>
          <cell r="B1" t="str">
            <v>预配船公司</v>
          </cell>
          <cell r="C1" t="str">
            <v>预配船名航次</v>
          </cell>
          <cell r="D1" t="str">
            <v>截收货时间</v>
          </cell>
          <cell r="E1" t="str">
            <v>预计开船</v>
          </cell>
          <cell r="F1" t="str">
            <v>预计到港</v>
          </cell>
          <cell r="G1" t="str">
            <v>航期</v>
          </cell>
          <cell r="H1" t="str">
            <v>预计可提日</v>
          </cell>
          <cell r="I1" t="str">
            <v>渠道分析</v>
          </cell>
        </row>
        <row r="2">
          <cell r="A2" t="str">
            <v>Match12-卡派（CLX、MAX-GES服务)</v>
          </cell>
          <cell r="B2" t="str">
            <v>MATSON</v>
          </cell>
          <cell r="C2" t="str">
            <v>DANIEL K. INOUYE 099E</v>
          </cell>
          <cell r="D2" t="str">
            <v>7月2日 22:00</v>
          </cell>
          <cell r="E2">
            <v>46209</v>
          </cell>
          <cell r="F2">
            <v>46222</v>
          </cell>
          <cell r="G2">
            <v>13</v>
          </cell>
          <cell r="H2">
            <v>46223</v>
          </cell>
          <cell r="I2" t="str">
            <v>美森正班船 时效达标率99%  超15自然日即赔</v>
          </cell>
        </row>
        <row r="3">
          <cell r="A3" t="str">
            <v>Match15(ZIM带车架、EXX统配）</v>
          </cell>
          <cell r="B3" t="str">
            <v>CMA-EXX</v>
          </cell>
          <cell r="C3" t="str">
            <v>CMA CGM GEORGIA 0GVN2E1MA</v>
          </cell>
          <cell r="D3" t="str">
            <v>7月4日 18:00</v>
          </cell>
          <cell r="E3">
            <v>46212</v>
          </cell>
          <cell r="F3">
            <v>46223</v>
          </cell>
          <cell r="G3">
            <v>11</v>
          </cell>
          <cell r="H3">
            <v>46224</v>
          </cell>
          <cell r="I3" t="str">
            <v>达飞EXX统配 超16.5自然日即赔</v>
          </cell>
        </row>
        <row r="4">
          <cell r="A4" t="str">
            <v>Match20(长荣定提、合德快提统配）</v>
          </cell>
          <cell r="B4" t="str">
            <v>EMC</v>
          </cell>
          <cell r="C4" t="str">
            <v>EVER MEMO 1461-012E 定提</v>
          </cell>
          <cell r="D4" t="str">
            <v>7月4日 18:00</v>
          </cell>
          <cell r="E4">
            <v>46209</v>
          </cell>
          <cell r="F4">
            <v>46224</v>
          </cell>
          <cell r="G4">
            <v>15</v>
          </cell>
          <cell r="H4">
            <v>46226</v>
          </cell>
          <cell r="I4" t="str">
            <v>快提时效  当地快卡   时效保障  赔付保障</v>
          </cell>
        </row>
        <row r="5">
          <cell r="A5" t="str">
            <v>Match20(长荣定提、合德快提统配）</v>
          </cell>
          <cell r="B5" t="str">
            <v>合德</v>
          </cell>
          <cell r="C5" t="str">
            <v>HANSA DUBURG 2606E</v>
          </cell>
          <cell r="D5" t="str">
            <v>7月4日 18:00</v>
          </cell>
          <cell r="E5">
            <v>46211</v>
          </cell>
          <cell r="F5">
            <v>46225</v>
          </cell>
          <cell r="G5">
            <v>14</v>
          </cell>
          <cell r="H5">
            <v>46227</v>
          </cell>
        </row>
        <row r="6">
          <cell r="A6" t="str">
            <v>美森美东秒送</v>
          </cell>
          <cell r="B6" t="str">
            <v>MATSON</v>
          </cell>
          <cell r="C6" t="str">
            <v>COSCO SHIPPING DENALI 054E</v>
          </cell>
          <cell r="D6" t="str">
            <v>7月3日 22:00</v>
          </cell>
          <cell r="E6">
            <v>46212</v>
          </cell>
          <cell r="F6">
            <v>46237</v>
          </cell>
          <cell r="G6">
            <v>25</v>
          </cell>
          <cell r="H6">
            <v>46239</v>
          </cell>
          <cell r="I6" t="str">
            <v>美国洛杉矶转NY/优先上火车服务</v>
          </cell>
        </row>
        <row r="7">
          <cell r="A7" t="str">
            <v>美东极速快车</v>
          </cell>
          <cell r="B7" t="str">
            <v>ZIM</v>
          </cell>
          <cell r="C7" t="str">
            <v>DANIEL K. INOUYE 099E</v>
          </cell>
          <cell r="D7" t="str">
            <v>7月4日 22:00</v>
          </cell>
          <cell r="E7">
            <v>46211</v>
          </cell>
          <cell r="F7">
            <v>46228</v>
          </cell>
          <cell r="G7">
            <v>17</v>
          </cell>
          <cell r="H7">
            <v>46229</v>
          </cell>
          <cell r="I7" t="str">
            <v>美国洛杉矶转NY/优先上火车服务</v>
          </cell>
        </row>
        <row r="8">
          <cell r="A8" t="str">
            <v>芝加哥海铁快车</v>
          </cell>
          <cell r="B8" t="str">
            <v>COSCO</v>
          </cell>
          <cell r="C8" t="str">
            <v>COSCO SHIPPING DENALI 054E</v>
          </cell>
          <cell r="D8" t="str">
            <v>7月4日 18:00</v>
          </cell>
          <cell r="E8">
            <v>46212</v>
          </cell>
          <cell r="F8">
            <v>46236</v>
          </cell>
          <cell r="G8">
            <v>24</v>
          </cell>
          <cell r="H8">
            <v>46238</v>
          </cell>
          <cell r="I8" t="str">
            <v>美国洛杉矶转Chicago/优先上火车服务</v>
          </cell>
        </row>
        <row r="9">
          <cell r="A9" t="str">
            <v>芝加哥海铁联运</v>
          </cell>
          <cell r="B9" t="str">
            <v>COSCO</v>
          </cell>
          <cell r="C9" t="str">
            <v>COSCO SHIPPING DENALI 054E</v>
          </cell>
          <cell r="D9" t="str">
            <v>7月4日 18:00</v>
          </cell>
          <cell r="E9">
            <v>46212</v>
          </cell>
          <cell r="F9">
            <v>46243</v>
          </cell>
          <cell r="G9">
            <v>31</v>
          </cell>
          <cell r="H9">
            <v>46245</v>
          </cell>
          <cell r="I9" t="str">
            <v>美国洛杉矶转Chicago</v>
          </cell>
        </row>
        <row r="10">
          <cell r="A10" t="str">
            <v>MT-专线-美西</v>
          </cell>
          <cell r="B10" t="str">
            <v>MSK,MSC</v>
          </cell>
          <cell r="C10" t="str">
            <v>MSC LA SPEZIA  FV627N</v>
          </cell>
          <cell r="D10" t="str">
            <v>7月4日 18:00</v>
          </cell>
          <cell r="E10">
            <v>46222</v>
          </cell>
          <cell r="F10">
            <v>46237</v>
          </cell>
          <cell r="G10">
            <v>15</v>
          </cell>
          <cell r="H10">
            <v>46241</v>
          </cell>
          <cell r="I10" t="str">
            <v>上海-LB ，到港后7个工作日左右到达加拿大，闪送专线，慢必赔</v>
          </cell>
        </row>
        <row r="11">
          <cell r="A11" t="str">
            <v>MT-专线-纽约</v>
          </cell>
          <cell r="B11" t="str">
            <v>MSK,MSC</v>
          </cell>
          <cell r="C11" t="str">
            <v>SANTA LINEA  GN628E</v>
          </cell>
          <cell r="D11" t="str">
            <v>7月4日 18:00</v>
          </cell>
          <cell r="E11">
            <v>46219</v>
          </cell>
          <cell r="F11">
            <v>46258</v>
          </cell>
          <cell r="G11">
            <v>39</v>
          </cell>
          <cell r="H11">
            <v>46262</v>
          </cell>
          <cell r="I11" t="str">
            <v>北美自由贸易区 时效稳定 急货首选 恢复时效赔付</v>
          </cell>
        </row>
        <row r="12">
          <cell r="A12" t="str">
            <v>MT-专线-萨凡纳</v>
          </cell>
          <cell r="B12" t="str">
            <v>MSK,MSC</v>
          </cell>
          <cell r="C12" t="str">
            <v>ZIM MOUNT VINSON 11E</v>
          </cell>
          <cell r="D12" t="str">
            <v>7月4日 18:00</v>
          </cell>
          <cell r="E12">
            <v>46220</v>
          </cell>
          <cell r="F12">
            <v>46251</v>
          </cell>
          <cell r="G12">
            <v>31</v>
          </cell>
          <cell r="H12">
            <v>46255</v>
          </cell>
          <cell r="I12" t="str">
            <v>市场最具性价比渠道</v>
          </cell>
        </row>
        <row r="13">
          <cell r="A13" t="str">
            <v>美转墨  限时达</v>
          </cell>
          <cell r="B13" t="str">
            <v>MATSON</v>
          </cell>
          <cell r="C13" t="str">
            <v>DANIEL K. INOUYE 099E</v>
          </cell>
          <cell r="D13" t="str">
            <v>7月3日 22:00</v>
          </cell>
          <cell r="E13">
            <v>46211</v>
          </cell>
          <cell r="F13">
            <v>46222</v>
          </cell>
          <cell r="G13">
            <v>11</v>
          </cell>
          <cell r="H13">
            <v>46223</v>
          </cell>
          <cell r="I13" t="str">
            <v>美国转墨西哥七个工作日左右到达，时效有保障</v>
          </cell>
        </row>
        <row r="14">
          <cell r="A14" t="str">
            <v>美转墨  速快线</v>
          </cell>
          <cell r="B14" t="str">
            <v>ZIM</v>
          </cell>
          <cell r="C14" t="str">
            <v>MISSISSIPPI  18E</v>
          </cell>
          <cell r="D14" t="str">
            <v>7月3日 22:00</v>
          </cell>
          <cell r="E14">
            <v>46211</v>
          </cell>
          <cell r="F14">
            <v>46224</v>
          </cell>
          <cell r="G14">
            <v>13</v>
          </cell>
          <cell r="H14">
            <v>46226</v>
          </cell>
          <cell r="I14" t="str">
            <v>快提时效 质价比高</v>
          </cell>
        </row>
        <row r="15">
          <cell r="A15" t="str">
            <v>美转墨  普快线</v>
          </cell>
          <cell r="B15" t="str">
            <v>COSCO</v>
          </cell>
          <cell r="C15" t="str">
            <v>COSCO SHIPPING DENALI 054E</v>
          </cell>
          <cell r="D15" t="str">
            <v>7月3日 22:00</v>
          </cell>
          <cell r="E15">
            <v>46212</v>
          </cell>
          <cell r="F15">
            <v>46228</v>
          </cell>
          <cell r="G15">
            <v>16</v>
          </cell>
          <cell r="H15">
            <v>46232</v>
          </cell>
          <cell r="I15" t="str">
            <v>墨西哥本土清关行华人团队，时效有保障</v>
          </cell>
        </row>
        <row r="16">
          <cell r="A16" t="str">
            <v>OA-拆送专线</v>
          </cell>
          <cell r="B16" t="str">
            <v>COSCO</v>
          </cell>
          <cell r="C16" t="str">
            <v>COSCO SHIPPING DENALI 054E</v>
          </cell>
          <cell r="D16" t="str">
            <v>7月4日 18:00</v>
          </cell>
          <cell r="E16">
            <v>46212</v>
          </cell>
          <cell r="F16">
            <v>46228</v>
          </cell>
          <cell r="G16">
            <v>16</v>
          </cell>
          <cell r="H16">
            <v>46232</v>
          </cell>
          <cell r="I16" t="str">
            <v>无惧截单风险  随到随装</v>
          </cell>
        </row>
        <row r="17">
          <cell r="A17" t="str">
            <v>OA-直送专线</v>
          </cell>
          <cell r="B17" t="str">
            <v>EMC</v>
          </cell>
          <cell r="C17" t="str">
            <v>EVER MEMO 1461-012E</v>
          </cell>
          <cell r="D17" t="str">
            <v>7月4日 18:00</v>
          </cell>
          <cell r="E17">
            <v>46209</v>
          </cell>
          <cell r="F17">
            <v>46224</v>
          </cell>
          <cell r="G17">
            <v>15</v>
          </cell>
          <cell r="H17">
            <v>46228</v>
          </cell>
        </row>
        <row r="18">
          <cell r="A18" t="str">
            <v>OA-直送专线</v>
          </cell>
          <cell r="B18" t="str">
            <v>EMC</v>
          </cell>
          <cell r="C18" t="str">
            <v>EVER LOYAL 0022-076E</v>
          </cell>
          <cell r="D18" t="str">
            <v>7月4日 18:00</v>
          </cell>
          <cell r="E18">
            <v>46216</v>
          </cell>
          <cell r="F18">
            <v>46231</v>
          </cell>
          <cell r="G18">
            <v>15</v>
          </cell>
          <cell r="H18">
            <v>46235</v>
          </cell>
          <cell r="I18" t="str">
            <v>无惧截单风险  随到随装</v>
          </cell>
        </row>
        <row r="19">
          <cell r="B19" t="str">
            <v>COSCO</v>
          </cell>
          <cell r="C19" t="str">
            <v>COSCO SHIPPING PANAMA 005E</v>
          </cell>
          <cell r="D19" t="str">
            <v>7月4日 18:00</v>
          </cell>
          <cell r="E19">
            <v>46219</v>
          </cell>
          <cell r="F19">
            <v>46234</v>
          </cell>
          <cell r="G19">
            <v>15</v>
          </cell>
          <cell r="H19">
            <v>46238</v>
          </cell>
        </row>
        <row r="20">
          <cell r="A20" t="str">
            <v>厦门TK-拆送/TK-直送专线</v>
          </cell>
          <cell r="B20" t="str">
            <v>COSCO</v>
          </cell>
          <cell r="C20" t="str">
            <v>OOCL LONDON 124E</v>
          </cell>
          <cell r="D20" t="str">
            <v>7月4日 18:00</v>
          </cell>
          <cell r="E20">
            <v>46213</v>
          </cell>
          <cell r="F20">
            <v>46231</v>
          </cell>
          <cell r="G20">
            <v>18</v>
          </cell>
          <cell r="H20">
            <v>46235</v>
          </cell>
          <cell r="I20" t="str">
            <v>无惧截单风险  随到随装</v>
          </cell>
        </row>
        <row r="21">
          <cell r="A21" t="str">
            <v>OA-美东直送</v>
          </cell>
          <cell r="B21" t="str">
            <v>EMC</v>
          </cell>
          <cell r="C21" t="str">
            <v>EVER MERCY 1366-007E</v>
          </cell>
          <cell r="D21" t="str">
            <v>7月4日 18:00</v>
          </cell>
          <cell r="E21">
            <v>46213</v>
          </cell>
          <cell r="F21">
            <v>46250</v>
          </cell>
          <cell r="G21">
            <v>37</v>
          </cell>
          <cell r="H21">
            <v>46254</v>
          </cell>
          <cell r="I21" t="str">
            <v>市场最具性价比渠道</v>
          </cell>
        </row>
        <row r="22">
          <cell r="A22" t="str">
            <v>TK-奥克兰</v>
          </cell>
          <cell r="B22" t="str">
            <v>EMC</v>
          </cell>
        </row>
        <row r="22">
          <cell r="I22" t="str">
            <v>市场最具性价比渠道</v>
          </cell>
        </row>
        <row r="23">
          <cell r="A23" t="str">
            <v>美东普快专线</v>
          </cell>
          <cell r="B23" t="str">
            <v>COSCO</v>
          </cell>
          <cell r="C23" t="str">
            <v>OOCL LAVENDER 003E</v>
          </cell>
          <cell r="D23" t="str">
            <v>7月4日 18:00</v>
          </cell>
          <cell r="E23">
            <v>46215</v>
          </cell>
          <cell r="F23">
            <v>46245</v>
          </cell>
          <cell r="G23">
            <v>30</v>
          </cell>
          <cell r="H23">
            <v>46249</v>
          </cell>
          <cell r="I23" t="str">
            <v>市场最具性价比渠道</v>
          </cell>
        </row>
        <row r="24">
          <cell r="B24" t="str">
            <v>EMC</v>
          </cell>
          <cell r="C24" t="str">
            <v>EVER MERCY 1366-007E</v>
          </cell>
          <cell r="D24" t="str">
            <v>7月4日 18:00</v>
          </cell>
          <cell r="E24">
            <v>46213</v>
          </cell>
          <cell r="F24">
            <v>46250</v>
          </cell>
          <cell r="G24">
            <v>37</v>
          </cell>
          <cell r="H24">
            <v>46254</v>
          </cell>
        </row>
        <row r="25">
          <cell r="A25" t="str">
            <v>萨瓦纳专线</v>
          </cell>
          <cell r="B25" t="str">
            <v>EMC</v>
          </cell>
          <cell r="C25" t="str">
            <v>EVER MERCY 1366-007E</v>
          </cell>
          <cell r="D25" t="str">
            <v>7月4日 18:00</v>
          </cell>
          <cell r="E25">
            <v>46213</v>
          </cell>
          <cell r="F25">
            <v>46245</v>
          </cell>
          <cell r="G25">
            <v>32</v>
          </cell>
          <cell r="H25">
            <v>46249</v>
          </cell>
          <cell r="I25" t="str">
            <v>美东南18仓普船价格性价比高</v>
          </cell>
        </row>
        <row r="26">
          <cell r="A26" t="str">
            <v>休斯顿专线</v>
          </cell>
          <cell r="B26" t="str">
            <v>COSCO</v>
          </cell>
          <cell r="C26" t="str">
            <v>XIN YA ZHOU 176E</v>
          </cell>
          <cell r="D26" t="str">
            <v>7月4日 18:00</v>
          </cell>
          <cell r="E26">
            <v>46215</v>
          </cell>
          <cell r="F26">
            <v>46241</v>
          </cell>
          <cell r="G26">
            <v>26</v>
          </cell>
          <cell r="H26">
            <v>46245</v>
          </cell>
          <cell r="I26" t="str">
            <v>休斯敦直航 质价比高</v>
          </cell>
        </row>
        <row r="27">
          <cell r="A27" t="str">
            <v>加拿大直航</v>
          </cell>
          <cell r="B27" t="str">
            <v>COSCO</v>
          </cell>
          <cell r="C27" t="str">
            <v>OOCL SAN FRANCISCO 197E</v>
          </cell>
          <cell r="D27" t="str">
            <v>7月4日 18:00</v>
          </cell>
          <cell r="E27">
            <v>46214</v>
          </cell>
          <cell r="F27">
            <v>46233</v>
          </cell>
          <cell r="G27">
            <v>19</v>
          </cell>
          <cell r="H27">
            <v>46237</v>
          </cell>
          <cell r="I27" t="str">
            <v>直航加拿大温哥华港/王子港 中转至卡尔加里</v>
          </cell>
        </row>
        <row r="28">
          <cell r="A28" t="str">
            <v>加拿大专线/多伦多方向</v>
          </cell>
          <cell r="B28" t="str">
            <v>COSCO</v>
          </cell>
          <cell r="C28" t="str">
            <v>OOCL SAN FRANCISCO 197E</v>
          </cell>
          <cell r="D28" t="str">
            <v>7月4日 18:00</v>
          </cell>
          <cell r="E28">
            <v>46214</v>
          </cell>
          <cell r="F28">
            <v>46237</v>
          </cell>
          <cell r="G28">
            <v>23</v>
          </cell>
          <cell r="H28">
            <v>46241</v>
          </cell>
          <cell r="I28" t="str">
            <v>直航加拿大温哥华港/王子港 中转至多伦多</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快捷查价"/>
      <sheetName val="发货须知"/>
      <sheetName val="MATCH闪送"/>
      <sheetName val="Match系列 "/>
      <sheetName val="美森美东秒送"/>
      <sheetName val="OA-拆送 "/>
      <sheetName val="OA-直送"/>
      <sheetName val="商业|私人地址"/>
      <sheetName val="MT-专线"/>
      <sheetName val="OA-奥克兰"/>
      <sheetName val="TH特惠"/>
      <sheetName val="海派渠道"/>
      <sheetName val="纽约"/>
      <sheetName val="芝加哥"/>
      <sheetName val="休斯敦"/>
      <sheetName val="萨瓦纳"/>
      <sheetName val="加拿大"/>
      <sheetName val="美转加"/>
      <sheetName val="暂存渠道"/>
      <sheetName val="超大件海派"/>
      <sheetName val="海外仓地址"/>
      <sheetName val="美国亚马逊仓库"/>
      <sheetName val="美转墨限时达"/>
      <sheetName val="美转墨快线"/>
      <sheetName val="美转墨普线"/>
      <sheetName val="美转墨铭感货"/>
      <sheetName val="墨西哥海外仓"/>
      <sheetName val="墨西哥仓库"/>
      <sheetName val="反倾销列表"/>
      <sheetName val="合作流程"/>
      <sheetName val="分区"/>
    </sheetNames>
    <sheetDataSet>
      <sheetData sheetId="0"/>
      <sheetData sheetId="1"/>
      <sheetData sheetId="2"/>
      <sheetData sheetId="3"/>
      <sheetData sheetId="4">
        <row r="7">
          <cell r="C7" t="str">
            <v>ONT8、LGB8、SBD1、LAX9</v>
          </cell>
          <cell r="D7">
            <v>12.2</v>
          </cell>
          <cell r="E7">
            <v>1730</v>
          </cell>
          <cell r="F7">
            <v>11.7</v>
          </cell>
          <cell r="G7">
            <v>1655</v>
          </cell>
          <cell r="H7">
            <v>12.2</v>
          </cell>
          <cell r="I7">
            <v>1730</v>
          </cell>
          <cell r="J7" t="str">
            <v>13-15</v>
          </cell>
          <cell r="K7" t="str">
            <v>15天</v>
          </cell>
          <cell r="L7">
            <v>9.8</v>
          </cell>
          <cell r="M7">
            <v>1360</v>
          </cell>
          <cell r="N7">
            <v>9.8</v>
          </cell>
          <cell r="O7">
            <v>1360</v>
          </cell>
          <cell r="P7">
            <v>10.3</v>
          </cell>
          <cell r="Q7">
            <v>1435</v>
          </cell>
          <cell r="R7" t="str">
            <v>15-17</v>
          </cell>
          <cell r="S7" t="str">
            <v>19天</v>
          </cell>
          <cell r="T7">
            <v>8.5</v>
          </cell>
          <cell r="U7">
            <v>1210</v>
          </cell>
          <cell r="V7">
            <v>8.5</v>
          </cell>
          <cell r="W7">
            <v>1210</v>
          </cell>
          <cell r="X7">
            <v>9</v>
          </cell>
          <cell r="Y7">
            <v>1285</v>
          </cell>
          <cell r="Z7" t="str">
            <v>19-21</v>
          </cell>
          <cell r="AA7" t="str">
            <v>23天</v>
          </cell>
        </row>
        <row r="8">
          <cell r="C8" t="str">
            <v>POC1、POC2、POC3</v>
          </cell>
          <cell r="D8">
            <v>12.2</v>
          </cell>
          <cell r="E8">
            <v>1730</v>
          </cell>
          <cell r="F8">
            <v>11.7</v>
          </cell>
          <cell r="G8">
            <v>1655</v>
          </cell>
          <cell r="H8">
            <v>12.2</v>
          </cell>
          <cell r="I8">
            <v>1730</v>
          </cell>
          <cell r="J8" t="str">
            <v>13-15</v>
          </cell>
          <cell r="K8" t="str">
            <v>15天</v>
          </cell>
          <cell r="L8">
            <v>9.8</v>
          </cell>
          <cell r="M8">
            <v>1360</v>
          </cell>
          <cell r="N8">
            <v>9.8</v>
          </cell>
          <cell r="O8">
            <v>1360</v>
          </cell>
          <cell r="P8">
            <v>10.3</v>
          </cell>
          <cell r="Q8">
            <v>1435</v>
          </cell>
          <cell r="R8" t="str">
            <v>15-17</v>
          </cell>
          <cell r="S8" t="str">
            <v>19天</v>
          </cell>
          <cell r="T8">
            <v>8.5</v>
          </cell>
          <cell r="U8">
            <v>1210</v>
          </cell>
          <cell r="V8">
            <v>8.5</v>
          </cell>
          <cell r="W8">
            <v>1210</v>
          </cell>
          <cell r="X8">
            <v>9</v>
          </cell>
          <cell r="Y8">
            <v>1285</v>
          </cell>
          <cell r="Z8" t="str">
            <v>19-21</v>
          </cell>
          <cell r="AA8" t="str">
            <v>24天</v>
          </cell>
        </row>
        <row r="9">
          <cell r="C9" t="str">
            <v>SMF3、SCK4、SCK4、SCK8、HLI2、TCY1、TCY2、PSP3</v>
          </cell>
          <cell r="D9">
            <v>12.8</v>
          </cell>
          <cell r="E9">
            <v>1820</v>
          </cell>
          <cell r="F9">
            <v>12.3</v>
          </cell>
          <cell r="G9">
            <v>1745</v>
          </cell>
          <cell r="H9">
            <v>12.8</v>
          </cell>
          <cell r="I9">
            <v>1820</v>
          </cell>
          <cell r="J9" t="str">
            <v>15-17</v>
          </cell>
          <cell r="K9" t="str">
            <v>无</v>
          </cell>
          <cell r="L9">
            <v>10.7</v>
          </cell>
          <cell r="M9">
            <v>1495</v>
          </cell>
          <cell r="N9">
            <v>10.7</v>
          </cell>
          <cell r="O9">
            <v>1495</v>
          </cell>
          <cell r="P9">
            <v>11.2</v>
          </cell>
          <cell r="Q9">
            <v>1570</v>
          </cell>
          <cell r="R9" t="str">
            <v>17-19</v>
          </cell>
          <cell r="S9" t="str">
            <v>无</v>
          </cell>
          <cell r="T9">
            <v>9.4</v>
          </cell>
          <cell r="U9">
            <v>1345</v>
          </cell>
          <cell r="V9">
            <v>9.4</v>
          </cell>
          <cell r="W9">
            <v>1345</v>
          </cell>
          <cell r="X9">
            <v>9.9</v>
          </cell>
          <cell r="Y9">
            <v>1420</v>
          </cell>
          <cell r="Z9" t="str">
            <v>20-22</v>
          </cell>
          <cell r="AA9" t="str">
            <v>无</v>
          </cell>
        </row>
        <row r="10">
          <cell r="C10" t="str">
            <v>LAS1、VGT2、GYR2、GYR3、LAS6、IUTE</v>
          </cell>
          <cell r="D10">
            <v>12.8</v>
          </cell>
          <cell r="E10">
            <v>1820</v>
          </cell>
          <cell r="F10">
            <v>12.3</v>
          </cell>
          <cell r="G10">
            <v>1745</v>
          </cell>
          <cell r="H10">
            <v>12.8</v>
          </cell>
          <cell r="I10">
            <v>1820</v>
          </cell>
          <cell r="J10" t="str">
            <v>15-17</v>
          </cell>
          <cell r="K10" t="str">
            <v>无</v>
          </cell>
          <cell r="L10">
            <v>10.7</v>
          </cell>
          <cell r="M10">
            <v>1495</v>
          </cell>
          <cell r="N10">
            <v>10.7</v>
          </cell>
          <cell r="O10">
            <v>1495</v>
          </cell>
          <cell r="P10">
            <v>11.2</v>
          </cell>
          <cell r="Q10">
            <v>1570</v>
          </cell>
          <cell r="R10" t="str">
            <v>17-19</v>
          </cell>
          <cell r="S10" t="str">
            <v>无</v>
          </cell>
          <cell r="T10">
            <v>9.4</v>
          </cell>
          <cell r="U10">
            <v>1345</v>
          </cell>
          <cell r="V10">
            <v>9.4</v>
          </cell>
          <cell r="W10">
            <v>1345</v>
          </cell>
          <cell r="X10">
            <v>9.9</v>
          </cell>
          <cell r="Y10">
            <v>1420</v>
          </cell>
          <cell r="Z10" t="str">
            <v>20-22</v>
          </cell>
          <cell r="AA10" t="str">
            <v>无</v>
          </cell>
        </row>
        <row r="11">
          <cell r="C11" t="str">
            <v>GEU2、GEU3、MIT2</v>
          </cell>
          <cell r="D11">
            <v>12.8</v>
          </cell>
          <cell r="E11">
            <v>1820</v>
          </cell>
          <cell r="F11">
            <v>12.3</v>
          </cell>
          <cell r="G11">
            <v>1745</v>
          </cell>
          <cell r="H11">
            <v>12.8</v>
          </cell>
          <cell r="I11">
            <v>1820</v>
          </cell>
          <cell r="J11" t="str">
            <v>15-17</v>
          </cell>
          <cell r="K11" t="str">
            <v>无</v>
          </cell>
          <cell r="L11">
            <v>10.7</v>
          </cell>
          <cell r="M11">
            <v>1495</v>
          </cell>
          <cell r="N11">
            <v>10.7</v>
          </cell>
          <cell r="O11">
            <v>1495</v>
          </cell>
          <cell r="P11">
            <v>11.2</v>
          </cell>
          <cell r="Q11">
            <v>1570</v>
          </cell>
          <cell r="R11" t="str">
            <v>17-19</v>
          </cell>
          <cell r="S11" t="str">
            <v>无</v>
          </cell>
          <cell r="T11">
            <v>9.4</v>
          </cell>
          <cell r="U11">
            <v>1345</v>
          </cell>
          <cell r="V11">
            <v>9.4</v>
          </cell>
          <cell r="W11">
            <v>1345</v>
          </cell>
          <cell r="X11">
            <v>9.9</v>
          </cell>
          <cell r="Y11">
            <v>1420</v>
          </cell>
          <cell r="Z11" t="str">
            <v>20-22</v>
          </cell>
          <cell r="AA11" t="str">
            <v>无</v>
          </cell>
        </row>
        <row r="12">
          <cell r="C12" t="str">
            <v>ABQ2</v>
          </cell>
          <cell r="D12">
            <v>13.8</v>
          </cell>
          <cell r="E12">
            <v>1970</v>
          </cell>
          <cell r="F12">
            <v>13.3</v>
          </cell>
          <cell r="G12">
            <v>1895</v>
          </cell>
          <cell r="H12">
            <v>13.8</v>
          </cell>
          <cell r="I12">
            <v>1970</v>
          </cell>
          <cell r="J12" t="str">
            <v>15-19</v>
          </cell>
          <cell r="K12" t="str">
            <v>无</v>
          </cell>
          <cell r="L12">
            <v>11.9</v>
          </cell>
          <cell r="M12">
            <v>1675</v>
          </cell>
          <cell r="N12">
            <v>11.9</v>
          </cell>
          <cell r="O12">
            <v>1675</v>
          </cell>
          <cell r="P12">
            <v>12.4</v>
          </cell>
          <cell r="Q12">
            <v>1750</v>
          </cell>
          <cell r="R12" t="str">
            <v>19-21</v>
          </cell>
          <cell r="S12" t="str">
            <v>无</v>
          </cell>
          <cell r="T12">
            <v>10.6</v>
          </cell>
          <cell r="U12">
            <v>1525</v>
          </cell>
          <cell r="V12">
            <v>10.6</v>
          </cell>
          <cell r="W12">
            <v>1525</v>
          </cell>
          <cell r="X12">
            <v>11.1</v>
          </cell>
          <cell r="Y12">
            <v>1600</v>
          </cell>
          <cell r="Z12" t="str">
            <v>22-24</v>
          </cell>
          <cell r="AA12" t="str">
            <v>无</v>
          </cell>
        </row>
        <row r="13">
          <cell r="C13" t="str">
            <v>PSC2</v>
          </cell>
          <cell r="D13">
            <v>14.2</v>
          </cell>
          <cell r="E13">
            <v>2030</v>
          </cell>
          <cell r="F13">
            <v>13.7</v>
          </cell>
          <cell r="G13">
            <v>1955</v>
          </cell>
          <cell r="H13">
            <v>14.2</v>
          </cell>
          <cell r="I13">
            <v>2030</v>
          </cell>
          <cell r="J13" t="str">
            <v>15-19</v>
          </cell>
          <cell r="K13" t="str">
            <v>无</v>
          </cell>
          <cell r="L13">
            <v>12.3</v>
          </cell>
          <cell r="M13">
            <v>1735</v>
          </cell>
          <cell r="N13">
            <v>12.3</v>
          </cell>
          <cell r="O13">
            <v>1735</v>
          </cell>
          <cell r="P13">
            <v>12.8</v>
          </cell>
          <cell r="Q13">
            <v>1810</v>
          </cell>
          <cell r="R13" t="str">
            <v>19-21</v>
          </cell>
          <cell r="S13" t="str">
            <v>无</v>
          </cell>
          <cell r="T13">
            <v>11</v>
          </cell>
          <cell r="U13">
            <v>1585</v>
          </cell>
          <cell r="V13">
            <v>11</v>
          </cell>
          <cell r="W13">
            <v>1585</v>
          </cell>
          <cell r="X13">
            <v>11.5</v>
          </cell>
          <cell r="Y13">
            <v>1660</v>
          </cell>
          <cell r="Z13" t="str">
            <v>22-24</v>
          </cell>
          <cell r="AA13" t="str">
            <v>无</v>
          </cell>
        </row>
        <row r="14">
          <cell r="C14" t="str">
            <v>FTW1、MDW2、IND9、MEM1</v>
          </cell>
          <cell r="D14">
            <v>15</v>
          </cell>
          <cell r="E14">
            <v>2150</v>
          </cell>
          <cell r="F14">
            <v>14.5</v>
          </cell>
          <cell r="G14">
            <v>2075</v>
          </cell>
          <cell r="H14">
            <v>15</v>
          </cell>
          <cell r="I14">
            <v>2150</v>
          </cell>
          <cell r="J14" t="str">
            <v>16-20</v>
          </cell>
          <cell r="K14" t="str">
            <v>无</v>
          </cell>
          <cell r="L14">
            <v>12.6</v>
          </cell>
          <cell r="M14">
            <v>1780</v>
          </cell>
          <cell r="N14">
            <v>12.6</v>
          </cell>
          <cell r="O14">
            <v>1780</v>
          </cell>
          <cell r="P14">
            <v>13.1</v>
          </cell>
          <cell r="Q14">
            <v>1855</v>
          </cell>
          <cell r="R14" t="str">
            <v>20-22</v>
          </cell>
          <cell r="S14" t="str">
            <v>无</v>
          </cell>
          <cell r="T14">
            <v>11.3</v>
          </cell>
          <cell r="U14">
            <v>1630</v>
          </cell>
          <cell r="V14">
            <v>11.3</v>
          </cell>
          <cell r="W14">
            <v>1630</v>
          </cell>
          <cell r="X14">
            <v>11.8</v>
          </cell>
          <cell r="Y14">
            <v>1705</v>
          </cell>
          <cell r="Z14" t="str">
            <v>22-24</v>
          </cell>
          <cell r="AA14" t="str">
            <v>无</v>
          </cell>
        </row>
        <row r="15">
          <cell r="C15" t="str">
            <v>IAH3</v>
          </cell>
          <cell r="D15">
            <v>15.1</v>
          </cell>
          <cell r="E15">
            <v>2165</v>
          </cell>
          <cell r="F15">
            <v>14.6</v>
          </cell>
          <cell r="G15">
            <v>2090</v>
          </cell>
          <cell r="H15">
            <v>15.1</v>
          </cell>
          <cell r="I15">
            <v>2165</v>
          </cell>
          <cell r="J15" t="str">
            <v>16-20</v>
          </cell>
          <cell r="K15" t="str">
            <v>无</v>
          </cell>
          <cell r="L15">
            <v>12.7</v>
          </cell>
          <cell r="M15">
            <v>1795</v>
          </cell>
          <cell r="N15">
            <v>12.7</v>
          </cell>
          <cell r="O15">
            <v>1795</v>
          </cell>
          <cell r="P15">
            <v>13.2</v>
          </cell>
          <cell r="Q15">
            <v>1870</v>
          </cell>
          <cell r="R15" t="str">
            <v>20-22</v>
          </cell>
          <cell r="S15" t="str">
            <v>无</v>
          </cell>
          <cell r="T15">
            <v>11.4</v>
          </cell>
          <cell r="U15">
            <v>1645</v>
          </cell>
          <cell r="V15">
            <v>11.4</v>
          </cell>
          <cell r="W15">
            <v>1645</v>
          </cell>
          <cell r="X15">
            <v>11.9</v>
          </cell>
          <cell r="Y15">
            <v>1720</v>
          </cell>
          <cell r="Z15" t="str">
            <v>22-24</v>
          </cell>
          <cell r="AA15" t="str">
            <v>无</v>
          </cell>
        </row>
        <row r="16">
          <cell r="C16" t="str">
            <v>LGB4、LGB9、LGB9、ONT6、ONT9、XLX7、LGB6、 SBD2、IUS1、IUSW、IUT1</v>
          </cell>
          <cell r="D16">
            <v>12.5</v>
          </cell>
          <cell r="E16">
            <v>1775</v>
          </cell>
          <cell r="F16">
            <v>12</v>
          </cell>
          <cell r="G16">
            <v>1700</v>
          </cell>
          <cell r="H16">
            <v>12.5</v>
          </cell>
          <cell r="I16">
            <v>1775</v>
          </cell>
          <cell r="J16" t="str">
            <v>15-17</v>
          </cell>
          <cell r="K16" t="str">
            <v>无</v>
          </cell>
          <cell r="L16">
            <v>9.9</v>
          </cell>
          <cell r="M16">
            <v>1375</v>
          </cell>
          <cell r="N16">
            <v>9.9</v>
          </cell>
          <cell r="O16">
            <v>1375</v>
          </cell>
          <cell r="P16">
            <v>10.4</v>
          </cell>
          <cell r="Q16">
            <v>1450</v>
          </cell>
          <cell r="R16" t="str">
            <v>18-20</v>
          </cell>
          <cell r="S16" t="str">
            <v>无</v>
          </cell>
          <cell r="T16">
            <v>8.6</v>
          </cell>
          <cell r="U16">
            <v>1225</v>
          </cell>
          <cell r="V16">
            <v>8.6</v>
          </cell>
          <cell r="W16">
            <v>1225</v>
          </cell>
          <cell r="X16">
            <v>9.1</v>
          </cell>
          <cell r="Y16">
            <v>1300</v>
          </cell>
          <cell r="Z16" t="str">
            <v>22-24</v>
          </cell>
          <cell r="AA16" t="str">
            <v>无</v>
          </cell>
        </row>
        <row r="17">
          <cell r="C17" t="str">
            <v>SCK1、SCK3、OAK3、SJC7、SMF6、QXY5、QZZ7</v>
          </cell>
          <cell r="D17">
            <v>13</v>
          </cell>
          <cell r="E17">
            <v>1850</v>
          </cell>
          <cell r="F17">
            <v>12.5</v>
          </cell>
          <cell r="G17">
            <v>1775</v>
          </cell>
          <cell r="H17">
            <v>13</v>
          </cell>
          <cell r="I17">
            <v>1850</v>
          </cell>
          <cell r="J17" t="str">
            <v>15-18</v>
          </cell>
          <cell r="K17" t="str">
            <v>无</v>
          </cell>
          <cell r="L17">
            <v>10.7</v>
          </cell>
          <cell r="M17">
            <v>1495</v>
          </cell>
          <cell r="N17">
            <v>10.7</v>
          </cell>
          <cell r="O17">
            <v>1495</v>
          </cell>
          <cell r="P17">
            <v>11.2</v>
          </cell>
          <cell r="Q17">
            <v>1570</v>
          </cell>
          <cell r="R17" t="str">
            <v>18-20</v>
          </cell>
          <cell r="S17" t="str">
            <v>无</v>
          </cell>
          <cell r="T17">
            <v>9.4</v>
          </cell>
          <cell r="U17">
            <v>1345</v>
          </cell>
          <cell r="V17">
            <v>9.4</v>
          </cell>
          <cell r="W17">
            <v>1345</v>
          </cell>
          <cell r="X17">
            <v>9.9</v>
          </cell>
          <cell r="Y17">
            <v>1420</v>
          </cell>
          <cell r="Z17" t="str">
            <v>24-26</v>
          </cell>
          <cell r="AA17" t="str">
            <v>无</v>
          </cell>
        </row>
        <row r="18">
          <cell r="C18" t="str">
            <v>仓库自提（出仓费15USD/板）</v>
          </cell>
          <cell r="D18">
            <v>12</v>
          </cell>
          <cell r="E18">
            <v>1700</v>
          </cell>
          <cell r="F18">
            <v>11.5</v>
          </cell>
          <cell r="G18">
            <v>1625</v>
          </cell>
          <cell r="H18">
            <v>12.1</v>
          </cell>
          <cell r="I18">
            <v>1715</v>
          </cell>
          <cell r="J18" t="str">
            <v>13-15</v>
          </cell>
          <cell r="K18" t="str">
            <v>无</v>
          </cell>
          <cell r="L18">
            <v>9.6</v>
          </cell>
          <cell r="M18">
            <v>1330</v>
          </cell>
          <cell r="N18">
            <v>9.6</v>
          </cell>
          <cell r="O18">
            <v>1330</v>
          </cell>
          <cell r="P18">
            <v>10.1</v>
          </cell>
          <cell r="Q18">
            <v>1405</v>
          </cell>
          <cell r="R18" t="str">
            <v>15-17</v>
          </cell>
          <cell r="S18" t="str">
            <v>无</v>
          </cell>
          <cell r="T18">
            <v>8.3</v>
          </cell>
          <cell r="U18">
            <v>1180</v>
          </cell>
          <cell r="V18">
            <v>8.3</v>
          </cell>
          <cell r="W18">
            <v>1180</v>
          </cell>
          <cell r="X18">
            <v>8.8</v>
          </cell>
          <cell r="Y18">
            <v>1255</v>
          </cell>
          <cell r="Z18" t="str">
            <v>19-21</v>
          </cell>
          <cell r="AA18" t="str">
            <v>无</v>
          </cell>
        </row>
        <row r="19">
          <cell r="C19" t="str">
            <v>亚马逊仓库地址（以下地址 不足50KG 需+2）</v>
          </cell>
          <cell r="D19" t="str">
            <v>50KG+
（包税）</v>
          </cell>
          <cell r="E19" t="str">
            <v>1CBM+
（不包税）</v>
          </cell>
          <cell r="F19" t="str">
            <v>50KG+（包税）</v>
          </cell>
          <cell r="G19" t="str">
            <v>1CBM+
（不包税）</v>
          </cell>
          <cell r="H19" t="str">
            <v>50KG+
（包税）</v>
          </cell>
          <cell r="I19" t="str">
            <v>1CBM+
（不包税）</v>
          </cell>
          <cell r="J19" t="str">
            <v>参考时效
（开船后）</v>
          </cell>
          <cell r="K19" t="str">
            <v>理赔时效（开船后）</v>
          </cell>
          <cell r="L19" t="str">
            <v>50KG+
（包税）</v>
          </cell>
          <cell r="M19" t="str">
            <v>1CBM+
（不包税）</v>
          </cell>
          <cell r="N19" t="str">
            <v>50KG+（包税）</v>
          </cell>
          <cell r="O19" t="str">
            <v>1CBM+
（不包税）</v>
          </cell>
          <cell r="P19" t="str">
            <v>50KG+
（包税）</v>
          </cell>
          <cell r="Q19" t="str">
            <v>1CBM+
（不包税）</v>
          </cell>
          <cell r="R19" t="str">
            <v>参考时效
（开船后）</v>
          </cell>
          <cell r="S19" t="str">
            <v>理赔时效（开船后）</v>
          </cell>
          <cell r="T19" t="str">
            <v>50KG+
（包税）</v>
          </cell>
          <cell r="U19" t="str">
            <v>1CBM+
（不包税）</v>
          </cell>
          <cell r="V19" t="str">
            <v>50KG+
（包税）</v>
          </cell>
          <cell r="W19" t="str">
            <v>1CBM+
（不包税）</v>
          </cell>
          <cell r="X19" t="str">
            <v>50KG+
（包税）</v>
          </cell>
          <cell r="Y19" t="str">
            <v>1CBM+
（不包税）</v>
          </cell>
          <cell r="Z19" t="str">
            <v>参考时效
（开船后）</v>
          </cell>
          <cell r="AA19" t="str">
            <v>理赔时效（开船后）</v>
          </cell>
        </row>
        <row r="20">
          <cell r="C20" t="str">
            <v>PHX5、PHX7、RNO4</v>
          </cell>
          <cell r="D20">
            <v>13.1</v>
          </cell>
          <cell r="E20">
            <v>1865</v>
          </cell>
          <cell r="F20">
            <v>12.6</v>
          </cell>
          <cell r="G20">
            <v>1790</v>
          </cell>
          <cell r="H20">
            <v>13.1</v>
          </cell>
          <cell r="I20">
            <v>1865</v>
          </cell>
          <cell r="J20" t="str">
            <v>20-22</v>
          </cell>
          <cell r="K20" t="str">
            <v>无</v>
          </cell>
          <cell r="L20">
            <v>11</v>
          </cell>
          <cell r="M20">
            <v>1540</v>
          </cell>
          <cell r="N20">
            <v>11</v>
          </cell>
          <cell r="O20">
            <v>1540</v>
          </cell>
          <cell r="P20">
            <v>11.5</v>
          </cell>
          <cell r="Q20">
            <v>1615</v>
          </cell>
          <cell r="R20" t="str">
            <v>20-22</v>
          </cell>
          <cell r="S20" t="str">
            <v>无</v>
          </cell>
          <cell r="T20">
            <v>9.7</v>
          </cell>
          <cell r="U20">
            <v>1390</v>
          </cell>
          <cell r="V20">
            <v>9.7</v>
          </cell>
          <cell r="W20">
            <v>1390</v>
          </cell>
          <cell r="X20">
            <v>10.2</v>
          </cell>
          <cell r="Y20">
            <v>1465</v>
          </cell>
          <cell r="Z20" t="str">
            <v>21-23</v>
          </cell>
          <cell r="AA20" t="str">
            <v>无</v>
          </cell>
        </row>
        <row r="21">
          <cell r="C21" t="str">
            <v>DEN2、DEN8、SLC2</v>
          </cell>
          <cell r="D21">
            <v>14.6</v>
          </cell>
          <cell r="E21">
            <v>2090</v>
          </cell>
          <cell r="F21">
            <v>14.1</v>
          </cell>
          <cell r="G21">
            <v>2015</v>
          </cell>
          <cell r="H21">
            <v>14.6</v>
          </cell>
          <cell r="I21">
            <v>2090</v>
          </cell>
          <cell r="J21" t="str">
            <v>20-23</v>
          </cell>
          <cell r="K21" t="str">
            <v>无</v>
          </cell>
          <cell r="L21">
            <v>11.7</v>
          </cell>
          <cell r="M21">
            <v>1645</v>
          </cell>
          <cell r="N21">
            <v>11.7</v>
          </cell>
          <cell r="O21">
            <v>1645</v>
          </cell>
          <cell r="P21">
            <v>12.2</v>
          </cell>
          <cell r="Q21">
            <v>1720</v>
          </cell>
          <cell r="R21" t="str">
            <v>21-23</v>
          </cell>
          <cell r="S21" t="str">
            <v>无</v>
          </cell>
          <cell r="T21">
            <v>10.4</v>
          </cell>
          <cell r="U21">
            <v>1495</v>
          </cell>
          <cell r="V21">
            <v>10.4</v>
          </cell>
          <cell r="W21">
            <v>1495</v>
          </cell>
          <cell r="X21">
            <v>10.9</v>
          </cell>
          <cell r="Y21">
            <v>1570</v>
          </cell>
          <cell r="Z21" t="str">
            <v>22-24</v>
          </cell>
          <cell r="AA21" t="str">
            <v>无</v>
          </cell>
        </row>
        <row r="22">
          <cell r="C22" t="str">
            <v>GEG2、PDX7</v>
          </cell>
          <cell r="D22">
            <v>14.9</v>
          </cell>
          <cell r="E22">
            <v>2135</v>
          </cell>
          <cell r="F22">
            <v>14.4</v>
          </cell>
          <cell r="G22">
            <v>2060</v>
          </cell>
          <cell r="H22">
            <v>14.9</v>
          </cell>
          <cell r="I22">
            <v>2135</v>
          </cell>
          <cell r="J22" t="str">
            <v>20-23</v>
          </cell>
          <cell r="K22" t="str">
            <v>无</v>
          </cell>
          <cell r="L22">
            <v>12.5</v>
          </cell>
          <cell r="M22">
            <v>1765</v>
          </cell>
          <cell r="N22">
            <v>12.5</v>
          </cell>
          <cell r="O22">
            <v>1765</v>
          </cell>
          <cell r="P22">
            <v>13</v>
          </cell>
          <cell r="Q22">
            <v>1840</v>
          </cell>
          <cell r="R22" t="str">
            <v>21-23</v>
          </cell>
          <cell r="S22" t="str">
            <v>无</v>
          </cell>
          <cell r="T22">
            <v>11.2</v>
          </cell>
          <cell r="U22">
            <v>1615</v>
          </cell>
          <cell r="V22">
            <v>11.2</v>
          </cell>
          <cell r="W22">
            <v>1615</v>
          </cell>
          <cell r="X22">
            <v>11.7</v>
          </cell>
          <cell r="Y22">
            <v>1690</v>
          </cell>
          <cell r="Z22" t="str">
            <v>22-24</v>
          </cell>
          <cell r="AA22" t="str">
            <v>无</v>
          </cell>
        </row>
        <row r="23">
          <cell r="C23" t="str">
            <v>CLT2、PBI3</v>
          </cell>
          <cell r="D23">
            <v>16</v>
          </cell>
          <cell r="E23">
            <v>2300</v>
          </cell>
          <cell r="F23">
            <v>15.5</v>
          </cell>
          <cell r="G23">
            <v>2225</v>
          </cell>
          <cell r="H23">
            <v>16</v>
          </cell>
          <cell r="I23">
            <v>2300</v>
          </cell>
          <cell r="J23" t="str">
            <v>25-28</v>
          </cell>
          <cell r="K23" t="str">
            <v>无</v>
          </cell>
          <cell r="L23">
            <v>12.9</v>
          </cell>
          <cell r="M23">
            <v>1825</v>
          </cell>
          <cell r="N23">
            <v>12.9</v>
          </cell>
          <cell r="O23">
            <v>1825</v>
          </cell>
          <cell r="P23">
            <v>13.4</v>
          </cell>
          <cell r="Q23">
            <v>1900</v>
          </cell>
          <cell r="R23" t="str">
            <v>27-29</v>
          </cell>
          <cell r="S23" t="str">
            <v>无</v>
          </cell>
          <cell r="T23">
            <v>11.6</v>
          </cell>
          <cell r="U23">
            <v>1675</v>
          </cell>
          <cell r="V23">
            <v>11.6</v>
          </cell>
          <cell r="W23">
            <v>1675</v>
          </cell>
          <cell r="X23">
            <v>12.1</v>
          </cell>
          <cell r="Y23">
            <v>1750</v>
          </cell>
          <cell r="Z23" t="str">
            <v>28-30</v>
          </cell>
          <cell r="AA23" t="str">
            <v>无</v>
          </cell>
        </row>
        <row r="24">
          <cell r="C24" t="str">
            <v>ABE8、AVP1、RMN3、TEB9</v>
          </cell>
          <cell r="D24">
            <v>16.7</v>
          </cell>
          <cell r="E24">
            <v>2405</v>
          </cell>
          <cell r="F24">
            <v>16.2</v>
          </cell>
          <cell r="G24">
            <v>2330</v>
          </cell>
          <cell r="H24">
            <v>16.7</v>
          </cell>
          <cell r="I24">
            <v>2405</v>
          </cell>
          <cell r="J24" t="str">
            <v>25-28</v>
          </cell>
          <cell r="K24" t="str">
            <v>无</v>
          </cell>
          <cell r="L24">
            <v>14.2</v>
          </cell>
          <cell r="M24">
            <v>2020</v>
          </cell>
          <cell r="N24">
            <v>14.2</v>
          </cell>
          <cell r="O24">
            <v>2020</v>
          </cell>
          <cell r="P24">
            <v>14.7</v>
          </cell>
          <cell r="Q24">
            <v>2095</v>
          </cell>
          <cell r="R24" t="str">
            <v>27-29</v>
          </cell>
          <cell r="S24" t="str">
            <v>无</v>
          </cell>
          <cell r="T24">
            <v>12.8</v>
          </cell>
          <cell r="U24">
            <v>1810</v>
          </cell>
          <cell r="V24">
            <v>12.8</v>
          </cell>
          <cell r="W24">
            <v>1810</v>
          </cell>
          <cell r="X24">
            <v>13.3</v>
          </cell>
          <cell r="Y24">
            <v>1885</v>
          </cell>
          <cell r="Z24" t="str">
            <v>28-30</v>
          </cell>
          <cell r="AA24" t="str">
            <v>无</v>
          </cell>
        </row>
        <row r="25">
          <cell r="D25" t="str">
            <v>Match12-卡派</v>
          </cell>
          <cell r="E25" t="str">
            <v>Match12-卡派-BB</v>
          </cell>
          <cell r="F25" t="str">
            <v>Match12-卡派</v>
          </cell>
          <cell r="G25" t="str">
            <v>Match12-卡派-BB</v>
          </cell>
          <cell r="H25" t="str">
            <v>Match12-卡派</v>
          </cell>
          <cell r="I25" t="str">
            <v>Match12-卡派-BB</v>
          </cell>
        </row>
        <row r="25">
          <cell r="L25" t="str">
            <v>Match15-卡派</v>
          </cell>
          <cell r="M25" t="str">
            <v>Match15-卡派-BB</v>
          </cell>
          <cell r="N25" t="str">
            <v>Match15-卡派</v>
          </cell>
          <cell r="O25" t="str">
            <v>Match15-卡派-BB</v>
          </cell>
          <cell r="P25" t="str">
            <v>Match15-卡派</v>
          </cell>
          <cell r="Q25" t="str">
            <v>Match15-卡派-BB</v>
          </cell>
        </row>
        <row r="25">
          <cell r="T25" t="str">
            <v>Match20-卡派</v>
          </cell>
          <cell r="U25" t="str">
            <v>Match20-卡派-BB</v>
          </cell>
          <cell r="V25" t="str">
            <v>Match20-卡派</v>
          </cell>
          <cell r="W25" t="str">
            <v>Match20-卡派-BB</v>
          </cell>
          <cell r="X25" t="str">
            <v>Match20-卡派</v>
          </cell>
          <cell r="Y25" t="str">
            <v>Match20-卡派-BB</v>
          </cell>
        </row>
        <row r="26">
          <cell r="D26" t="str">
            <v>RMB 0.5/KG/工作日，最高赔偿1.5RMB/KG，不包税渠道RMB 75/CBM/工作日，最高赔偿150RMB/CBM，无论进出口查验赔偿统一最高赔偿统一最高1/KG（有时效理赔仓点）</v>
          </cell>
        </row>
        <row r="26">
          <cell r="L26" t="str">
            <v>RMB 0.5/KG/工作日，最高赔偿1.5RMB/KG，不包税渠道RMB 75/CBM/工作日，最高赔偿150RMB/CBM进出口查验、船期延误 亚马逊删约改约、拒收不赔（有时效理赔仓点）</v>
          </cell>
        </row>
        <row r="26">
          <cell r="T26" t="str">
            <v>RMB 0.5/KG/工作日，最高赔偿1RMB/KG，不包税渠道RMB 75/CBM/工作日，最高赔偿75RMB/CBM进出口查验、船期延误 亚马逊删约改约、拒收不赔（有时效理赔仓点）</v>
          </cell>
        </row>
        <row r="27">
          <cell r="D27" t="str">
            <v>上架延误险：+0.1RMB/KG，如签收后72小时无上架信息（check in ）,每工作日赔偿0.1/KG，最多赔偿0.5RMB/KG！</v>
          </cell>
        </row>
        <row r="27">
          <cell r="L27" t="str">
            <v>上架延误险：+0.1RMB/KG，如签收后72小时无上架信息（check in ）,每工作日赔偿0.1/KG，最多赔偿0.5RMB/KG！</v>
          </cell>
        </row>
        <row r="27">
          <cell r="T27" t="str">
            <v>上架延误险：+0.1RMB/KG，如签收后72小时无上架信息（check in ）,每工作日赔偿0.1/KG，最多赔偿0.5RMB/KG！</v>
          </cell>
        </row>
      </sheetData>
      <sheetData sheetId="5">
        <row r="4">
          <cell r="D4" t="str">
            <v>美森美东秒送</v>
          </cell>
        </row>
        <row r="5">
          <cell r="D5" t="str">
            <v>深圳/中山/广州/义乌/苏州/汕头/厦门</v>
          </cell>
        </row>
        <row r="5">
          <cell r="F5" t="str">
            <v>青岛</v>
          </cell>
        </row>
        <row r="5">
          <cell r="H5" t="str">
            <v>产品说明</v>
          </cell>
        </row>
        <row r="6">
          <cell r="D6" t="str">
            <v>包税
50KG+</v>
          </cell>
          <cell r="E6" t="str">
            <v>不包税
1CBM+</v>
          </cell>
          <cell r="F6" t="str">
            <v>包税
50KG+</v>
          </cell>
          <cell r="G6" t="str">
            <v>不包税
1CBM+</v>
          </cell>
          <cell r="H6" t="str">
            <v>航程
(开船后)</v>
          </cell>
          <cell r="I6" t="str">
            <v>参考时效
(开船后)</v>
          </cell>
        </row>
        <row r="7">
          <cell r="C7" t="str">
            <v>TEB4、TEB3、TEB6、TEB9、XEW5、ABE8、ABE4</v>
          </cell>
          <cell r="D7">
            <v>16</v>
          </cell>
          <cell r="E7">
            <v>2495</v>
          </cell>
          <cell r="F7">
            <v>16.2</v>
          </cell>
          <cell r="G7">
            <v>2525</v>
          </cell>
          <cell r="H7" t="str">
            <v>17-18</v>
          </cell>
          <cell r="I7" t="str">
            <v>21-22</v>
          </cell>
        </row>
        <row r="8">
          <cell r="C8" t="str">
            <v>SWF2、AVP1、ILG1、MDT1</v>
          </cell>
          <cell r="D8">
            <v>16.2</v>
          </cell>
          <cell r="E8">
            <v>2525</v>
          </cell>
          <cell r="F8">
            <v>16.4</v>
          </cell>
          <cell r="G8">
            <v>2555</v>
          </cell>
          <cell r="H8" t="str">
            <v>17-18</v>
          </cell>
          <cell r="I8" t="str">
            <v>21-22</v>
          </cell>
        </row>
        <row r="9">
          <cell r="C9" t="str">
            <v>ALB1、XLX1、MDT4</v>
          </cell>
          <cell r="D9">
            <v>17.2</v>
          </cell>
          <cell r="E9">
            <v>2725</v>
          </cell>
          <cell r="F9">
            <v>17.4</v>
          </cell>
          <cell r="G9">
            <v>2755</v>
          </cell>
          <cell r="H9" t="str">
            <v>17-18</v>
          </cell>
          <cell r="I9" t="str">
            <v>23-24</v>
          </cell>
        </row>
        <row r="10">
          <cell r="C10" t="str">
            <v>RMN3</v>
          </cell>
          <cell r="D10">
            <v>17.8</v>
          </cell>
          <cell r="E10">
            <v>2815</v>
          </cell>
          <cell r="F10">
            <v>18</v>
          </cell>
          <cell r="G10">
            <v>2845</v>
          </cell>
          <cell r="H10" t="str">
            <v>17-18</v>
          </cell>
          <cell r="I10" t="str">
            <v>23-24</v>
          </cell>
        </row>
        <row r="11">
          <cell r="C11" t="str">
            <v>ORF2、XLX6</v>
          </cell>
          <cell r="D11">
            <v>17.9</v>
          </cell>
          <cell r="E11">
            <v>2830</v>
          </cell>
          <cell r="F11">
            <v>18.1</v>
          </cell>
          <cell r="G11">
            <v>2860</v>
          </cell>
          <cell r="H11" t="str">
            <v>17-18</v>
          </cell>
          <cell r="I11" t="str">
            <v>23-24</v>
          </cell>
        </row>
        <row r="12">
          <cell r="C12" t="str">
            <v>EWR5、EWR4、EWR6、EWR7、EWR9</v>
          </cell>
          <cell r="D12">
            <v>16</v>
          </cell>
          <cell r="E12">
            <v>2495</v>
          </cell>
          <cell r="F12">
            <v>16.2</v>
          </cell>
          <cell r="G12">
            <v>2525</v>
          </cell>
          <cell r="H12" t="str">
            <v>17-18</v>
          </cell>
          <cell r="I12" t="str">
            <v>21-22</v>
          </cell>
        </row>
        <row r="13">
          <cell r="C13" t="str">
            <v>ACY2、TTN2、LGA9、ACY1、JFK8、JFK2</v>
          </cell>
          <cell r="D13">
            <v>16</v>
          </cell>
          <cell r="E13">
            <v>2495</v>
          </cell>
          <cell r="F13">
            <v>16.2</v>
          </cell>
          <cell r="G13">
            <v>2525</v>
          </cell>
          <cell r="H13" t="str">
            <v>17-18</v>
          </cell>
          <cell r="I13" t="str">
            <v>21-22</v>
          </cell>
        </row>
        <row r="14">
          <cell r="C14" t="str">
            <v>ABE3、ABE5、ABE2</v>
          </cell>
          <cell r="D14">
            <v>16.1</v>
          </cell>
          <cell r="E14">
            <v>2510</v>
          </cell>
          <cell r="F14">
            <v>16.3</v>
          </cell>
          <cell r="G14">
            <v>2540</v>
          </cell>
          <cell r="H14" t="str">
            <v>17-18</v>
          </cell>
          <cell r="I14" t="str">
            <v>21-22</v>
          </cell>
        </row>
        <row r="15">
          <cell r="C15" t="str">
            <v>AVP9、AVP3</v>
          </cell>
          <cell r="D15">
            <v>16.2</v>
          </cell>
          <cell r="E15">
            <v>2525</v>
          </cell>
          <cell r="F15">
            <v>16.4</v>
          </cell>
          <cell r="G15">
            <v>2555</v>
          </cell>
          <cell r="H15" t="str">
            <v>17-18</v>
          </cell>
          <cell r="I15" t="str">
            <v>21-22</v>
          </cell>
        </row>
        <row r="16">
          <cell r="C16" t="str">
            <v>PHL4、PHL5、PHL6、RDG1、MDT2</v>
          </cell>
          <cell r="D16">
            <v>16.2</v>
          </cell>
          <cell r="E16">
            <v>2525</v>
          </cell>
          <cell r="F16">
            <v>16.4</v>
          </cell>
          <cell r="G16">
            <v>2555</v>
          </cell>
          <cell r="H16" t="str">
            <v>17-18</v>
          </cell>
          <cell r="I16" t="str">
            <v>23-24</v>
          </cell>
        </row>
        <row r="17">
          <cell r="C17" t="str">
            <v>HIA1、DCA6、DCA1</v>
          </cell>
          <cell r="D17">
            <v>17</v>
          </cell>
          <cell r="E17">
            <v>2695</v>
          </cell>
          <cell r="F17">
            <v>17.2</v>
          </cell>
          <cell r="G17">
            <v>2725</v>
          </cell>
          <cell r="H17" t="str">
            <v>17-18</v>
          </cell>
          <cell r="I17" t="str">
            <v>23-24</v>
          </cell>
        </row>
        <row r="18">
          <cell r="C18" t="str">
            <v>PHL3、PHL7、PHL1、SWF1、HEA2</v>
          </cell>
          <cell r="D18">
            <v>16.2</v>
          </cell>
          <cell r="E18">
            <v>2525</v>
          </cell>
          <cell r="F18">
            <v>16.4</v>
          </cell>
          <cell r="G18">
            <v>2555</v>
          </cell>
          <cell r="H18" t="str">
            <v>17-18</v>
          </cell>
          <cell r="I18" t="str">
            <v>23-24</v>
          </cell>
        </row>
        <row r="19">
          <cell r="C19" t="str">
            <v>HGR6、HGR2</v>
          </cell>
          <cell r="D19">
            <v>17.2</v>
          </cell>
          <cell r="E19">
            <v>2725</v>
          </cell>
          <cell r="F19">
            <v>17.4</v>
          </cell>
          <cell r="G19">
            <v>2755</v>
          </cell>
          <cell r="H19" t="str">
            <v>17-18</v>
          </cell>
          <cell r="I19" t="str">
            <v>23-24</v>
          </cell>
        </row>
        <row r="20">
          <cell r="C20" t="str">
            <v>IUST、IUSL</v>
          </cell>
          <cell r="D20">
            <v>17.4</v>
          </cell>
          <cell r="E20">
            <v>2755</v>
          </cell>
          <cell r="F20">
            <v>17.6</v>
          </cell>
          <cell r="G20">
            <v>2785</v>
          </cell>
          <cell r="H20" t="str">
            <v>17-18</v>
          </cell>
          <cell r="I20" t="str">
            <v>23-24</v>
          </cell>
        </row>
        <row r="21">
          <cell r="C21" t="str">
            <v>BWI2、BDL6、BDL3、BDL2、BWI1、BWI4</v>
          </cell>
          <cell r="D21">
            <v>17.6</v>
          </cell>
          <cell r="E21">
            <v>2785</v>
          </cell>
          <cell r="F21">
            <v>17.8</v>
          </cell>
          <cell r="G21">
            <v>2815</v>
          </cell>
          <cell r="H21" t="str">
            <v>17-18</v>
          </cell>
          <cell r="I21" t="str">
            <v>23-24</v>
          </cell>
        </row>
        <row r="22">
          <cell r="C22" t="str">
            <v>BOS7</v>
          </cell>
          <cell r="D22">
            <v>17.8</v>
          </cell>
          <cell r="E22">
            <v>2815</v>
          </cell>
          <cell r="F22">
            <v>18</v>
          </cell>
          <cell r="G22">
            <v>2845</v>
          </cell>
          <cell r="H22" t="str">
            <v>17-18</v>
          </cell>
          <cell r="I22" t="str">
            <v>23-24</v>
          </cell>
        </row>
        <row r="23">
          <cell r="C23" t="str">
            <v>PIT2、LBE1、RIC1、RIC3、XRI3、CHO1、RIC2</v>
          </cell>
          <cell r="D23">
            <v>17.8</v>
          </cell>
          <cell r="E23">
            <v>2815</v>
          </cell>
          <cell r="F23">
            <v>18</v>
          </cell>
          <cell r="G23">
            <v>2845</v>
          </cell>
          <cell r="H23" t="str">
            <v>17-18</v>
          </cell>
          <cell r="I23" t="str">
            <v>23-24</v>
          </cell>
        </row>
        <row r="24">
          <cell r="C24" t="str">
            <v>CMH3、CMH2、XPH1、GSO1、AKR1、RDU2、RDU1、DTW3、IUSR</v>
          </cell>
          <cell r="D24">
            <v>17.9</v>
          </cell>
          <cell r="E24">
            <v>2830</v>
          </cell>
          <cell r="F24">
            <v>18.1</v>
          </cell>
          <cell r="G24">
            <v>2860</v>
          </cell>
          <cell r="H24" t="str">
            <v>17-18</v>
          </cell>
          <cell r="I24" t="str">
            <v>23-24</v>
          </cell>
        </row>
        <row r="25">
          <cell r="C25" t="str">
            <v>CLT3、CLT4、CLT2、CLT6、DET1、DET2、TOL3</v>
          </cell>
          <cell r="D25">
            <v>17.9</v>
          </cell>
          <cell r="E25">
            <v>2830</v>
          </cell>
          <cell r="F25">
            <v>18.1</v>
          </cell>
          <cell r="G25">
            <v>2860</v>
          </cell>
          <cell r="H25" t="str">
            <v>17-18</v>
          </cell>
          <cell r="I25" t="str">
            <v>23-24</v>
          </cell>
        </row>
        <row r="26">
          <cell r="C26" t="str">
            <v>纽约自提（出仓费15USD/板）</v>
          </cell>
          <cell r="D26">
            <v>15.8</v>
          </cell>
          <cell r="E26">
            <v>2465</v>
          </cell>
          <cell r="F26">
            <v>16</v>
          </cell>
          <cell r="G26">
            <v>2495</v>
          </cell>
          <cell r="H26" t="str">
            <v>17-18</v>
          </cell>
          <cell r="I26" t="str">
            <v>21-22</v>
          </cell>
        </row>
        <row r="27">
          <cell r="C27" t="str">
            <v>07邮编海外仓（ 最低消费500KG 或 3个CBM）</v>
          </cell>
          <cell r="D27">
            <v>17.4</v>
          </cell>
          <cell r="E27">
            <v>2755</v>
          </cell>
          <cell r="F27">
            <v>17.6</v>
          </cell>
          <cell r="G27">
            <v>2785</v>
          </cell>
          <cell r="H27" t="str">
            <v>17-18</v>
          </cell>
          <cell r="I27" t="str">
            <v>21-22</v>
          </cell>
        </row>
        <row r="28">
          <cell r="C28" t="str">
            <v>07邮编海外仓 邮编海外仓（1500KG+ 或6个CBM+）</v>
          </cell>
          <cell r="D28">
            <v>17</v>
          </cell>
          <cell r="E28">
            <v>2695</v>
          </cell>
          <cell r="F28">
            <v>17.2</v>
          </cell>
          <cell r="G28">
            <v>2725</v>
          </cell>
          <cell r="H28" t="str">
            <v>17-18</v>
          </cell>
          <cell r="I28" t="str">
            <v>21-22</v>
          </cell>
        </row>
        <row r="29">
          <cell r="C29" t="str">
            <v>08邮编海外仓（ 最低消费500KG 或 3个CBM）</v>
          </cell>
          <cell r="D29">
            <v>16.4</v>
          </cell>
          <cell r="E29">
            <v>2605</v>
          </cell>
          <cell r="F29">
            <v>16.6</v>
          </cell>
          <cell r="G29">
            <v>2635</v>
          </cell>
          <cell r="H29" t="str">
            <v>17-18</v>
          </cell>
          <cell r="I29" t="str">
            <v>21-22</v>
          </cell>
        </row>
        <row r="30">
          <cell r="C30" t="str">
            <v>08邮编海外仓 邮编海外仓（1500KG+ 或6个CBM+）</v>
          </cell>
          <cell r="D30">
            <v>16</v>
          </cell>
          <cell r="E30">
            <v>2495</v>
          </cell>
          <cell r="F30">
            <v>16.2</v>
          </cell>
          <cell r="G30">
            <v>2525</v>
          </cell>
          <cell r="H30" t="str">
            <v>17-18</v>
          </cell>
          <cell r="I30" t="str">
            <v>21-22</v>
          </cell>
        </row>
        <row r="31">
          <cell r="D31" t="str">
            <v>美森美东秒送</v>
          </cell>
          <cell r="E31" t="str">
            <v>美森美东秒送-BB</v>
          </cell>
          <cell r="F31" t="str">
            <v>美森美东秒送</v>
          </cell>
          <cell r="G31" t="str">
            <v>美森美东秒送-BB</v>
          </cell>
        </row>
        <row r="32">
          <cell r="C32" t="str">
            <v>预配船公司</v>
          </cell>
          <cell r="D32" t="str">
            <v>CLX-GEX服务</v>
          </cell>
        </row>
        <row r="33">
          <cell r="D33" t="str">
            <v>1.5RMB/KG起赔，+0.5RMB/KG递增，赔付上限3.5RMB/KG</v>
          </cell>
        </row>
      </sheetData>
      <sheetData sheetId="6">
        <row r="7">
          <cell r="C7" t="str">
            <v>ONT8、LGB8、SBD1、LAX9</v>
          </cell>
          <cell r="D7">
            <v>7.8</v>
          </cell>
          <cell r="E7">
            <v>1130</v>
          </cell>
          <cell r="F7">
            <v>8</v>
          </cell>
          <cell r="G7">
            <v>1160</v>
          </cell>
          <cell r="H7" t="str">
            <v>14-16</v>
          </cell>
          <cell r="I7" t="str">
            <v>24-26</v>
          </cell>
        </row>
        <row r="8">
          <cell r="C8" t="str">
            <v>POC1、POC2、POC3</v>
          </cell>
          <cell r="D8">
            <v>7.8</v>
          </cell>
          <cell r="E8">
            <v>1130</v>
          </cell>
          <cell r="F8">
            <v>8</v>
          </cell>
          <cell r="G8">
            <v>1160</v>
          </cell>
          <cell r="H8" t="str">
            <v>14-16</v>
          </cell>
          <cell r="I8" t="str">
            <v>24-26</v>
          </cell>
        </row>
        <row r="9">
          <cell r="C9" t="str">
            <v>IUSJ、IUSP、IUSQ</v>
          </cell>
          <cell r="D9">
            <v>8.4</v>
          </cell>
          <cell r="E9">
            <v>1220</v>
          </cell>
          <cell r="F9">
            <v>8.6</v>
          </cell>
          <cell r="G9">
            <v>1250</v>
          </cell>
          <cell r="H9" t="str">
            <v>14-16</v>
          </cell>
          <cell r="I9" t="str">
            <v>24-28</v>
          </cell>
        </row>
        <row r="10">
          <cell r="C10" t="str">
            <v>SBD2、SNA4、LGB6、LGB9、LGB4、XLX7、IUSI、IUSW、IUTI</v>
          </cell>
          <cell r="D10">
            <v>8.4</v>
          </cell>
          <cell r="E10">
            <v>1220</v>
          </cell>
          <cell r="F10">
            <v>8.6</v>
          </cell>
          <cell r="G10">
            <v>1250</v>
          </cell>
          <cell r="H10" t="str">
            <v>14-16</v>
          </cell>
          <cell r="I10" t="str">
            <v>24-28</v>
          </cell>
        </row>
        <row r="11">
          <cell r="C11" t="str">
            <v>LAS1、VGT2、GYR2、GYR3、LAS6、IUTE</v>
          </cell>
          <cell r="D11">
            <v>8.5</v>
          </cell>
          <cell r="E11">
            <v>1235</v>
          </cell>
          <cell r="F11">
            <v>8.7</v>
          </cell>
          <cell r="G11">
            <v>1265</v>
          </cell>
          <cell r="H11" t="str">
            <v>14-16</v>
          </cell>
          <cell r="I11" t="str">
            <v>24-28</v>
          </cell>
        </row>
        <row r="12">
          <cell r="C12" t="str">
            <v>SMF3、SCK4、HLI2、PSP3</v>
          </cell>
          <cell r="D12">
            <v>8.9</v>
          </cell>
          <cell r="E12">
            <v>1280</v>
          </cell>
          <cell r="F12">
            <v>9.1</v>
          </cell>
          <cell r="G12">
            <v>1310</v>
          </cell>
          <cell r="H12" t="str">
            <v>14-16</v>
          </cell>
          <cell r="I12" t="str">
            <v>24-26</v>
          </cell>
        </row>
        <row r="13">
          <cell r="C13" t="str">
            <v>GEU2、GEU3、MIT2、TCY1、TCY2</v>
          </cell>
          <cell r="D13">
            <v>8.9</v>
          </cell>
          <cell r="E13">
            <v>1280</v>
          </cell>
          <cell r="F13">
            <v>9.1</v>
          </cell>
          <cell r="G13">
            <v>1310</v>
          </cell>
          <cell r="H13" t="str">
            <v>14-16</v>
          </cell>
          <cell r="I13" t="str">
            <v>24-28</v>
          </cell>
        </row>
        <row r="14">
          <cell r="C14" t="str">
            <v>SCK1、SCK3、SCK8、OAK3、SJC7、SMF6、QZZ7</v>
          </cell>
          <cell r="D14">
            <v>9.1</v>
          </cell>
          <cell r="E14">
            <v>1310</v>
          </cell>
          <cell r="F14">
            <v>9.3</v>
          </cell>
          <cell r="G14">
            <v>1340</v>
          </cell>
          <cell r="H14" t="str">
            <v>14-16</v>
          </cell>
          <cell r="I14" t="str">
            <v>26-32</v>
          </cell>
        </row>
        <row r="15">
          <cell r="C15" t="str">
            <v>FAT2、QXY8、MCC1、MCE1</v>
          </cell>
          <cell r="D15">
            <v>9.1</v>
          </cell>
          <cell r="E15">
            <v>1310</v>
          </cell>
          <cell r="F15">
            <v>9.3</v>
          </cell>
          <cell r="G15">
            <v>1340</v>
          </cell>
          <cell r="H15" t="str">
            <v>14-16</v>
          </cell>
          <cell r="I15" t="str">
            <v>26-32</v>
          </cell>
        </row>
        <row r="16">
          <cell r="C16" t="str">
            <v>ABQ2</v>
          </cell>
          <cell r="D16">
            <v>9.8</v>
          </cell>
          <cell r="E16">
            <v>1430</v>
          </cell>
          <cell r="F16">
            <v>10</v>
          </cell>
          <cell r="G16">
            <v>1460</v>
          </cell>
          <cell r="H16" t="str">
            <v>14-16</v>
          </cell>
          <cell r="I16" t="str">
            <v>26-32</v>
          </cell>
        </row>
        <row r="17">
          <cell r="C17" t="str">
            <v>PSC2</v>
          </cell>
          <cell r="D17">
            <v>10.2</v>
          </cell>
          <cell r="E17">
            <v>1490</v>
          </cell>
          <cell r="F17">
            <v>10.4</v>
          </cell>
          <cell r="G17">
            <v>1520</v>
          </cell>
          <cell r="H17" t="str">
            <v>14-16</v>
          </cell>
          <cell r="I17" t="str">
            <v>26-32</v>
          </cell>
        </row>
        <row r="18">
          <cell r="C18" t="str">
            <v>MDW2、IND9、MQJ1、MEM1、FWA4</v>
          </cell>
          <cell r="D18">
            <v>10.9</v>
          </cell>
          <cell r="E18">
            <v>1595</v>
          </cell>
          <cell r="F18">
            <v>11.1</v>
          </cell>
          <cell r="G18">
            <v>1625</v>
          </cell>
          <cell r="H18" t="str">
            <v>14-16</v>
          </cell>
          <cell r="I18" t="str">
            <v>26-32</v>
          </cell>
        </row>
        <row r="19">
          <cell r="C19" t="str">
            <v>PBI3、BNA6</v>
          </cell>
          <cell r="D19">
            <v>11.4</v>
          </cell>
          <cell r="E19">
            <v>1670</v>
          </cell>
          <cell r="F19">
            <v>11.6</v>
          </cell>
          <cell r="G19">
            <v>1700</v>
          </cell>
          <cell r="H19" t="str">
            <v>14-16</v>
          </cell>
          <cell r="I19" t="str">
            <v>26-32</v>
          </cell>
        </row>
        <row r="20">
          <cell r="C20" t="str">
            <v>仓库自提（出仓费15USD/板）</v>
          </cell>
          <cell r="D20">
            <v>7.6</v>
          </cell>
          <cell r="E20">
            <v>1100</v>
          </cell>
          <cell r="F20">
            <v>7.8</v>
          </cell>
          <cell r="G20">
            <v>1130</v>
          </cell>
          <cell r="H20" t="str">
            <v>14-16</v>
          </cell>
          <cell r="I20" t="str">
            <v>24-26</v>
          </cell>
        </row>
        <row r="21">
          <cell r="C21" t="str">
            <v>亚马逊仓库地址（以下地址 不足50KG 需+2）</v>
          </cell>
          <cell r="D21" t="str">
            <v>50KG+
（包税）</v>
          </cell>
          <cell r="E21" t="str">
            <v>1CBM+
（不包税）</v>
          </cell>
          <cell r="F21" t="str">
            <v>50KG+
（包税）</v>
          </cell>
          <cell r="G21" t="str">
            <v>1CBM+
（不包税）</v>
          </cell>
          <cell r="H21" t="str">
            <v>航程</v>
          </cell>
          <cell r="I21" t="str">
            <v>派送时效</v>
          </cell>
        </row>
        <row r="22">
          <cell r="C22" t="str">
            <v>PHX5、PHX6、PHX7、AZA4、RNO4</v>
          </cell>
          <cell r="D22">
            <v>9.5</v>
          </cell>
          <cell r="E22">
            <v>1385</v>
          </cell>
          <cell r="F22">
            <v>9.7</v>
          </cell>
          <cell r="G22">
            <v>1415</v>
          </cell>
          <cell r="H22" t="str">
            <v>14-16</v>
          </cell>
          <cell r="I22" t="str">
            <v>26-30</v>
          </cell>
        </row>
        <row r="23">
          <cell r="C23" t="str">
            <v>BFI3、PDX7、GEG2</v>
          </cell>
          <cell r="D23">
            <v>11.1</v>
          </cell>
          <cell r="E23">
            <v>1625</v>
          </cell>
          <cell r="F23">
            <v>11.3</v>
          </cell>
          <cell r="G23">
            <v>1655</v>
          </cell>
          <cell r="H23" t="str">
            <v>14-16</v>
          </cell>
          <cell r="I23" t="str">
            <v>27-33</v>
          </cell>
        </row>
        <row r="24">
          <cell r="C24" t="str">
            <v>SLC2、DEN2、DEN8</v>
          </cell>
          <cell r="D24">
            <v>11.1</v>
          </cell>
          <cell r="E24">
            <v>1625</v>
          </cell>
          <cell r="F24">
            <v>11.3</v>
          </cell>
          <cell r="G24">
            <v>1655</v>
          </cell>
          <cell r="H24" t="str">
            <v>14-16</v>
          </cell>
          <cell r="I24" t="str">
            <v>27-33</v>
          </cell>
        </row>
        <row r="25">
          <cell r="C25" t="str">
            <v>HOU8、SAT1、SAT4、OKC2、FTW1、IAH3</v>
          </cell>
          <cell r="D25">
            <v>11.2</v>
          </cell>
          <cell r="E25">
            <v>1640</v>
          </cell>
          <cell r="F25">
            <v>11.4</v>
          </cell>
          <cell r="G25">
            <v>1670</v>
          </cell>
          <cell r="H25" t="str">
            <v>14-16</v>
          </cell>
          <cell r="I25" t="str">
            <v>27-33</v>
          </cell>
        </row>
        <row r="26">
          <cell r="C26" t="str">
            <v>万邑通（USKY3、USKY5、USTX）</v>
          </cell>
          <cell r="D26">
            <v>11.2</v>
          </cell>
          <cell r="E26">
            <v>1640</v>
          </cell>
          <cell r="F26">
            <v>11.4</v>
          </cell>
          <cell r="G26">
            <v>1670</v>
          </cell>
          <cell r="H26" t="str">
            <v>14-16</v>
          </cell>
          <cell r="I26" t="str">
            <v>27-33</v>
          </cell>
        </row>
      </sheetData>
      <sheetData sheetId="7">
        <row r="7">
          <cell r="C7" t="str">
            <v>ONT8、LGB8、SBD1、LAX9</v>
          </cell>
          <cell r="D7">
            <v>7.6</v>
          </cell>
          <cell r="E7">
            <v>1085</v>
          </cell>
          <cell r="F7">
            <v>7.8</v>
          </cell>
          <cell r="G7">
            <v>1115</v>
          </cell>
          <cell r="H7" t="str">
            <v>14-16</v>
          </cell>
          <cell r="I7" t="str">
            <v>24-26</v>
          </cell>
        </row>
        <row r="8">
          <cell r="C8" t="str">
            <v>POC1、POC2、POC3</v>
          </cell>
          <cell r="D8">
            <v>7.6</v>
          </cell>
          <cell r="E8">
            <v>1085</v>
          </cell>
          <cell r="F8">
            <v>7.8</v>
          </cell>
          <cell r="G8">
            <v>1115</v>
          </cell>
          <cell r="H8" t="str">
            <v>14-16</v>
          </cell>
          <cell r="I8" t="str">
            <v>24-26</v>
          </cell>
        </row>
        <row r="9">
          <cell r="C9" t="str">
            <v>SMF3、SCK4</v>
          </cell>
          <cell r="D9">
            <v>8.5</v>
          </cell>
          <cell r="E9">
            <v>1220</v>
          </cell>
          <cell r="F9">
            <v>8.7</v>
          </cell>
          <cell r="G9">
            <v>1250</v>
          </cell>
          <cell r="H9" t="str">
            <v>16-19</v>
          </cell>
          <cell r="I9" t="str">
            <v>28-30</v>
          </cell>
        </row>
        <row r="10">
          <cell r="C10" t="str">
            <v>SCK8、TCY1、TCY2</v>
          </cell>
          <cell r="D10">
            <v>8.6</v>
          </cell>
          <cell r="E10">
            <v>1235</v>
          </cell>
          <cell r="F10">
            <v>8.8</v>
          </cell>
          <cell r="G10">
            <v>1265</v>
          </cell>
          <cell r="H10" t="str">
            <v>14-16</v>
          </cell>
          <cell r="I10" t="str">
            <v>28-30</v>
          </cell>
        </row>
        <row r="11">
          <cell r="C11" t="str">
            <v>PSP3</v>
          </cell>
          <cell r="D11">
            <v>8.3</v>
          </cell>
          <cell r="E11">
            <v>1190</v>
          </cell>
          <cell r="F11">
            <v>8.5</v>
          </cell>
          <cell r="G11">
            <v>1220</v>
          </cell>
          <cell r="H11" t="str">
            <v>16-19</v>
          </cell>
          <cell r="I11" t="str">
            <v>28-30</v>
          </cell>
        </row>
        <row r="12">
          <cell r="C12" t="str">
            <v>MIT2</v>
          </cell>
          <cell r="D12">
            <v>8.3</v>
          </cell>
          <cell r="E12">
            <v>1190</v>
          </cell>
          <cell r="F12">
            <v>8.5</v>
          </cell>
          <cell r="G12">
            <v>1220</v>
          </cell>
          <cell r="H12" t="str">
            <v>14-16</v>
          </cell>
          <cell r="I12" t="str">
            <v>24-26</v>
          </cell>
        </row>
        <row r="13">
          <cell r="C13" t="str">
            <v>LAS1、VGT2、GYR2、GYR3</v>
          </cell>
          <cell r="D13">
            <v>8.3</v>
          </cell>
          <cell r="E13">
            <v>1190</v>
          </cell>
          <cell r="F13">
            <v>8.5</v>
          </cell>
          <cell r="G13">
            <v>1220</v>
          </cell>
          <cell r="H13" t="str">
            <v>14-16</v>
          </cell>
          <cell r="I13" t="str">
            <v>24-26</v>
          </cell>
        </row>
        <row r="14">
          <cell r="C14" t="str">
            <v>GEU3 、GEU2</v>
          </cell>
          <cell r="D14">
            <v>8.3</v>
          </cell>
          <cell r="E14">
            <v>1190</v>
          </cell>
          <cell r="F14">
            <v>8.5</v>
          </cell>
          <cell r="G14">
            <v>1220</v>
          </cell>
          <cell r="H14" t="str">
            <v>14-16</v>
          </cell>
          <cell r="I14" t="str">
            <v>24-26</v>
          </cell>
        </row>
        <row r="15">
          <cell r="C15" t="str">
            <v>ABQ2</v>
          </cell>
          <cell r="D15">
            <v>9.7</v>
          </cell>
          <cell r="E15">
            <v>1400</v>
          </cell>
          <cell r="F15">
            <v>9.9</v>
          </cell>
          <cell r="G15">
            <v>1430</v>
          </cell>
          <cell r="H15" t="str">
            <v>14-16</v>
          </cell>
          <cell r="I15" t="str">
            <v>28-32</v>
          </cell>
        </row>
        <row r="16">
          <cell r="C16" t="str">
            <v>PSC2</v>
          </cell>
          <cell r="D16">
            <v>10.1</v>
          </cell>
          <cell r="E16">
            <v>1460</v>
          </cell>
          <cell r="F16">
            <v>10.3</v>
          </cell>
          <cell r="G16">
            <v>1490</v>
          </cell>
          <cell r="H16" t="str">
            <v>14-16</v>
          </cell>
          <cell r="I16" t="str">
            <v>28-32</v>
          </cell>
        </row>
        <row r="19">
          <cell r="C19" t="str">
            <v>ABE8、TEB9</v>
          </cell>
          <cell r="D19">
            <v>8.5</v>
          </cell>
          <cell r="E19">
            <v>1220</v>
          </cell>
          <cell r="F19">
            <v>8.7</v>
          </cell>
          <cell r="G19">
            <v>1250</v>
          </cell>
          <cell r="H19" t="str">
            <v>28-35</v>
          </cell>
          <cell r="I19" t="str">
            <v>35-45</v>
          </cell>
        </row>
        <row r="20">
          <cell r="C20" t="str">
            <v>AVP1</v>
          </cell>
          <cell r="D20">
            <v>8.6</v>
          </cell>
          <cell r="E20">
            <v>1235</v>
          </cell>
          <cell r="F20">
            <v>8.8</v>
          </cell>
          <cell r="G20">
            <v>1265</v>
          </cell>
          <cell r="H20" t="str">
            <v>28-35</v>
          </cell>
          <cell r="I20" t="str">
            <v>35-45</v>
          </cell>
        </row>
      </sheetData>
      <sheetData sheetId="8"/>
      <sheetData sheetId="9"/>
      <sheetData sheetId="10"/>
      <sheetData sheetId="11"/>
      <sheetData sheetId="12"/>
      <sheetData sheetId="13">
        <row r="4">
          <cell r="D4" t="str">
            <v>美东极速快车(ZIM带车架）</v>
          </cell>
        </row>
        <row r="4">
          <cell r="K4" t="str">
            <v>美东普快专线（OA)</v>
          </cell>
        </row>
        <row r="5">
          <cell r="D5" t="str">
            <v>深圳/中山/广州/义乌/苏州/汕头/厦门</v>
          </cell>
        </row>
        <row r="5">
          <cell r="F5" t="str">
            <v>青岛</v>
          </cell>
        </row>
        <row r="5">
          <cell r="H5" t="str">
            <v>产品说明</v>
          </cell>
        </row>
        <row r="5">
          <cell r="K5" t="str">
            <v>深圳/中山/广州/义乌/苏州/汕头/厦门</v>
          </cell>
        </row>
        <row r="5">
          <cell r="M5" t="str">
            <v>青岛</v>
          </cell>
        </row>
        <row r="5">
          <cell r="O5" t="str">
            <v>产品说明</v>
          </cell>
        </row>
        <row r="6">
          <cell r="D6" t="str">
            <v>包税50KG+</v>
          </cell>
          <cell r="E6" t="str">
            <v>不包税1CBM+</v>
          </cell>
          <cell r="F6" t="str">
            <v>包税50KG+</v>
          </cell>
          <cell r="G6" t="str">
            <v>不包税1CBM+</v>
          </cell>
          <cell r="H6" t="str">
            <v>航程
(开船后)</v>
          </cell>
          <cell r="I6" t="str">
            <v>参考时效
(开船后)</v>
          </cell>
          <cell r="J6" t="str">
            <v>时效赔付</v>
          </cell>
          <cell r="K6" t="str">
            <v>包税50KG+</v>
          </cell>
          <cell r="L6" t="str">
            <v>不包税1CBM+</v>
          </cell>
          <cell r="M6" t="str">
            <v>包税50KG+</v>
          </cell>
          <cell r="N6" t="str">
            <v>不包税1CBM+</v>
          </cell>
          <cell r="O6" t="str">
            <v>航程
(开船后)</v>
          </cell>
          <cell r="P6" t="str">
            <v>参考时效
(开船后)</v>
          </cell>
        </row>
        <row r="7">
          <cell r="C7" t="str">
            <v>TEB4、TEB3、TEB6、TEB9、XEW5、ABE8、ABE4</v>
          </cell>
          <cell r="D7">
            <v>14.6</v>
          </cell>
          <cell r="E7">
            <v>2130</v>
          </cell>
          <cell r="F7">
            <v>14.8</v>
          </cell>
          <cell r="G7">
            <v>2160</v>
          </cell>
          <cell r="H7" t="str">
            <v>21-22</v>
          </cell>
          <cell r="I7" t="str">
            <v>26-28</v>
          </cell>
          <cell r="J7" t="str">
            <v>35天</v>
          </cell>
          <cell r="K7">
            <v>8.7</v>
          </cell>
          <cell r="L7">
            <v>1245</v>
          </cell>
          <cell r="M7">
            <v>8.9</v>
          </cell>
          <cell r="N7">
            <v>1275</v>
          </cell>
          <cell r="O7" t="str">
            <v>30-38</v>
          </cell>
          <cell r="P7" t="str">
            <v>40-45</v>
          </cell>
        </row>
        <row r="8">
          <cell r="C8" t="str">
            <v>SWF2、AVP1、ILG1、MDT1</v>
          </cell>
          <cell r="D8">
            <v>14.9</v>
          </cell>
          <cell r="E8">
            <v>2175</v>
          </cell>
          <cell r="F8">
            <v>15.1</v>
          </cell>
          <cell r="G8">
            <v>2205</v>
          </cell>
          <cell r="H8" t="str">
            <v>21-22</v>
          </cell>
          <cell r="I8" t="str">
            <v>29-30</v>
          </cell>
          <cell r="J8" t="str">
            <v>37天</v>
          </cell>
          <cell r="K8">
            <v>9.2</v>
          </cell>
          <cell r="L8">
            <v>1320</v>
          </cell>
          <cell r="M8">
            <v>9.4</v>
          </cell>
          <cell r="N8">
            <v>1350</v>
          </cell>
          <cell r="O8" t="str">
            <v>30-38</v>
          </cell>
          <cell r="P8" t="str">
            <v>40-45</v>
          </cell>
        </row>
        <row r="9">
          <cell r="C9" t="str">
            <v>ALB1、XLX1、MDT4</v>
          </cell>
          <cell r="D9">
            <v>15.1</v>
          </cell>
          <cell r="E9">
            <v>2205</v>
          </cell>
          <cell r="F9">
            <v>15.3</v>
          </cell>
          <cell r="G9">
            <v>2235</v>
          </cell>
          <cell r="H9" t="str">
            <v>21-22</v>
          </cell>
          <cell r="I9" t="str">
            <v>30-32</v>
          </cell>
          <cell r="J9" t="str">
            <v>37天</v>
          </cell>
          <cell r="K9">
            <v>9.7</v>
          </cell>
          <cell r="L9">
            <v>1395</v>
          </cell>
          <cell r="M9">
            <v>9.9</v>
          </cell>
          <cell r="N9">
            <v>1425</v>
          </cell>
          <cell r="O9" t="str">
            <v>30-38</v>
          </cell>
          <cell r="P9" t="str">
            <v>40-45</v>
          </cell>
        </row>
        <row r="10">
          <cell r="C10" t="str">
            <v>RMN3</v>
          </cell>
          <cell r="D10">
            <v>15.1</v>
          </cell>
          <cell r="E10">
            <v>2205</v>
          </cell>
          <cell r="F10">
            <v>15.3</v>
          </cell>
          <cell r="G10">
            <v>2235</v>
          </cell>
          <cell r="H10" t="str">
            <v>21-22</v>
          </cell>
          <cell r="I10" t="str">
            <v>30-32</v>
          </cell>
          <cell r="J10" t="str">
            <v>38天</v>
          </cell>
          <cell r="K10">
            <v>9.4</v>
          </cell>
          <cell r="L10">
            <v>1350</v>
          </cell>
          <cell r="M10">
            <v>9.6</v>
          </cell>
          <cell r="N10">
            <v>1380</v>
          </cell>
          <cell r="O10" t="str">
            <v>30-38</v>
          </cell>
          <cell r="P10" t="str">
            <v>40-45</v>
          </cell>
        </row>
        <row r="11">
          <cell r="C11" t="str">
            <v>ORF2、XLX6</v>
          </cell>
          <cell r="D11">
            <v>15.5</v>
          </cell>
          <cell r="E11">
            <v>2265</v>
          </cell>
          <cell r="F11">
            <v>15.7</v>
          </cell>
          <cell r="G11">
            <v>2295</v>
          </cell>
          <cell r="H11" t="str">
            <v>21-22</v>
          </cell>
          <cell r="I11" t="str">
            <v>32-36</v>
          </cell>
          <cell r="J11" t="str">
            <v>40天</v>
          </cell>
          <cell r="K11">
            <v>10.1</v>
          </cell>
          <cell r="L11">
            <v>1455</v>
          </cell>
          <cell r="M11">
            <v>10.3</v>
          </cell>
          <cell r="N11">
            <v>1485</v>
          </cell>
          <cell r="O11" t="str">
            <v>30-38</v>
          </cell>
          <cell r="P11" t="str">
            <v>43-48</v>
          </cell>
        </row>
        <row r="12">
          <cell r="C12" t="str">
            <v>EWR5、EWR4、EWR6、EWR7、EWR9</v>
          </cell>
          <cell r="D12">
            <v>14.6</v>
          </cell>
          <cell r="E12">
            <v>2130</v>
          </cell>
          <cell r="F12">
            <v>14.8</v>
          </cell>
          <cell r="G12">
            <v>2160</v>
          </cell>
          <cell r="H12" t="str">
            <v>21-22</v>
          </cell>
          <cell r="I12" t="str">
            <v>26-28</v>
          </cell>
          <cell r="J12" t="str">
            <v>无</v>
          </cell>
          <cell r="K12">
            <v>8.7</v>
          </cell>
          <cell r="L12">
            <v>1245</v>
          </cell>
          <cell r="M12">
            <v>8.9</v>
          </cell>
          <cell r="N12">
            <v>1275</v>
          </cell>
          <cell r="O12" t="str">
            <v>30-38</v>
          </cell>
          <cell r="P12" t="str">
            <v>40-45</v>
          </cell>
        </row>
        <row r="13">
          <cell r="C13" t="str">
            <v>ACY2、TTN2、LGA9、ACY1、JFK8、JFK2</v>
          </cell>
          <cell r="D13">
            <v>14.6</v>
          </cell>
          <cell r="E13">
            <v>2130</v>
          </cell>
          <cell r="F13">
            <v>14.8</v>
          </cell>
          <cell r="G13">
            <v>2160</v>
          </cell>
          <cell r="H13" t="str">
            <v>21-22</v>
          </cell>
          <cell r="I13" t="str">
            <v>26-28</v>
          </cell>
          <cell r="J13" t="str">
            <v>无</v>
          </cell>
          <cell r="K13">
            <v>8.7</v>
          </cell>
          <cell r="L13">
            <v>1245</v>
          </cell>
          <cell r="M13">
            <v>8.9</v>
          </cell>
          <cell r="N13">
            <v>1275</v>
          </cell>
          <cell r="O13" t="str">
            <v>30-38</v>
          </cell>
          <cell r="P13" t="str">
            <v>40-45</v>
          </cell>
        </row>
        <row r="14">
          <cell r="C14" t="str">
            <v>ABE3、ABE5、ABE2</v>
          </cell>
          <cell r="D14">
            <v>14.6</v>
          </cell>
          <cell r="E14">
            <v>2130</v>
          </cell>
          <cell r="F14">
            <v>14.8</v>
          </cell>
          <cell r="G14">
            <v>2160</v>
          </cell>
          <cell r="H14" t="str">
            <v>21-22</v>
          </cell>
          <cell r="I14" t="str">
            <v>26-28</v>
          </cell>
          <cell r="J14" t="str">
            <v>无</v>
          </cell>
          <cell r="K14">
            <v>8.7</v>
          </cell>
          <cell r="L14">
            <v>1245</v>
          </cell>
          <cell r="M14">
            <v>8.9</v>
          </cell>
          <cell r="N14">
            <v>1275</v>
          </cell>
          <cell r="O14" t="str">
            <v>30-38</v>
          </cell>
          <cell r="P14" t="str">
            <v>40-45</v>
          </cell>
        </row>
        <row r="15">
          <cell r="C15" t="str">
            <v>AVP9、AVP3</v>
          </cell>
          <cell r="D15">
            <v>14.6</v>
          </cell>
          <cell r="E15">
            <v>2130</v>
          </cell>
          <cell r="F15">
            <v>14.8</v>
          </cell>
          <cell r="G15">
            <v>2160</v>
          </cell>
          <cell r="H15" t="str">
            <v>21-22</v>
          </cell>
          <cell r="I15" t="str">
            <v>26-28</v>
          </cell>
          <cell r="J15" t="str">
            <v>无</v>
          </cell>
          <cell r="K15">
            <v>8.7</v>
          </cell>
          <cell r="L15">
            <v>1245</v>
          </cell>
          <cell r="M15">
            <v>8.9</v>
          </cell>
          <cell r="N15">
            <v>1275</v>
          </cell>
          <cell r="O15" t="str">
            <v>30-38</v>
          </cell>
          <cell r="P15" t="str">
            <v>40-45</v>
          </cell>
        </row>
        <row r="16">
          <cell r="C16" t="str">
            <v>PHL4、PHL5、PHL6、RDG1、MDT2</v>
          </cell>
          <cell r="D16">
            <v>14.6</v>
          </cell>
          <cell r="E16">
            <v>2130</v>
          </cell>
          <cell r="F16">
            <v>14.8</v>
          </cell>
          <cell r="G16">
            <v>2160</v>
          </cell>
          <cell r="H16" t="str">
            <v>21-22</v>
          </cell>
          <cell r="I16" t="str">
            <v>29-30</v>
          </cell>
          <cell r="J16" t="str">
            <v>无</v>
          </cell>
          <cell r="K16">
            <v>8.7</v>
          </cell>
          <cell r="L16">
            <v>1245</v>
          </cell>
          <cell r="M16">
            <v>8.9</v>
          </cell>
          <cell r="N16">
            <v>1275</v>
          </cell>
          <cell r="O16" t="str">
            <v>30-38</v>
          </cell>
          <cell r="P16" t="str">
            <v>40-45</v>
          </cell>
        </row>
        <row r="17">
          <cell r="C17" t="str">
            <v>HIA1、DCA6、DCA1</v>
          </cell>
          <cell r="D17">
            <v>14.9</v>
          </cell>
          <cell r="E17">
            <v>2175</v>
          </cell>
          <cell r="F17">
            <v>15.1</v>
          </cell>
          <cell r="G17">
            <v>2205</v>
          </cell>
          <cell r="H17" t="str">
            <v>21-22</v>
          </cell>
          <cell r="I17" t="str">
            <v>29-30</v>
          </cell>
          <cell r="J17" t="str">
            <v>无</v>
          </cell>
          <cell r="K17">
            <v>9.2</v>
          </cell>
          <cell r="L17">
            <v>1320</v>
          </cell>
          <cell r="M17">
            <v>9.4</v>
          </cell>
          <cell r="N17">
            <v>1350</v>
          </cell>
          <cell r="O17" t="str">
            <v>30-38</v>
          </cell>
          <cell r="P17" t="str">
            <v>40-45</v>
          </cell>
        </row>
        <row r="18">
          <cell r="C18" t="str">
            <v>SWF1、PHL3、PHL7、PHL1、HEA2</v>
          </cell>
          <cell r="D18">
            <v>14.9</v>
          </cell>
          <cell r="E18">
            <v>2175</v>
          </cell>
          <cell r="F18">
            <v>15.1</v>
          </cell>
          <cell r="G18">
            <v>2205</v>
          </cell>
          <cell r="H18" t="str">
            <v>21-22</v>
          </cell>
          <cell r="I18" t="str">
            <v>29-30</v>
          </cell>
          <cell r="J18" t="str">
            <v>无</v>
          </cell>
          <cell r="K18">
            <v>9.2</v>
          </cell>
          <cell r="L18">
            <v>1320</v>
          </cell>
          <cell r="M18">
            <v>9.4</v>
          </cell>
          <cell r="N18">
            <v>1350</v>
          </cell>
          <cell r="O18" t="str">
            <v>30-38</v>
          </cell>
          <cell r="P18" t="str">
            <v>40-45</v>
          </cell>
        </row>
        <row r="19">
          <cell r="C19" t="str">
            <v>HGR6、HGR2</v>
          </cell>
          <cell r="D19">
            <v>15.1</v>
          </cell>
          <cell r="E19">
            <v>2205</v>
          </cell>
          <cell r="F19">
            <v>15.3</v>
          </cell>
          <cell r="G19">
            <v>2235</v>
          </cell>
          <cell r="H19" t="str">
            <v>21-22</v>
          </cell>
          <cell r="I19" t="str">
            <v>30-32</v>
          </cell>
          <cell r="J19" t="str">
            <v>无</v>
          </cell>
          <cell r="K19">
            <v>9.7</v>
          </cell>
          <cell r="L19">
            <v>1395</v>
          </cell>
          <cell r="M19">
            <v>9.9</v>
          </cell>
          <cell r="N19">
            <v>1425</v>
          </cell>
          <cell r="O19" t="str">
            <v>30-38</v>
          </cell>
          <cell r="P19" t="str">
            <v>40-45</v>
          </cell>
        </row>
        <row r="20">
          <cell r="C20" t="str">
            <v>IUST、IUSL</v>
          </cell>
          <cell r="D20">
            <v>15.1</v>
          </cell>
          <cell r="E20">
            <v>2205</v>
          </cell>
          <cell r="F20">
            <v>15.3</v>
          </cell>
          <cell r="G20">
            <v>2235</v>
          </cell>
          <cell r="H20" t="str">
            <v>21-22</v>
          </cell>
          <cell r="I20" t="str">
            <v>30-32</v>
          </cell>
          <cell r="J20" t="str">
            <v>无</v>
          </cell>
          <cell r="K20">
            <v>9.7</v>
          </cell>
          <cell r="L20">
            <v>1395</v>
          </cell>
          <cell r="M20">
            <v>9.9</v>
          </cell>
          <cell r="N20">
            <v>1425</v>
          </cell>
          <cell r="O20" t="str">
            <v>30-38</v>
          </cell>
          <cell r="P20" t="str">
            <v>40-45</v>
          </cell>
        </row>
        <row r="21">
          <cell r="C21" t="str">
            <v>BWI2、BDL6、BDL3、BDL2、BWI1、BWI4、RDU2、RDU1</v>
          </cell>
          <cell r="D21">
            <v>15.1</v>
          </cell>
          <cell r="E21">
            <v>2205</v>
          </cell>
          <cell r="F21">
            <v>15.3</v>
          </cell>
          <cell r="G21">
            <v>2235</v>
          </cell>
          <cell r="H21" t="str">
            <v>21-22</v>
          </cell>
          <cell r="I21" t="str">
            <v>30-32</v>
          </cell>
          <cell r="J21" t="str">
            <v>无</v>
          </cell>
          <cell r="K21">
            <v>9.5</v>
          </cell>
          <cell r="L21">
            <v>1365</v>
          </cell>
          <cell r="M21">
            <v>9.7</v>
          </cell>
          <cell r="N21">
            <v>1395</v>
          </cell>
          <cell r="O21" t="str">
            <v>30-38</v>
          </cell>
          <cell r="P21" t="str">
            <v>40-45</v>
          </cell>
        </row>
        <row r="22">
          <cell r="C22" t="str">
            <v>BOS7</v>
          </cell>
          <cell r="D22">
            <v>15.1</v>
          </cell>
          <cell r="E22">
            <v>2205</v>
          </cell>
          <cell r="F22">
            <v>15.3</v>
          </cell>
          <cell r="G22">
            <v>2235</v>
          </cell>
          <cell r="H22" t="str">
            <v>21-22</v>
          </cell>
          <cell r="I22" t="str">
            <v>30-32</v>
          </cell>
          <cell r="J22" t="str">
            <v>无</v>
          </cell>
          <cell r="K22">
            <v>9.4</v>
          </cell>
          <cell r="L22">
            <v>1350</v>
          </cell>
          <cell r="M22">
            <v>9.6</v>
          </cell>
          <cell r="N22">
            <v>1380</v>
          </cell>
          <cell r="O22" t="str">
            <v>30-38</v>
          </cell>
          <cell r="P22" t="str">
            <v>40-45</v>
          </cell>
        </row>
        <row r="23">
          <cell r="C23" t="str">
            <v>PIT2、LBE1、RIC1、RIC3、XRI3、CHO1、RIC2</v>
          </cell>
          <cell r="D23">
            <v>15.3</v>
          </cell>
          <cell r="E23">
            <v>2235</v>
          </cell>
          <cell r="F23">
            <v>15.5</v>
          </cell>
          <cell r="G23">
            <v>2265</v>
          </cell>
          <cell r="H23" t="str">
            <v>21-22</v>
          </cell>
          <cell r="I23" t="str">
            <v>32-36</v>
          </cell>
          <cell r="J23" t="str">
            <v>无</v>
          </cell>
          <cell r="K23">
            <v>10.1</v>
          </cell>
          <cell r="L23">
            <v>1455</v>
          </cell>
          <cell r="M23">
            <v>10.3</v>
          </cell>
          <cell r="N23">
            <v>1485</v>
          </cell>
          <cell r="O23" t="str">
            <v>30-38</v>
          </cell>
          <cell r="P23" t="str">
            <v>40-45</v>
          </cell>
        </row>
        <row r="24">
          <cell r="C24" t="str">
            <v>CMH3、CMH2、XPH1、GSO1、AKR1、DTW3、IUSR</v>
          </cell>
          <cell r="D24">
            <v>15.5</v>
          </cell>
          <cell r="E24">
            <v>2265</v>
          </cell>
          <cell r="F24">
            <v>15.7</v>
          </cell>
          <cell r="G24">
            <v>2295</v>
          </cell>
          <cell r="H24" t="str">
            <v>21-22</v>
          </cell>
          <cell r="I24" t="str">
            <v>32-36</v>
          </cell>
          <cell r="J24" t="str">
            <v>无</v>
          </cell>
          <cell r="K24">
            <v>10.1</v>
          </cell>
          <cell r="L24">
            <v>1455</v>
          </cell>
          <cell r="M24">
            <v>10.3</v>
          </cell>
          <cell r="N24">
            <v>1485</v>
          </cell>
          <cell r="O24" t="str">
            <v>30-38</v>
          </cell>
          <cell r="P24" t="str">
            <v>43-48</v>
          </cell>
        </row>
        <row r="25">
          <cell r="C25" t="str">
            <v>CLT3、CLT4、CLT2、CLT6、DET1、DET2、TOL3</v>
          </cell>
          <cell r="D25">
            <v>15.8</v>
          </cell>
          <cell r="E25">
            <v>2310</v>
          </cell>
          <cell r="F25">
            <v>16</v>
          </cell>
          <cell r="G25">
            <v>2340</v>
          </cell>
          <cell r="H25" t="str">
            <v>21-22</v>
          </cell>
          <cell r="I25" t="str">
            <v>32-36</v>
          </cell>
          <cell r="J25" t="str">
            <v>无</v>
          </cell>
          <cell r="K25">
            <v>10.5</v>
          </cell>
          <cell r="L25">
            <v>1515</v>
          </cell>
          <cell r="M25">
            <v>10.7</v>
          </cell>
          <cell r="N25">
            <v>1545</v>
          </cell>
          <cell r="O25" t="str">
            <v>30-38</v>
          </cell>
          <cell r="P25" t="str">
            <v>45-52</v>
          </cell>
        </row>
        <row r="26">
          <cell r="C26" t="str">
            <v>MQJ1、MQJ2、IND2、IND5、IND4、IND9</v>
          </cell>
          <cell r="D26">
            <v>15.8</v>
          </cell>
          <cell r="E26">
            <v>2310</v>
          </cell>
          <cell r="F26">
            <v>16</v>
          </cell>
          <cell r="G26">
            <v>2340</v>
          </cell>
          <cell r="H26" t="str">
            <v>21-22</v>
          </cell>
          <cell r="I26" t="str">
            <v>32-36</v>
          </cell>
          <cell r="J26" t="str">
            <v>无</v>
          </cell>
          <cell r="K26">
            <v>10.5</v>
          </cell>
          <cell r="L26">
            <v>1515</v>
          </cell>
          <cell r="M26">
            <v>10.7</v>
          </cell>
          <cell r="N26">
            <v>1545</v>
          </cell>
          <cell r="O26" t="str">
            <v>30-38</v>
          </cell>
          <cell r="P26" t="str">
            <v>45-52</v>
          </cell>
        </row>
        <row r="27">
          <cell r="C27" t="str">
            <v>CHA1、CHA2</v>
          </cell>
          <cell r="D27">
            <v>16.5</v>
          </cell>
          <cell r="E27">
            <v>2400</v>
          </cell>
          <cell r="F27">
            <v>16.7</v>
          </cell>
          <cell r="G27">
            <v>2430</v>
          </cell>
          <cell r="H27" t="str">
            <v>21-22</v>
          </cell>
          <cell r="I27" t="str">
            <v>32-36</v>
          </cell>
          <cell r="J27" t="str">
            <v>无</v>
          </cell>
          <cell r="K27">
            <v>11.2</v>
          </cell>
          <cell r="L27">
            <v>1620</v>
          </cell>
          <cell r="M27">
            <v>11.4</v>
          </cell>
          <cell r="N27">
            <v>1650</v>
          </cell>
          <cell r="O27" t="str">
            <v>30-38</v>
          </cell>
          <cell r="P27" t="str">
            <v>45-52</v>
          </cell>
        </row>
        <row r="28">
          <cell r="C28" t="str">
            <v>BNA2、BNA6、MQY1、ATL8、RYY2、MGE3、GSP1</v>
          </cell>
          <cell r="D28">
            <v>16.5</v>
          </cell>
          <cell r="E28">
            <v>2400</v>
          </cell>
          <cell r="F28">
            <v>16.7</v>
          </cell>
          <cell r="G28">
            <v>2430</v>
          </cell>
          <cell r="H28" t="str">
            <v>21-22</v>
          </cell>
          <cell r="I28" t="str">
            <v>32-36</v>
          </cell>
          <cell r="J28" t="str">
            <v>无</v>
          </cell>
          <cell r="K28">
            <v>11.4</v>
          </cell>
          <cell r="L28">
            <v>1650</v>
          </cell>
          <cell r="M28">
            <v>11.6</v>
          </cell>
          <cell r="N28">
            <v>1680</v>
          </cell>
          <cell r="O28" t="str">
            <v>30-38</v>
          </cell>
          <cell r="P28" t="str">
            <v>45-52</v>
          </cell>
        </row>
        <row r="29">
          <cell r="C29" t="str">
            <v>CAE1、XHH3</v>
          </cell>
          <cell r="D29">
            <v>16.5</v>
          </cell>
          <cell r="E29">
            <v>2400</v>
          </cell>
          <cell r="F29">
            <v>16.7</v>
          </cell>
          <cell r="G29">
            <v>2430</v>
          </cell>
          <cell r="H29" t="str">
            <v>21-22</v>
          </cell>
          <cell r="I29" t="str">
            <v>32-36</v>
          </cell>
          <cell r="J29" t="str">
            <v>无</v>
          </cell>
          <cell r="K29">
            <v>11.4</v>
          </cell>
          <cell r="L29">
            <v>1650</v>
          </cell>
          <cell r="M29">
            <v>11.6</v>
          </cell>
          <cell r="N29">
            <v>1680</v>
          </cell>
          <cell r="O29" t="str">
            <v>30-38</v>
          </cell>
          <cell r="P29" t="str">
            <v>45-52</v>
          </cell>
        </row>
        <row r="30">
          <cell r="C30" t="str">
            <v>MDW2、MDW9、MDW6、ORD2、IGQ2、RFD4、RFD2、JVL1</v>
          </cell>
          <cell r="D30">
            <v>16.5</v>
          </cell>
          <cell r="E30">
            <v>2400</v>
          </cell>
          <cell r="F30">
            <v>16.7</v>
          </cell>
          <cell r="G30">
            <v>2430</v>
          </cell>
          <cell r="H30" t="str">
            <v>21-22</v>
          </cell>
          <cell r="I30" t="str">
            <v>32-36</v>
          </cell>
          <cell r="J30" t="str">
            <v>无</v>
          </cell>
          <cell r="K30">
            <v>11.5</v>
          </cell>
          <cell r="L30">
            <v>1665</v>
          </cell>
          <cell r="M30">
            <v>11.7</v>
          </cell>
          <cell r="N30">
            <v>1695</v>
          </cell>
          <cell r="O30" t="str">
            <v>30-38</v>
          </cell>
          <cell r="P30" t="str">
            <v>45-52</v>
          </cell>
        </row>
        <row r="31">
          <cell r="C31" t="str">
            <v>MEM1、MGE1、HSV1、HSV2、MEM6、MEM2、MEM8</v>
          </cell>
          <cell r="D31">
            <v>16.5</v>
          </cell>
          <cell r="E31">
            <v>2400</v>
          </cell>
          <cell r="F31">
            <v>16.7</v>
          </cell>
          <cell r="G31">
            <v>2430</v>
          </cell>
          <cell r="H31" t="str">
            <v>21-22</v>
          </cell>
          <cell r="I31" t="str">
            <v>32-36</v>
          </cell>
          <cell r="J31" t="str">
            <v>无</v>
          </cell>
          <cell r="K31">
            <v>11.5</v>
          </cell>
          <cell r="L31">
            <v>1665</v>
          </cell>
          <cell r="M31">
            <v>11.7</v>
          </cell>
          <cell r="N31">
            <v>1695</v>
          </cell>
          <cell r="O31" t="str">
            <v>30-38</v>
          </cell>
          <cell r="P31" t="str">
            <v>45-52</v>
          </cell>
        </row>
        <row r="32">
          <cell r="C32" t="str">
            <v>STL6、STL4，JAX2，JAX3</v>
          </cell>
          <cell r="D32">
            <v>17.3</v>
          </cell>
          <cell r="E32">
            <v>2520</v>
          </cell>
          <cell r="F32">
            <v>17.5</v>
          </cell>
          <cell r="G32">
            <v>2550</v>
          </cell>
          <cell r="H32" t="str">
            <v>21-22</v>
          </cell>
          <cell r="I32" t="str">
            <v>32-36</v>
          </cell>
          <cell r="J32" t="str">
            <v>无</v>
          </cell>
          <cell r="K32">
            <v>11.9</v>
          </cell>
          <cell r="L32">
            <v>1725</v>
          </cell>
          <cell r="M32">
            <v>12.1</v>
          </cell>
          <cell r="N32">
            <v>1755</v>
          </cell>
          <cell r="O32" t="str">
            <v>30-38</v>
          </cell>
          <cell r="P32" t="str">
            <v>45-52</v>
          </cell>
        </row>
        <row r="33">
          <cell r="C33" t="str">
            <v>TPA1、TPA2、MCO2、TPA3、TPA6、MCO1</v>
          </cell>
          <cell r="D33">
            <v>17.5</v>
          </cell>
          <cell r="E33">
            <v>2550</v>
          </cell>
          <cell r="F33">
            <v>17.7</v>
          </cell>
          <cell r="G33">
            <v>2580</v>
          </cell>
          <cell r="H33" t="str">
            <v>21-22</v>
          </cell>
          <cell r="I33" t="str">
            <v>32-36</v>
          </cell>
          <cell r="J33" t="str">
            <v>无</v>
          </cell>
          <cell r="K33">
            <v>12.1</v>
          </cell>
          <cell r="L33">
            <v>1755</v>
          </cell>
          <cell r="M33">
            <v>12.3</v>
          </cell>
          <cell r="N33">
            <v>1785</v>
          </cell>
          <cell r="O33" t="str">
            <v>30-38</v>
          </cell>
          <cell r="P33" t="str">
            <v>45-52</v>
          </cell>
        </row>
        <row r="34">
          <cell r="C34" t="str">
            <v>纽约自提（出仓费15USD/板）</v>
          </cell>
          <cell r="D34">
            <v>14.4</v>
          </cell>
          <cell r="E34">
            <v>2100</v>
          </cell>
          <cell r="F34">
            <v>14.6</v>
          </cell>
          <cell r="G34">
            <v>2130</v>
          </cell>
          <cell r="H34" t="str">
            <v>21-22</v>
          </cell>
          <cell r="I34" t="str">
            <v>26-28</v>
          </cell>
          <cell r="J34" t="str">
            <v>无</v>
          </cell>
          <cell r="K34">
            <v>8.5</v>
          </cell>
          <cell r="L34">
            <v>1230</v>
          </cell>
          <cell r="M34">
            <v>8.7</v>
          </cell>
          <cell r="N34">
            <v>1260</v>
          </cell>
          <cell r="O34" t="str">
            <v>30-38</v>
          </cell>
          <cell r="P34" t="str">
            <v>40-45</v>
          </cell>
        </row>
        <row r="35">
          <cell r="D35" t="str">
            <v>300KG+</v>
          </cell>
          <cell r="E35" t="str">
            <v>2CBM+
(不包税)</v>
          </cell>
          <cell r="F35" t="str">
            <v>300KG+</v>
          </cell>
          <cell r="G35" t="str">
            <v>2CBM+
(不包税)</v>
          </cell>
          <cell r="H35" t="str">
            <v>航程
(开船后)</v>
          </cell>
          <cell r="I35" t="str">
            <v>参考时效
(开船后)</v>
          </cell>
          <cell r="J35" t="str">
            <v>时效赔付</v>
          </cell>
          <cell r="K35" t="str">
            <v>300KG+</v>
          </cell>
          <cell r="L35" t="str">
            <v>2CBM+
(不包税)</v>
          </cell>
          <cell r="M35" t="str">
            <v>300KG+</v>
          </cell>
          <cell r="N35" t="str">
            <v>2CBM+
(不包税)</v>
          </cell>
          <cell r="O35" t="str">
            <v>航程
(开船后)</v>
          </cell>
          <cell r="P35" t="str">
            <v>参考时效
(开船后)</v>
          </cell>
        </row>
        <row r="36">
          <cell r="C36" t="str">
            <v>WM-NJ3，WM-PHL5S</v>
          </cell>
          <cell r="D36">
            <v>15.1</v>
          </cell>
          <cell r="E36">
            <v>2205</v>
          </cell>
          <cell r="F36">
            <v>15.3</v>
          </cell>
          <cell r="G36">
            <v>2235</v>
          </cell>
          <cell r="H36" t="str">
            <v>21-22</v>
          </cell>
          <cell r="I36" t="str">
            <v>32-36</v>
          </cell>
          <cell r="J36" t="str">
            <v>无</v>
          </cell>
          <cell r="K36">
            <v>9.4</v>
          </cell>
          <cell r="L36">
            <v>1365</v>
          </cell>
          <cell r="M36">
            <v>9.6</v>
          </cell>
          <cell r="N36">
            <v>1395</v>
          </cell>
          <cell r="O36" t="str">
            <v>30-38</v>
          </cell>
          <cell r="P36" t="str">
            <v>45-52</v>
          </cell>
        </row>
        <row r="37">
          <cell r="C37" t="str">
            <v>WM-IND2，WM-IND1，WM-BNA1s</v>
          </cell>
          <cell r="D37">
            <v>16.9</v>
          </cell>
          <cell r="E37">
            <v>2460</v>
          </cell>
          <cell r="F37">
            <v>17.1</v>
          </cell>
          <cell r="G37">
            <v>2490</v>
          </cell>
          <cell r="H37" t="str">
            <v>21-22</v>
          </cell>
          <cell r="I37" t="str">
            <v>32-36</v>
          </cell>
          <cell r="J37" t="str">
            <v>无</v>
          </cell>
          <cell r="K37">
            <v>11.1</v>
          </cell>
          <cell r="L37">
            <v>1620</v>
          </cell>
          <cell r="M37">
            <v>11.3</v>
          </cell>
          <cell r="N37">
            <v>1650</v>
          </cell>
          <cell r="O37" t="str">
            <v>30-38</v>
          </cell>
          <cell r="P37" t="str">
            <v>45-52</v>
          </cell>
        </row>
        <row r="38">
          <cell r="C38" t="str">
            <v>WM-ATL1，WM-ATL2，WM-ATL3</v>
          </cell>
          <cell r="D38">
            <v>17</v>
          </cell>
          <cell r="E38">
            <v>2475</v>
          </cell>
          <cell r="F38">
            <v>17.2</v>
          </cell>
          <cell r="G38">
            <v>2505</v>
          </cell>
          <cell r="H38" t="str">
            <v>21-22</v>
          </cell>
          <cell r="I38" t="str">
            <v>32-36</v>
          </cell>
          <cell r="J38" t="str">
            <v>无</v>
          </cell>
          <cell r="K38">
            <v>11.4</v>
          </cell>
          <cell r="L38">
            <v>1665</v>
          </cell>
          <cell r="M38">
            <v>11.6</v>
          </cell>
          <cell r="N38">
            <v>1695</v>
          </cell>
          <cell r="O38" t="str">
            <v>30-38</v>
          </cell>
          <cell r="P38" t="str">
            <v>45-52</v>
          </cell>
        </row>
        <row r="39">
          <cell r="C39" t="str">
            <v>WM-MCO1，WM-KS1</v>
          </cell>
          <cell r="D39">
            <v>18.2</v>
          </cell>
          <cell r="E39">
            <v>2655</v>
          </cell>
          <cell r="F39">
            <v>18.4</v>
          </cell>
          <cell r="G39">
            <v>2685</v>
          </cell>
          <cell r="H39" t="str">
            <v>21-22</v>
          </cell>
          <cell r="I39" t="str">
            <v>32-36</v>
          </cell>
          <cell r="J39" t="str">
            <v>无</v>
          </cell>
          <cell r="K39">
            <v>12.7</v>
          </cell>
          <cell r="L39">
            <v>1860</v>
          </cell>
          <cell r="M39">
            <v>12.9</v>
          </cell>
          <cell r="N39">
            <v>1890</v>
          </cell>
          <cell r="O39" t="str">
            <v>30-38</v>
          </cell>
          <cell r="P39" t="str">
            <v>45-52</v>
          </cell>
        </row>
        <row r="40">
          <cell r="C40" t="str">
            <v>48 Station Road Cranbury, NJ 08512</v>
          </cell>
          <cell r="D40">
            <v>15.3</v>
          </cell>
          <cell r="E40">
            <v>2235</v>
          </cell>
          <cell r="F40">
            <v>15.5</v>
          </cell>
          <cell r="G40">
            <v>2265</v>
          </cell>
          <cell r="H40" t="str">
            <v>21-22</v>
          </cell>
          <cell r="I40" t="str">
            <v>32-36</v>
          </cell>
          <cell r="J40" t="str">
            <v>无</v>
          </cell>
          <cell r="K40">
            <v>9.9</v>
          </cell>
          <cell r="L40">
            <v>1440</v>
          </cell>
          <cell r="M40">
            <v>10.1</v>
          </cell>
          <cell r="N40">
            <v>1470</v>
          </cell>
          <cell r="O40" t="str">
            <v>30-38</v>
          </cell>
          <cell r="P40" t="str">
            <v>45-52</v>
          </cell>
        </row>
        <row r="41">
          <cell r="C41" t="str">
            <v>万邑通仓41048（最低消费800KG+ 或 5CBM+）</v>
          </cell>
          <cell r="D41">
            <v>18</v>
          </cell>
          <cell r="E41">
            <v>2625</v>
          </cell>
          <cell r="F41">
            <v>18.2</v>
          </cell>
          <cell r="G41">
            <v>2655</v>
          </cell>
          <cell r="H41" t="str">
            <v>21-22</v>
          </cell>
          <cell r="I41" t="str">
            <v>32-36</v>
          </cell>
          <cell r="J41" t="str">
            <v>无</v>
          </cell>
          <cell r="K41">
            <v>12.4</v>
          </cell>
          <cell r="L41">
            <v>1815</v>
          </cell>
          <cell r="M41">
            <v>12.6</v>
          </cell>
          <cell r="N41">
            <v>1845</v>
          </cell>
          <cell r="O41" t="str">
            <v>30-38</v>
          </cell>
          <cell r="P41" t="str">
            <v>45-52</v>
          </cell>
        </row>
        <row r="42">
          <cell r="C42" t="str">
            <v>2号-08518（此目的地最低消费300KG)</v>
          </cell>
          <cell r="D42">
            <v>14.7</v>
          </cell>
          <cell r="E42">
            <v>2145</v>
          </cell>
          <cell r="F42">
            <v>14.9</v>
          </cell>
          <cell r="G42">
            <v>2175</v>
          </cell>
          <cell r="H42" t="str">
            <v>21-22</v>
          </cell>
          <cell r="I42" t="str">
            <v>32-36</v>
          </cell>
          <cell r="J42" t="str">
            <v>无</v>
          </cell>
          <cell r="K42">
            <v>9</v>
          </cell>
          <cell r="L42">
            <v>1305</v>
          </cell>
          <cell r="M42">
            <v>9.2</v>
          </cell>
          <cell r="N42">
            <v>1335</v>
          </cell>
          <cell r="O42" t="str">
            <v>30-38</v>
          </cell>
          <cell r="P42" t="str">
            <v>45-52</v>
          </cell>
        </row>
        <row r="43">
          <cell r="C43" t="str">
            <v>5号-08831（此目的地最低消费300KG)</v>
          </cell>
          <cell r="D43">
            <v>14.7</v>
          </cell>
          <cell r="E43">
            <v>2145</v>
          </cell>
          <cell r="F43">
            <v>14.9</v>
          </cell>
          <cell r="G43">
            <v>2175</v>
          </cell>
          <cell r="H43" t="str">
            <v>21-22</v>
          </cell>
          <cell r="I43" t="str">
            <v>32-36</v>
          </cell>
          <cell r="J43" t="str">
            <v>无</v>
          </cell>
          <cell r="K43">
            <v>9</v>
          </cell>
          <cell r="L43">
            <v>1305</v>
          </cell>
          <cell r="M43">
            <v>9.2</v>
          </cell>
          <cell r="N43">
            <v>1335</v>
          </cell>
          <cell r="O43" t="str">
            <v>30-38</v>
          </cell>
          <cell r="P43" t="str">
            <v>45-52</v>
          </cell>
        </row>
        <row r="44">
          <cell r="C44" t="str">
            <v>8号-07836（此目的地最低消费300KG)</v>
          </cell>
          <cell r="D44">
            <v>14.7</v>
          </cell>
          <cell r="E44">
            <v>2145</v>
          </cell>
          <cell r="F44">
            <v>14.9</v>
          </cell>
          <cell r="G44">
            <v>2175</v>
          </cell>
          <cell r="H44" t="str">
            <v>21-22</v>
          </cell>
          <cell r="I44" t="str">
            <v>32-36</v>
          </cell>
          <cell r="J44" t="str">
            <v>无</v>
          </cell>
          <cell r="K44">
            <v>9</v>
          </cell>
          <cell r="L44">
            <v>1305</v>
          </cell>
          <cell r="M44">
            <v>9.2</v>
          </cell>
          <cell r="N44">
            <v>1335</v>
          </cell>
          <cell r="O44" t="str">
            <v>30-38</v>
          </cell>
          <cell r="P44" t="str">
            <v>45-52</v>
          </cell>
        </row>
        <row r="45">
          <cell r="C45" t="str">
            <v>11号-08505（此目的地最低消费300KG)</v>
          </cell>
          <cell r="D45">
            <v>14.7</v>
          </cell>
          <cell r="E45">
            <v>2145</v>
          </cell>
          <cell r="F45">
            <v>14.9</v>
          </cell>
          <cell r="G45">
            <v>2175</v>
          </cell>
          <cell r="H45" t="str">
            <v>21-22</v>
          </cell>
          <cell r="I45" t="str">
            <v>32-36</v>
          </cell>
          <cell r="J45" t="str">
            <v>无</v>
          </cell>
          <cell r="K45">
            <v>9</v>
          </cell>
          <cell r="L45">
            <v>1305</v>
          </cell>
          <cell r="M45">
            <v>9.2</v>
          </cell>
          <cell r="N45">
            <v>1335</v>
          </cell>
          <cell r="O45" t="str">
            <v>30-38</v>
          </cell>
          <cell r="P45" t="str">
            <v>45-52</v>
          </cell>
        </row>
        <row r="46">
          <cell r="C46" t="str">
            <v>15号-08036（此目的地最低消费300KG)</v>
          </cell>
          <cell r="D46">
            <v>14.7</v>
          </cell>
          <cell r="E46">
            <v>2145</v>
          </cell>
          <cell r="F46">
            <v>14.9</v>
          </cell>
          <cell r="G46">
            <v>2175</v>
          </cell>
          <cell r="H46" t="str">
            <v>21-22</v>
          </cell>
          <cell r="I46" t="str">
            <v>32-36</v>
          </cell>
          <cell r="J46" t="str">
            <v>无</v>
          </cell>
          <cell r="K46">
            <v>9</v>
          </cell>
          <cell r="L46">
            <v>1305</v>
          </cell>
          <cell r="M46">
            <v>9.2</v>
          </cell>
          <cell r="N46">
            <v>1335</v>
          </cell>
          <cell r="O46" t="str">
            <v>30-38</v>
          </cell>
          <cell r="P46" t="str">
            <v>45-52</v>
          </cell>
        </row>
        <row r="47">
          <cell r="C47" t="str">
            <v>16号-08057（此目的地最低消费300KG)</v>
          </cell>
          <cell r="D47">
            <v>14.7</v>
          </cell>
          <cell r="E47">
            <v>2145</v>
          </cell>
          <cell r="F47">
            <v>14.9</v>
          </cell>
          <cell r="G47">
            <v>2175</v>
          </cell>
          <cell r="H47" t="str">
            <v>21-22</v>
          </cell>
          <cell r="I47" t="str">
            <v>32-36</v>
          </cell>
          <cell r="J47" t="str">
            <v>无</v>
          </cell>
          <cell r="K47">
            <v>9</v>
          </cell>
          <cell r="L47">
            <v>1305</v>
          </cell>
          <cell r="M47">
            <v>9.2</v>
          </cell>
          <cell r="N47">
            <v>1335</v>
          </cell>
          <cell r="O47" t="str">
            <v>30-38</v>
          </cell>
          <cell r="P47" t="str">
            <v>45-52</v>
          </cell>
        </row>
        <row r="48">
          <cell r="C48" t="str">
            <v>18号-08016（此目的地最低消费300KG)</v>
          </cell>
          <cell r="D48">
            <v>14.7</v>
          </cell>
          <cell r="E48">
            <v>2145</v>
          </cell>
          <cell r="F48">
            <v>14.9</v>
          </cell>
          <cell r="G48">
            <v>2175</v>
          </cell>
          <cell r="H48" t="str">
            <v>21-22</v>
          </cell>
          <cell r="I48" t="str">
            <v>32-36</v>
          </cell>
          <cell r="J48" t="str">
            <v>无</v>
          </cell>
          <cell r="K48">
            <v>9</v>
          </cell>
          <cell r="L48">
            <v>1305</v>
          </cell>
          <cell r="M48">
            <v>9.2</v>
          </cell>
          <cell r="N48">
            <v>1335</v>
          </cell>
          <cell r="O48" t="str">
            <v>30-38</v>
          </cell>
          <cell r="P48" t="str">
            <v>45-52</v>
          </cell>
        </row>
        <row r="49">
          <cell r="C49" t="str">
            <v>美国新泽西1仓：1000 High Street，PERTH AMBOY，NJ 08861
（此目的地最低消费300KG)</v>
          </cell>
          <cell r="D49">
            <v>14.7</v>
          </cell>
          <cell r="E49">
            <v>2145</v>
          </cell>
          <cell r="F49">
            <v>14.9</v>
          </cell>
          <cell r="G49">
            <v>2175</v>
          </cell>
          <cell r="H49" t="str">
            <v>21-22</v>
          </cell>
          <cell r="I49" t="str">
            <v>32-36</v>
          </cell>
          <cell r="J49" t="str">
            <v>无</v>
          </cell>
          <cell r="K49">
            <v>9</v>
          </cell>
          <cell r="L49">
            <v>1305</v>
          </cell>
          <cell r="M49">
            <v>9.2</v>
          </cell>
          <cell r="N49">
            <v>1335</v>
          </cell>
          <cell r="O49" t="str">
            <v>30-38</v>
          </cell>
          <cell r="P49" t="str">
            <v>45-52</v>
          </cell>
        </row>
        <row r="50">
          <cell r="C50" t="str">
            <v>易达云美东10仓：480 Elizabeth Ave，Somerset NJ 08873
（此目的地最低消费300KG)</v>
          </cell>
          <cell r="D50">
            <v>14.7</v>
          </cell>
          <cell r="E50">
            <v>2145</v>
          </cell>
          <cell r="F50">
            <v>14.9</v>
          </cell>
          <cell r="G50">
            <v>2175</v>
          </cell>
          <cell r="H50" t="str">
            <v>21-22</v>
          </cell>
          <cell r="I50" t="str">
            <v>32-36</v>
          </cell>
          <cell r="J50" t="str">
            <v>无</v>
          </cell>
          <cell r="K50">
            <v>9</v>
          </cell>
          <cell r="L50">
            <v>1305</v>
          </cell>
          <cell r="M50">
            <v>9.2</v>
          </cell>
          <cell r="N50">
            <v>1335</v>
          </cell>
          <cell r="O50" t="str">
            <v>30-38</v>
          </cell>
          <cell r="P50" t="str">
            <v>45-52</v>
          </cell>
        </row>
        <row r="51">
          <cell r="C51" t="str">
            <v>4PX美东2号仓：4PX Express CO.,LTD 1401 w front st, Florence, NJ 08518（此目的地最低消费300KG)</v>
          </cell>
          <cell r="D51">
            <v>14.8</v>
          </cell>
          <cell r="E51">
            <v>2160</v>
          </cell>
          <cell r="F51">
            <v>15</v>
          </cell>
          <cell r="G51">
            <v>2190</v>
          </cell>
          <cell r="H51" t="str">
            <v>21-22</v>
          </cell>
          <cell r="I51" t="str">
            <v>32-36</v>
          </cell>
          <cell r="J51" t="str">
            <v>无</v>
          </cell>
          <cell r="K51">
            <v>9.1</v>
          </cell>
          <cell r="L51">
            <v>1320</v>
          </cell>
          <cell r="M51">
            <v>9.3</v>
          </cell>
          <cell r="N51">
            <v>1350</v>
          </cell>
          <cell r="O51" t="str">
            <v>30-38</v>
          </cell>
          <cell r="P51" t="str">
            <v>45-52</v>
          </cell>
        </row>
        <row r="52">
          <cell r="C52" t="str">
            <v>美东11号仓：1175 Florence Columbus Road  UNITB（A12-A35), Bordentown,NJ,08505（此目的地最低消费300KG)</v>
          </cell>
          <cell r="D52">
            <v>14.8</v>
          </cell>
          <cell r="E52">
            <v>2160</v>
          </cell>
          <cell r="F52">
            <v>15</v>
          </cell>
          <cell r="G52">
            <v>2190</v>
          </cell>
          <cell r="H52" t="str">
            <v>21-22</v>
          </cell>
          <cell r="I52" t="str">
            <v>32-36</v>
          </cell>
          <cell r="J52" t="str">
            <v>无</v>
          </cell>
          <cell r="K52">
            <v>9.1</v>
          </cell>
          <cell r="L52">
            <v>1320</v>
          </cell>
          <cell r="M52">
            <v>9.3</v>
          </cell>
          <cell r="N52">
            <v>1350</v>
          </cell>
          <cell r="O52" t="str">
            <v>30-38</v>
          </cell>
          <cell r="P52" t="str">
            <v>45-52</v>
          </cell>
        </row>
        <row r="53">
          <cell r="D53" t="str">
            <v>美东极速快车</v>
          </cell>
          <cell r="E53" t="str">
            <v>美东极速快车-BB</v>
          </cell>
          <cell r="F53" t="str">
            <v>美东极速快车</v>
          </cell>
          <cell r="G53" t="str">
            <v>美东极速快车-BB</v>
          </cell>
        </row>
        <row r="53">
          <cell r="K53" t="str">
            <v>美东普快专线</v>
          </cell>
          <cell r="L53" t="str">
            <v>美东普快专线-BB</v>
          </cell>
          <cell r="M53" t="str">
            <v>美东普快专线</v>
          </cell>
          <cell r="N53" t="str">
            <v>美东普快专线-BB</v>
          </cell>
        </row>
        <row r="54">
          <cell r="D54" t="str">
            <v>离港后第二天算起，超过承诺时效后
含税渠道:赔偿RMB0.5/KG/工作日，最高1.5RMB/KG；
不含税渠道:赔偿RMB100/CBM/工作日，最高赔偿300RMB/CBM
船期延误、到港延误、进出口查验、码头/火车站延误、亚马逊问题不赔(删约/不放约/拒收/关仓等)</v>
          </cell>
        </row>
        <row r="54">
          <cell r="K54" t="str">
            <v>无时效赔付</v>
          </cell>
        </row>
      </sheetData>
      <sheetData sheetId="14">
        <row r="2">
          <cell r="B2" t="str">
            <v>美 琦 国 际 货 运 代 理（深圳）有 限 公 司
地址：深圳市龙岗区坂田街道坂雪岗大道4088号奥博中心6楼A609-611</v>
          </cell>
        </row>
        <row r="4">
          <cell r="C4" t="str">
            <v>芝加哥海铁快车</v>
          </cell>
        </row>
        <row r="4">
          <cell r="J4" t="str">
            <v>芝加哥海铁联运</v>
          </cell>
        </row>
        <row r="5">
          <cell r="C5" t="str">
            <v>深圳/中山/广州/义乌/苏州/汕头/厦门</v>
          </cell>
        </row>
        <row r="5">
          <cell r="E5" t="str">
            <v>青岛</v>
          </cell>
        </row>
        <row r="5">
          <cell r="G5" t="str">
            <v>产品说明</v>
          </cell>
        </row>
        <row r="5">
          <cell r="J5" t="str">
            <v>深圳/中山/广州/义乌/苏州/汕头/厦门</v>
          </cell>
        </row>
        <row r="5">
          <cell r="L5" t="str">
            <v>青岛</v>
          </cell>
        </row>
        <row r="5">
          <cell r="N5" t="str">
            <v>产品说明</v>
          </cell>
        </row>
        <row r="6">
          <cell r="B6" t="str">
            <v>亚马逊仓库地址</v>
          </cell>
          <cell r="C6" t="str">
            <v>50KG+
（包税）</v>
          </cell>
          <cell r="D6" t="str">
            <v>1CBM+
(不包税)</v>
          </cell>
          <cell r="E6" t="str">
            <v>50KG+
（包税）</v>
          </cell>
          <cell r="F6" t="str">
            <v>1CBM+
(不包税)</v>
          </cell>
          <cell r="G6" t="str">
            <v>航程
(开船后)</v>
          </cell>
          <cell r="H6" t="str">
            <v>参考时效
(开船后)</v>
          </cell>
          <cell r="I6" t="str">
            <v>理赔时效</v>
          </cell>
          <cell r="J6" t="str">
            <v>50KG+
（包税）</v>
          </cell>
          <cell r="K6" t="str">
            <v>1CBM+
(不包税)</v>
          </cell>
          <cell r="L6" t="str">
            <v>50KG+
（包税）</v>
          </cell>
          <cell r="M6" t="str">
            <v>1CBM+
(不包税)</v>
          </cell>
          <cell r="N6" t="str">
            <v>航程
(开船后)</v>
          </cell>
          <cell r="O6" t="str">
            <v>参考时效
(开船后)</v>
          </cell>
        </row>
        <row r="7">
          <cell r="B7" t="str">
            <v>MDW4，MDW8、MDW2、MDW6、MDW9、ORD2、IGQ2</v>
          </cell>
          <cell r="C7">
            <v>11.3</v>
          </cell>
          <cell r="D7">
            <v>1640</v>
          </cell>
          <cell r="E7">
            <v>11.5</v>
          </cell>
          <cell r="F7">
            <v>1670</v>
          </cell>
          <cell r="G7" t="str">
            <v>21-24</v>
          </cell>
          <cell r="H7" t="str">
            <v>28-32</v>
          </cell>
          <cell r="I7" t="str">
            <v>33天</v>
          </cell>
          <cell r="J7">
            <v>10.1</v>
          </cell>
          <cell r="K7">
            <v>1460</v>
          </cell>
          <cell r="L7">
            <v>10.3</v>
          </cell>
          <cell r="M7">
            <v>1490</v>
          </cell>
          <cell r="N7" t="str">
            <v>32-35</v>
          </cell>
          <cell r="O7" t="str">
            <v>38-45</v>
          </cell>
        </row>
        <row r="8">
          <cell r="B8" t="str">
            <v>RFD4，RFD2，RFD3</v>
          </cell>
          <cell r="C8">
            <v>11.7</v>
          </cell>
          <cell r="D8">
            <v>1700</v>
          </cell>
          <cell r="E8">
            <v>11.9</v>
          </cell>
          <cell r="F8">
            <v>1730</v>
          </cell>
          <cell r="G8" t="str">
            <v>21-24</v>
          </cell>
          <cell r="H8" t="str">
            <v>30-34</v>
          </cell>
          <cell r="I8" t="str">
            <v>35天</v>
          </cell>
          <cell r="J8">
            <v>10.5</v>
          </cell>
          <cell r="K8">
            <v>1520</v>
          </cell>
          <cell r="L8">
            <v>10.7</v>
          </cell>
          <cell r="M8">
            <v>1550</v>
          </cell>
          <cell r="N8" t="str">
            <v>32-35</v>
          </cell>
          <cell r="O8" t="str">
            <v>38-45</v>
          </cell>
        </row>
        <row r="9">
          <cell r="B9" t="str">
            <v>IND4、IND5、IND9、MQJ1、STL4、FWA4、JVL1、STL6、MQJ2、MKE1</v>
          </cell>
          <cell r="C9">
            <v>12.1</v>
          </cell>
          <cell r="D9">
            <v>1760</v>
          </cell>
          <cell r="E9">
            <v>12.3</v>
          </cell>
          <cell r="F9">
            <v>1790</v>
          </cell>
          <cell r="G9" t="str">
            <v>21-24</v>
          </cell>
          <cell r="H9" t="str">
            <v>28-32</v>
          </cell>
          <cell r="I9" t="str">
            <v>无</v>
          </cell>
          <cell r="J9">
            <v>10.9</v>
          </cell>
          <cell r="K9">
            <v>1580</v>
          </cell>
          <cell r="L9">
            <v>11.1</v>
          </cell>
          <cell r="M9">
            <v>1610</v>
          </cell>
          <cell r="N9" t="str">
            <v>32-35</v>
          </cell>
          <cell r="O9" t="str">
            <v>38-45</v>
          </cell>
        </row>
        <row r="10">
          <cell r="B10" t="str">
            <v>CMH1，CMH2，CMH3，CVG1</v>
          </cell>
          <cell r="C10">
            <v>12.4</v>
          </cell>
          <cell r="D10">
            <v>1805</v>
          </cell>
          <cell r="E10">
            <v>12.6</v>
          </cell>
          <cell r="F10">
            <v>1835</v>
          </cell>
          <cell r="G10" t="str">
            <v>21-24</v>
          </cell>
          <cell r="H10" t="str">
            <v>30-34</v>
          </cell>
          <cell r="I10" t="str">
            <v>无</v>
          </cell>
          <cell r="J10">
            <v>11.2</v>
          </cell>
          <cell r="K10">
            <v>1625</v>
          </cell>
          <cell r="L10">
            <v>11.4</v>
          </cell>
          <cell r="M10">
            <v>1655</v>
          </cell>
          <cell r="N10" t="str">
            <v>32-35</v>
          </cell>
          <cell r="O10" t="str">
            <v>38-45</v>
          </cell>
        </row>
        <row r="11">
          <cell r="B11" t="str">
            <v>DET1，DET2，TOL3</v>
          </cell>
          <cell r="C11">
            <v>12.4</v>
          </cell>
          <cell r="D11">
            <v>1805</v>
          </cell>
          <cell r="E11">
            <v>12.6</v>
          </cell>
          <cell r="F11">
            <v>1835</v>
          </cell>
          <cell r="G11" t="str">
            <v>21-24</v>
          </cell>
          <cell r="H11" t="str">
            <v>30-34</v>
          </cell>
          <cell r="I11" t="str">
            <v>无</v>
          </cell>
          <cell r="J11">
            <v>11.2</v>
          </cell>
          <cell r="K11">
            <v>1625</v>
          </cell>
          <cell r="L11">
            <v>11.4</v>
          </cell>
          <cell r="M11">
            <v>1655</v>
          </cell>
          <cell r="N11" t="str">
            <v>32-35</v>
          </cell>
          <cell r="O11" t="str">
            <v>38-45</v>
          </cell>
        </row>
        <row r="12">
          <cell r="B12" t="str">
            <v>SDF4</v>
          </cell>
          <cell r="C12">
            <v>12.9</v>
          </cell>
          <cell r="D12">
            <v>1880</v>
          </cell>
          <cell r="E12">
            <v>13.1</v>
          </cell>
          <cell r="F12">
            <v>1910</v>
          </cell>
          <cell r="G12" t="str">
            <v>21-24</v>
          </cell>
          <cell r="H12" t="str">
            <v>30-34</v>
          </cell>
          <cell r="I12" t="str">
            <v>无</v>
          </cell>
          <cell r="J12">
            <v>11.7</v>
          </cell>
          <cell r="K12">
            <v>1700</v>
          </cell>
          <cell r="L12">
            <v>11.9</v>
          </cell>
          <cell r="M12">
            <v>1730</v>
          </cell>
          <cell r="N12" t="str">
            <v>32-35</v>
          </cell>
          <cell r="O12" t="str">
            <v>38-45</v>
          </cell>
        </row>
        <row r="13">
          <cell r="B13" t="str">
            <v>FOE1、MKC4、STL3、ICT2、MEM1、MEM6、MCI4</v>
          </cell>
          <cell r="C13">
            <v>13.4</v>
          </cell>
          <cell r="D13">
            <v>1955</v>
          </cell>
          <cell r="E13">
            <v>13.6</v>
          </cell>
          <cell r="F13">
            <v>1985</v>
          </cell>
          <cell r="G13" t="str">
            <v>21-24</v>
          </cell>
          <cell r="H13" t="str">
            <v>30-34</v>
          </cell>
          <cell r="I13" t="str">
            <v>无</v>
          </cell>
          <cell r="J13">
            <v>12.2</v>
          </cell>
          <cell r="K13">
            <v>1775</v>
          </cell>
          <cell r="L13">
            <v>12.4</v>
          </cell>
          <cell r="M13">
            <v>1805</v>
          </cell>
          <cell r="N13" t="str">
            <v>32-35</v>
          </cell>
          <cell r="O13" t="str">
            <v>38-45</v>
          </cell>
        </row>
        <row r="14">
          <cell r="B14" t="str">
            <v>WM-IND1、WM-IND2、WM-IND3、WM-IND2T</v>
          </cell>
          <cell r="C14">
            <v>12.1</v>
          </cell>
          <cell r="D14">
            <v>1760</v>
          </cell>
          <cell r="E14">
            <v>12.3</v>
          </cell>
          <cell r="F14">
            <v>1790</v>
          </cell>
          <cell r="G14" t="str">
            <v>21-24</v>
          </cell>
          <cell r="H14" t="str">
            <v>28-32</v>
          </cell>
          <cell r="I14" t="str">
            <v>无</v>
          </cell>
          <cell r="J14">
            <v>10.9</v>
          </cell>
          <cell r="K14">
            <v>1580</v>
          </cell>
          <cell r="L14">
            <v>11.1</v>
          </cell>
          <cell r="M14">
            <v>1610</v>
          </cell>
          <cell r="N14" t="str">
            <v>32-35</v>
          </cell>
          <cell r="O14" t="str">
            <v>38-45</v>
          </cell>
        </row>
        <row r="15">
          <cell r="B15" t="str">
            <v>WM-CVG1n、WM-MCI1n、WM-KY1、WM-KS1</v>
          </cell>
          <cell r="C15">
            <v>13.4</v>
          </cell>
          <cell r="D15">
            <v>1955</v>
          </cell>
          <cell r="E15">
            <v>13.6</v>
          </cell>
          <cell r="F15">
            <v>1985</v>
          </cell>
          <cell r="G15" t="str">
            <v>21-24</v>
          </cell>
          <cell r="H15" t="str">
            <v>30-34</v>
          </cell>
          <cell r="I15" t="str">
            <v>无</v>
          </cell>
          <cell r="J15">
            <v>12.2</v>
          </cell>
          <cell r="K15">
            <v>1775</v>
          </cell>
          <cell r="L15">
            <v>12.4</v>
          </cell>
          <cell r="M15">
            <v>1805</v>
          </cell>
          <cell r="N15" t="str">
            <v>32-35</v>
          </cell>
          <cell r="O15" t="str">
            <v>38-45</v>
          </cell>
        </row>
        <row r="16">
          <cell r="B16" t="str">
            <v>芝加哥自提（出仓费15USD/板）</v>
          </cell>
          <cell r="C16">
            <v>10.8</v>
          </cell>
          <cell r="D16">
            <v>1565</v>
          </cell>
          <cell r="E16">
            <v>11</v>
          </cell>
          <cell r="F16">
            <v>1595</v>
          </cell>
          <cell r="G16" t="str">
            <v>21-24</v>
          </cell>
          <cell r="H16" t="str">
            <v>28-32</v>
          </cell>
          <cell r="I16" t="str">
            <v>无</v>
          </cell>
          <cell r="J16">
            <v>9.6</v>
          </cell>
          <cell r="K16">
            <v>1385</v>
          </cell>
          <cell r="L16">
            <v>9.8</v>
          </cell>
          <cell r="M16">
            <v>1415</v>
          </cell>
          <cell r="N16" t="str">
            <v>32-35</v>
          </cell>
          <cell r="O16" t="str">
            <v>38-45</v>
          </cell>
        </row>
        <row r="17">
          <cell r="B17" t="str">
            <v>万邑通仓41048（最低消费800KG+ 或 5CBM+）</v>
          </cell>
          <cell r="C17">
            <v>12.1</v>
          </cell>
          <cell r="D17">
            <v>1760</v>
          </cell>
          <cell r="E17">
            <v>12.3</v>
          </cell>
          <cell r="F17">
            <v>1790</v>
          </cell>
          <cell r="G17" t="str">
            <v>21-24</v>
          </cell>
          <cell r="H17" t="str">
            <v>30-34</v>
          </cell>
          <cell r="I17" t="str">
            <v>35天</v>
          </cell>
          <cell r="J17">
            <v>10.9</v>
          </cell>
          <cell r="K17">
            <v>1580</v>
          </cell>
          <cell r="L17">
            <v>11.1</v>
          </cell>
          <cell r="M17">
            <v>1610</v>
          </cell>
          <cell r="N17" t="str">
            <v>32-35</v>
          </cell>
          <cell r="O17" t="str">
            <v>38-45</v>
          </cell>
        </row>
        <row r="18">
          <cell r="B18" t="str">
            <v>下单渠道</v>
          </cell>
          <cell r="C18" t="str">
            <v>芝加哥海铁快车-卡派</v>
          </cell>
          <cell r="D18" t="str">
            <v>芝加哥海铁快车-卡派-BB</v>
          </cell>
          <cell r="E18" t="str">
            <v>芝加哥海铁快车-卡派</v>
          </cell>
          <cell r="F18" t="str">
            <v>芝加哥海铁快车-卡派-BB</v>
          </cell>
        </row>
        <row r="18">
          <cell r="J18" t="str">
            <v>芝加哥海铁联运-卡派</v>
          </cell>
          <cell r="K18" t="str">
            <v>芝加哥海铁联运-卡派-BB</v>
          </cell>
          <cell r="L18" t="str">
            <v>芝加哥海铁联运-卡派</v>
          </cell>
          <cell r="M18" t="str">
            <v>芝加哥海铁联运-卡派-BB</v>
          </cell>
        </row>
        <row r="19">
          <cell r="B19" t="str">
            <v>预配船公司</v>
          </cell>
          <cell r="C19" t="str">
            <v>COSCO/EMC/OOCL</v>
          </cell>
        </row>
        <row r="20">
          <cell r="B20" t="str">
            <v>理赔说明</v>
          </cell>
          <cell r="C20" t="str">
            <v>从离港后第二天算起，超过承诺时效，含税渠道:赔偿RMB0.5/KG/工作日，最高1RMB/KG；不含税渠道:赔偿RMB80/CBM/工作日，最高赔偿180RMB/CBM。船期延误、进出口查验、亚马逊问题不赔(删约/不放约/拒收/关仓等)</v>
          </cell>
        </row>
        <row r="20">
          <cell r="J20" t="str">
            <v>无</v>
          </cell>
        </row>
      </sheetData>
      <sheetData sheetId="15">
        <row r="7">
          <cell r="B7" t="str">
            <v>HOU8、HOU1、HOU3、HOU7</v>
          </cell>
          <cell r="C7">
            <v>9.3</v>
          </cell>
          <cell r="D7">
            <v>1340</v>
          </cell>
          <cell r="E7">
            <v>9.5</v>
          </cell>
          <cell r="F7">
            <v>1370</v>
          </cell>
          <cell r="G7" t="str">
            <v>32-35</v>
          </cell>
          <cell r="H7" t="str">
            <v>38-45</v>
          </cell>
        </row>
        <row r="8">
          <cell r="B8" t="str">
            <v>FTW1、FTW5、FTW2、FTW9、IUSF</v>
          </cell>
          <cell r="C8">
            <v>9.4</v>
          </cell>
          <cell r="D8">
            <v>1355</v>
          </cell>
          <cell r="E8">
            <v>9.6</v>
          </cell>
          <cell r="F8">
            <v>1385</v>
          </cell>
          <cell r="G8" t="str">
            <v>32-35</v>
          </cell>
          <cell r="H8" t="str">
            <v>38-45</v>
          </cell>
        </row>
        <row r="9">
          <cell r="B9" t="str">
            <v>DFW5、DFW6、DFW7、DFW9</v>
          </cell>
          <cell r="C9">
            <v>9.5</v>
          </cell>
          <cell r="D9">
            <v>1370</v>
          </cell>
          <cell r="E9">
            <v>9.7</v>
          </cell>
          <cell r="F9">
            <v>1400</v>
          </cell>
          <cell r="G9" t="str">
            <v>32-35</v>
          </cell>
          <cell r="H9" t="str">
            <v>38-45</v>
          </cell>
        </row>
        <row r="10">
          <cell r="B10" t="str">
            <v>IAH3、SAT1、SAT4</v>
          </cell>
          <cell r="C10">
            <v>9.6</v>
          </cell>
          <cell r="D10">
            <v>1385</v>
          </cell>
          <cell r="E10">
            <v>9.8</v>
          </cell>
          <cell r="F10">
            <v>1415</v>
          </cell>
          <cell r="G10" t="str">
            <v>32-35</v>
          </cell>
          <cell r="H10" t="str">
            <v>38-45</v>
          </cell>
        </row>
        <row r="11">
          <cell r="B11" t="str">
            <v>LFT1、LIT2、OKC2、FOE1</v>
          </cell>
          <cell r="C11">
            <v>10.1</v>
          </cell>
          <cell r="D11">
            <v>1460</v>
          </cell>
          <cell r="E11">
            <v>10.3</v>
          </cell>
          <cell r="F11">
            <v>1490</v>
          </cell>
          <cell r="G11" t="str">
            <v>32-35</v>
          </cell>
          <cell r="H11" t="str">
            <v>38-45</v>
          </cell>
        </row>
        <row r="12">
          <cell r="B12" t="str">
            <v>MEM6</v>
          </cell>
          <cell r="C12">
            <v>10.4</v>
          </cell>
          <cell r="D12">
            <v>1505</v>
          </cell>
          <cell r="E12">
            <v>10.6</v>
          </cell>
          <cell r="F12">
            <v>1535</v>
          </cell>
          <cell r="G12" t="str">
            <v>32-35</v>
          </cell>
          <cell r="H12" t="str">
            <v>38-45</v>
          </cell>
        </row>
        <row r="13">
          <cell r="B13" t="str">
            <v>AMA1、ICT2</v>
          </cell>
          <cell r="C13">
            <v>10.8</v>
          </cell>
          <cell r="D13">
            <v>1565</v>
          </cell>
          <cell r="E13">
            <v>11</v>
          </cell>
          <cell r="F13">
            <v>1595</v>
          </cell>
          <cell r="G13" t="str">
            <v>32-35</v>
          </cell>
          <cell r="H13" t="str">
            <v>38-45</v>
          </cell>
        </row>
        <row r="14">
          <cell r="B14" t="str">
            <v>Walmart DFW5s（800KG或5CBM起）</v>
          </cell>
          <cell r="C14" t="str">
            <v>单询</v>
          </cell>
          <cell r="D14" t="str">
            <v>单询</v>
          </cell>
          <cell r="E14" t="str">
            <v>单询</v>
          </cell>
          <cell r="F14" t="str">
            <v>单询</v>
          </cell>
          <cell r="G14" t="str">
            <v>32-35</v>
          </cell>
          <cell r="H14" t="str">
            <v>38-45</v>
          </cell>
        </row>
        <row r="15">
          <cell r="B15" t="str">
            <v>Walmart DFW2n（800KG或5CBM起）</v>
          </cell>
          <cell r="C15" t="str">
            <v>单询</v>
          </cell>
          <cell r="D15" t="str">
            <v>单询</v>
          </cell>
          <cell r="E15" t="str">
            <v>单询</v>
          </cell>
          <cell r="F15" t="str">
            <v>单询</v>
          </cell>
          <cell r="G15" t="str">
            <v>32-35</v>
          </cell>
          <cell r="H15" t="str">
            <v>38-45</v>
          </cell>
        </row>
        <row r="16">
          <cell r="B16" t="str">
            <v>休斯敦自提（出仓费15USD/板）</v>
          </cell>
          <cell r="C16">
            <v>8.8</v>
          </cell>
          <cell r="D16">
            <v>1265</v>
          </cell>
          <cell r="E16">
            <v>9</v>
          </cell>
          <cell r="F16">
            <v>1295</v>
          </cell>
          <cell r="G16" t="str">
            <v>32-35</v>
          </cell>
          <cell r="H16" t="str">
            <v>38-45</v>
          </cell>
        </row>
        <row r="17">
          <cell r="B17" t="str">
            <v>77邮编海外仓（最低消费500KG+ 或 3CBM+）</v>
          </cell>
          <cell r="C17">
            <v>10.8</v>
          </cell>
          <cell r="D17">
            <v>1565</v>
          </cell>
          <cell r="E17">
            <v>11</v>
          </cell>
          <cell r="F17">
            <v>1595</v>
          </cell>
          <cell r="G17" t="str">
            <v>32-35</v>
          </cell>
          <cell r="H17" t="str">
            <v>38-45</v>
          </cell>
        </row>
        <row r="18">
          <cell r="B18" t="str">
            <v>77邮编海外仓（1500KG+ 或6个CBM+）</v>
          </cell>
          <cell r="C18">
            <v>10.4</v>
          </cell>
          <cell r="D18">
            <v>1505</v>
          </cell>
          <cell r="E18">
            <v>10.6</v>
          </cell>
          <cell r="F18">
            <v>1535</v>
          </cell>
          <cell r="G18" t="str">
            <v>32-35</v>
          </cell>
          <cell r="H18" t="str">
            <v>38-45</v>
          </cell>
        </row>
      </sheetData>
      <sheetData sheetId="16">
        <row r="7">
          <cell r="B7" t="str">
            <v>ATL8、 JAX3、XLX6</v>
          </cell>
          <cell r="C7">
            <v>9.3</v>
          </cell>
          <cell r="D7">
            <v>1340</v>
          </cell>
          <cell r="E7">
            <v>9.5</v>
          </cell>
          <cell r="F7">
            <v>1370</v>
          </cell>
          <cell r="G7" t="str">
            <v>30-36</v>
          </cell>
          <cell r="H7" t="str">
            <v>40-45</v>
          </cell>
        </row>
        <row r="8">
          <cell r="B8" t="str">
            <v>CLT2、CLT3、MGE3、MGE1、GSP1、GSO1、ATL2</v>
          </cell>
          <cell r="C8">
            <v>9.5</v>
          </cell>
          <cell r="D8">
            <v>1370</v>
          </cell>
          <cell r="E8">
            <v>9.7</v>
          </cell>
          <cell r="F8">
            <v>1400</v>
          </cell>
          <cell r="G8" t="str">
            <v>30-36</v>
          </cell>
          <cell r="H8" t="str">
            <v>40-45</v>
          </cell>
        </row>
        <row r="9">
          <cell r="B9" t="str">
            <v>RDU2、CLT4、CLT6、RYY2</v>
          </cell>
          <cell r="C9">
            <v>9.5</v>
          </cell>
          <cell r="D9">
            <v>1370</v>
          </cell>
          <cell r="E9">
            <v>9.7</v>
          </cell>
          <cell r="F9">
            <v>1400</v>
          </cell>
          <cell r="G9" t="str">
            <v>30-36</v>
          </cell>
          <cell r="H9" t="str">
            <v>40-45</v>
          </cell>
        </row>
        <row r="10">
          <cell r="B10" t="str">
            <v>TPA2、 TPA3、TPA6、PBI2、PBI3、MCO2、XPB2</v>
          </cell>
          <cell r="C10">
            <v>9.5</v>
          </cell>
          <cell r="D10">
            <v>1370</v>
          </cell>
          <cell r="E10">
            <v>9.7</v>
          </cell>
          <cell r="F10">
            <v>1400</v>
          </cell>
          <cell r="G10" t="str">
            <v>30-36</v>
          </cell>
          <cell r="H10" t="str">
            <v>40-45</v>
          </cell>
        </row>
        <row r="11">
          <cell r="B11" t="str">
            <v>BNA2、BNA6、MEM8、MEM1、HSV1、HSV2</v>
          </cell>
          <cell r="C11">
            <v>10.9</v>
          </cell>
          <cell r="D11">
            <v>1580</v>
          </cell>
          <cell r="E11">
            <v>11.1</v>
          </cell>
          <cell r="F11">
            <v>1610</v>
          </cell>
          <cell r="G11" t="str">
            <v>30-36</v>
          </cell>
          <cell r="H11" t="str">
            <v>40-45</v>
          </cell>
        </row>
        <row r="12">
          <cell r="B12" t="str">
            <v>WM-ATL1、WM-ATL2n、WM-ATL3</v>
          </cell>
          <cell r="C12">
            <v>10.4</v>
          </cell>
          <cell r="D12">
            <v>1505</v>
          </cell>
          <cell r="E12">
            <v>10.6</v>
          </cell>
          <cell r="F12">
            <v>1535</v>
          </cell>
          <cell r="G12" t="str">
            <v>30-36</v>
          </cell>
          <cell r="H12" t="str">
            <v>40-45</v>
          </cell>
        </row>
        <row r="13">
          <cell r="B13" t="str">
            <v>WM-MCO1、WM-BNA1S</v>
          </cell>
          <cell r="C13">
            <v>10.9</v>
          </cell>
          <cell r="D13">
            <v>1580</v>
          </cell>
          <cell r="E13">
            <v>11.1</v>
          </cell>
          <cell r="F13">
            <v>1610</v>
          </cell>
          <cell r="G13" t="str">
            <v>30-36</v>
          </cell>
          <cell r="H13" t="str">
            <v>40-45</v>
          </cell>
        </row>
        <row r="14">
          <cell r="B14" t="str">
            <v>谷仓美南1号(GA30168)/低消300KG起</v>
          </cell>
          <cell r="C14">
            <v>11.1</v>
          </cell>
          <cell r="D14">
            <v>1610</v>
          </cell>
          <cell r="E14">
            <v>11.3</v>
          </cell>
          <cell r="F14">
            <v>1640</v>
          </cell>
          <cell r="G14" t="str">
            <v>30-36</v>
          </cell>
          <cell r="H14" t="str">
            <v>40-45</v>
          </cell>
        </row>
        <row r="15">
          <cell r="B15" t="str">
            <v>谷仓美南2号(GA 30122)/低消300KG起</v>
          </cell>
          <cell r="C15">
            <v>11.1</v>
          </cell>
          <cell r="D15">
            <v>1610</v>
          </cell>
          <cell r="E15">
            <v>11.3</v>
          </cell>
          <cell r="F15">
            <v>1640</v>
          </cell>
          <cell r="G15" t="str">
            <v>30-36</v>
          </cell>
          <cell r="H15" t="str">
            <v>40-45</v>
          </cell>
        </row>
        <row r="16">
          <cell r="B16" t="str">
            <v>TIKTOK GA仓(GA30518)/低消300KG起</v>
          </cell>
          <cell r="C16">
            <v>11.1</v>
          </cell>
          <cell r="D16">
            <v>1610</v>
          </cell>
          <cell r="E16">
            <v>11.3</v>
          </cell>
          <cell r="F16">
            <v>1640</v>
          </cell>
          <cell r="G16" t="str">
            <v>30-36</v>
          </cell>
          <cell r="H16" t="str">
            <v>40-45</v>
          </cell>
        </row>
        <row r="17">
          <cell r="B17" t="str">
            <v>西邮WPGA1(GA 30046)/低消300KG起</v>
          </cell>
          <cell r="C17">
            <v>11.1</v>
          </cell>
          <cell r="D17">
            <v>1610</v>
          </cell>
          <cell r="E17">
            <v>11.3</v>
          </cell>
          <cell r="F17">
            <v>1640</v>
          </cell>
          <cell r="G17" t="str">
            <v>30-36</v>
          </cell>
          <cell r="H17" t="str">
            <v>40-45</v>
          </cell>
        </row>
        <row r="18">
          <cell r="B18" t="str">
            <v>西邮WPGA4(GA31405)/低消300KG起</v>
          </cell>
          <cell r="C18">
            <v>11.1</v>
          </cell>
          <cell r="D18">
            <v>1610</v>
          </cell>
          <cell r="E18">
            <v>11.3</v>
          </cell>
          <cell r="F18">
            <v>1640</v>
          </cell>
          <cell r="G18" t="str">
            <v>30-36</v>
          </cell>
          <cell r="H18" t="str">
            <v>40-45</v>
          </cell>
        </row>
        <row r="19">
          <cell r="B19" t="str">
            <v>易达云仓GA（30071 ）/低消300KG起</v>
          </cell>
          <cell r="C19">
            <v>11.1</v>
          </cell>
          <cell r="D19">
            <v>1610</v>
          </cell>
          <cell r="E19">
            <v>11.3</v>
          </cell>
          <cell r="F19">
            <v>1640</v>
          </cell>
          <cell r="G19" t="str">
            <v>30-36</v>
          </cell>
          <cell r="H19" t="str">
            <v>40-45</v>
          </cell>
        </row>
        <row r="20">
          <cell r="B20" t="str">
            <v>萨瓦纳自提（出仓费15USD/板）</v>
          </cell>
          <cell r="C20">
            <v>9.3</v>
          </cell>
          <cell r="D20">
            <v>1340</v>
          </cell>
          <cell r="E20">
            <v>9.5</v>
          </cell>
          <cell r="F20">
            <v>1370</v>
          </cell>
          <cell r="G20" t="str">
            <v>30-36</v>
          </cell>
          <cell r="H20" t="str">
            <v>40-45</v>
          </cell>
        </row>
      </sheetData>
      <sheetData sheetId="17">
        <row r="5">
          <cell r="D5" t="str">
            <v>深圳/中山/广州</v>
          </cell>
        </row>
        <row r="5">
          <cell r="F5" t="str">
            <v>义乌/苏州</v>
          </cell>
        </row>
        <row r="5">
          <cell r="H5" t="str">
            <v>汕头/厦门</v>
          </cell>
        </row>
        <row r="5">
          <cell r="J5" t="str">
            <v>青岛</v>
          </cell>
        </row>
        <row r="5">
          <cell r="L5" t="str">
            <v>产品说明</v>
          </cell>
        </row>
        <row r="6">
          <cell r="D6" t="str">
            <v>包税100KG+</v>
          </cell>
          <cell r="E6" t="str">
            <v>不包税1CBM+</v>
          </cell>
          <cell r="F6" t="str">
            <v>包税100KG+</v>
          </cell>
          <cell r="G6" t="str">
            <v>不包税1CBM+</v>
          </cell>
          <cell r="H6" t="str">
            <v>包税100KG+</v>
          </cell>
          <cell r="I6" t="str">
            <v>不包税1CBM+</v>
          </cell>
          <cell r="J6" t="str">
            <v>包税100KG+</v>
          </cell>
          <cell r="K6" t="str">
            <v>不包税1CBM+</v>
          </cell>
          <cell r="L6" t="str">
            <v>参考时效</v>
          </cell>
        </row>
        <row r="7">
          <cell r="C7" t="str">
            <v>YVR1、YVR2、YVR3、YVR4、YXX2</v>
          </cell>
          <cell r="D7">
            <v>10.7</v>
          </cell>
          <cell r="E7">
            <v>1505</v>
          </cell>
          <cell r="F7">
            <v>11.2</v>
          </cell>
          <cell r="G7">
            <v>1580</v>
          </cell>
          <cell r="H7">
            <v>11</v>
          </cell>
          <cell r="I7">
            <v>1550</v>
          </cell>
          <cell r="J7">
            <v>11.7</v>
          </cell>
          <cell r="K7">
            <v>1655</v>
          </cell>
          <cell r="L7" t="str">
            <v>35-40</v>
          </cell>
        </row>
        <row r="8">
          <cell r="C8" t="str">
            <v>YYC1、YYC4、YYC6、YEG1、YEG2</v>
          </cell>
          <cell r="D8">
            <v>8.9</v>
          </cell>
          <cell r="E8">
            <v>1235</v>
          </cell>
          <cell r="F8">
            <v>9.4</v>
          </cell>
          <cell r="G8">
            <v>1310</v>
          </cell>
          <cell r="H8">
            <v>9.2</v>
          </cell>
          <cell r="I8">
            <v>1280</v>
          </cell>
          <cell r="J8">
            <v>9.9</v>
          </cell>
          <cell r="K8">
            <v>1385</v>
          </cell>
          <cell r="L8" t="str">
            <v>35-40</v>
          </cell>
        </row>
        <row r="9">
          <cell r="C9" t="str">
            <v>YYZ1、YYZ3、YYZ4、YYZ6</v>
          </cell>
          <cell r="D9">
            <v>9</v>
          </cell>
          <cell r="E9">
            <v>1250</v>
          </cell>
          <cell r="F9">
            <v>9.5</v>
          </cell>
          <cell r="G9">
            <v>1325</v>
          </cell>
          <cell r="H9">
            <v>9.3</v>
          </cell>
          <cell r="I9">
            <v>1295</v>
          </cell>
          <cell r="J9">
            <v>10</v>
          </cell>
          <cell r="K9">
            <v>1400</v>
          </cell>
          <cell r="L9" t="str">
            <v>33-38</v>
          </cell>
        </row>
        <row r="10">
          <cell r="C10" t="str">
            <v>YYZ7、YYZ9、YXU1、YHM1、YOO1、XYY1、XYY4</v>
          </cell>
          <cell r="D10">
            <v>9</v>
          </cell>
          <cell r="E10">
            <v>1250</v>
          </cell>
          <cell r="F10">
            <v>9.5</v>
          </cell>
          <cell r="G10">
            <v>1325</v>
          </cell>
          <cell r="H10">
            <v>9.3</v>
          </cell>
          <cell r="I10">
            <v>1295</v>
          </cell>
          <cell r="J10">
            <v>10</v>
          </cell>
          <cell r="K10">
            <v>1400</v>
          </cell>
          <cell r="L10" t="str">
            <v>33-38</v>
          </cell>
        </row>
        <row r="11">
          <cell r="C11" t="str">
            <v>YOW1、YOW2、YOW3、YGK1、YUL2</v>
          </cell>
          <cell r="D11">
            <v>9.5</v>
          </cell>
          <cell r="E11">
            <v>1325</v>
          </cell>
          <cell r="F11">
            <v>10</v>
          </cell>
          <cell r="G11">
            <v>1400</v>
          </cell>
          <cell r="H11">
            <v>9.8</v>
          </cell>
          <cell r="I11">
            <v>1370</v>
          </cell>
          <cell r="J11">
            <v>10.5</v>
          </cell>
          <cell r="K11">
            <v>1475</v>
          </cell>
          <cell r="L11" t="str">
            <v>33-38</v>
          </cell>
        </row>
        <row r="12">
          <cell r="C12" t="str">
            <v>商业地址</v>
          </cell>
          <cell r="D12">
            <v>9.9</v>
          </cell>
          <cell r="E12">
            <v>1385</v>
          </cell>
          <cell r="F12">
            <v>10.4</v>
          </cell>
          <cell r="G12">
            <v>1460</v>
          </cell>
          <cell r="H12">
            <v>10.2</v>
          </cell>
          <cell r="I12">
            <v>1430</v>
          </cell>
          <cell r="J12">
            <v>10.9</v>
          </cell>
          <cell r="K12">
            <v>1535</v>
          </cell>
          <cell r="L12" t="str">
            <v>33-38</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spPr>
      <a:bodyPr vertOverflow="clip" horzOverflow="clip" wrap="square" lIns="90170" tIns="46990" rIns="90170" bIns="46990" rtlCol="0" anchor="t">
        <a:spAutoFit/>
      </a:bodyPr>
      <a:lstStyle>
        <a:defPPr algn="ctr">
          <a:defRPr lang="zh-CN" altLang="en-US" sz="6000" b="1" i="1">
            <a:ln w="15875" cmpd="sng">
              <a:solidFill>
                <a:srgbClr val="064F6E"/>
              </a:solidFill>
            </a:ln>
            <a:gradFill>
              <a:gsLst>
                <a:gs pos="0">
                  <a:srgbClr val="17F7FF"/>
                </a:gs>
                <a:gs pos="100000">
                  <a:srgbClr val="5EB5F2"/>
                </a:gs>
              </a:gsLst>
            </a:gradFill>
            <a:effectLst>
              <a:outerShdw dir="6480000" sx="110000" sy="110000" algn="ctr" rotWithShape="0">
                <a:srgbClr val="3F1300">
                  <a:alpha val="100000"/>
                </a:srgbClr>
              </a:outerShdw>
            </a:effectLst>
            <a:latin typeface="汉仪超级战甲W" panose="00020600040101010101" charset="-122"/>
            <a:ea typeface="汉仪超级战甲W" panose="00020600040101010101" charset="-122"/>
          </a:defRPr>
        </a:defPPr>
      </a:lstStyle>
      <a:style>
        <a:lnRef idx="0">
          <a:scrgbClr r="0" g="0" b="0"/>
        </a:lnRef>
        <a:fillRef idx="0">
          <a:scrgbClr r="0" g="0" b="0"/>
        </a:fillRef>
        <a:effectRef idx="0">
          <a:scrgbClr r="0" g="0" b="0"/>
        </a:effectRef>
        <a:fontRef idx="minor">
          <a:schemeClr val="dk1"/>
        </a:fontRef>
      </a: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8" tint="-0.5"/>
  </sheetPr>
  <dimension ref="B1:N41"/>
  <sheetViews>
    <sheetView showGridLines="0" tabSelected="1" zoomScale="70" zoomScaleNormal="70" workbookViewId="0">
      <selection activeCell="F41" sqref="F41"/>
    </sheetView>
  </sheetViews>
  <sheetFormatPr defaultColWidth="9" defaultRowHeight="13.5"/>
  <cols>
    <col min="1" max="1" width="1.66666666666667" customWidth="1"/>
    <col min="2" max="2" width="15.2833333333333" customWidth="1"/>
    <col min="3" max="3" width="13.2333333333333" customWidth="1"/>
    <col min="4" max="4" width="20.8833333333333" customWidth="1"/>
    <col min="5" max="5" width="48.7416666666667" customWidth="1"/>
    <col min="6" max="6" width="11.8833333333333" style="211" customWidth="1"/>
    <col min="7" max="7" width="64.1166666666667" customWidth="1"/>
    <col min="8" max="8" width="23.9166666666667" customWidth="1"/>
    <col min="9" max="10" width="7.88333333333333" customWidth="1"/>
    <col min="11" max="11" width="64.8166666666667" customWidth="1"/>
  </cols>
  <sheetData>
    <row r="1" ht="10" customHeight="1"/>
    <row r="2" ht="80" customHeight="1" spans="2:11">
      <c r="B2" s="1084" t="s">
        <v>0</v>
      </c>
      <c r="C2" s="159"/>
      <c r="D2" s="159"/>
      <c r="E2" s="159"/>
      <c r="F2" s="159"/>
      <c r="G2" s="159"/>
      <c r="H2" s="160"/>
      <c r="I2" s="159"/>
      <c r="J2" s="159"/>
      <c r="K2" s="160"/>
    </row>
    <row r="3" customFormat="1" ht="12" customHeight="1"/>
    <row r="4" ht="53" customHeight="1" spans="2:11">
      <c r="B4" s="1085" t="s">
        <v>1</v>
      </c>
      <c r="C4" s="1086" t="s">
        <v>2</v>
      </c>
      <c r="D4" s="1086" t="s">
        <v>3</v>
      </c>
      <c r="E4" s="1086" t="s">
        <v>4</v>
      </c>
      <c r="F4" s="1086" t="s">
        <v>5</v>
      </c>
      <c r="G4" s="1086" t="s">
        <v>6</v>
      </c>
      <c r="H4" s="1086" t="s">
        <v>7</v>
      </c>
      <c r="I4" s="1086" t="s">
        <v>8</v>
      </c>
      <c r="J4" s="1086"/>
      <c r="K4" s="1105"/>
    </row>
    <row r="5" s="1081" customFormat="1" ht="28" customHeight="1" spans="2:13">
      <c r="B5" s="1087"/>
      <c r="C5" s="1088"/>
      <c r="D5" s="1089" t="s">
        <v>9</v>
      </c>
      <c r="E5" s="1088" t="s">
        <v>10</v>
      </c>
      <c r="F5" s="1090" t="s">
        <v>11</v>
      </c>
      <c r="G5" s="1039" t="s">
        <v>12</v>
      </c>
      <c r="H5" s="1089" t="s">
        <v>13</v>
      </c>
      <c r="I5" s="1106" t="s">
        <v>14</v>
      </c>
      <c r="J5" s="1106"/>
      <c r="K5" s="1107"/>
      <c r="L5" s="1108"/>
      <c r="M5" s="1108"/>
    </row>
    <row r="6" s="1081" customFormat="1" ht="28" customHeight="1" spans="2:13">
      <c r="B6" s="1087"/>
      <c r="C6" s="1088"/>
      <c r="D6" s="1089"/>
      <c r="E6" s="1088" t="s">
        <v>15</v>
      </c>
      <c r="F6" s="1090" t="s">
        <v>11</v>
      </c>
      <c r="G6" s="1039" t="s">
        <v>16</v>
      </c>
      <c r="H6" s="1089" t="s">
        <v>13</v>
      </c>
      <c r="I6" s="1106" t="s">
        <v>17</v>
      </c>
      <c r="J6" s="1106"/>
      <c r="K6" s="1107"/>
      <c r="L6" s="1108"/>
      <c r="M6" s="1108"/>
    </row>
    <row r="7" s="1081" customFormat="1" ht="28" customHeight="1" spans="2:13">
      <c r="B7" s="1087"/>
      <c r="C7" s="1088"/>
      <c r="D7" s="1089"/>
      <c r="E7" s="1088" t="s">
        <v>18</v>
      </c>
      <c r="F7" s="1090" t="s">
        <v>11</v>
      </c>
      <c r="G7" s="1039" t="s">
        <v>19</v>
      </c>
      <c r="H7" s="1089" t="s">
        <v>13</v>
      </c>
      <c r="I7" s="1106" t="s">
        <v>20</v>
      </c>
      <c r="J7" s="1106"/>
      <c r="K7" s="1107"/>
      <c r="L7" s="1109"/>
      <c r="M7" s="1109"/>
    </row>
    <row r="8" s="1081" customFormat="1" ht="32" customHeight="1" spans="2:13">
      <c r="B8" s="1087"/>
      <c r="C8" s="1088"/>
      <c r="D8" s="1091" t="s">
        <v>21</v>
      </c>
      <c r="E8" s="1088" t="s">
        <v>22</v>
      </c>
      <c r="F8" s="1090" t="s">
        <v>11</v>
      </c>
      <c r="G8" s="1039" t="s">
        <v>23</v>
      </c>
      <c r="H8" s="1089" t="s">
        <v>13</v>
      </c>
      <c r="I8" s="1106" t="s">
        <v>20</v>
      </c>
      <c r="J8" s="1106"/>
      <c r="K8" s="1107"/>
      <c r="L8" s="1109"/>
      <c r="M8" s="1109"/>
    </row>
    <row r="9" s="1081" customFormat="1" ht="28" customHeight="1" spans="2:13">
      <c r="B9" s="1087"/>
      <c r="C9" s="1088"/>
      <c r="D9" s="1091"/>
      <c r="E9" s="1088" t="s">
        <v>24</v>
      </c>
      <c r="F9" s="1090" t="s">
        <v>11</v>
      </c>
      <c r="G9" s="1039" t="s">
        <v>25</v>
      </c>
      <c r="H9" s="1089" t="s">
        <v>13</v>
      </c>
      <c r="I9" s="1106" t="s">
        <v>20</v>
      </c>
      <c r="J9" s="1106"/>
      <c r="K9" s="1107"/>
      <c r="L9" s="1108"/>
      <c r="M9" s="1108"/>
    </row>
    <row r="10" s="1081" customFormat="1" ht="28" hidden="1" customHeight="1" spans="2:13">
      <c r="B10" s="1087"/>
      <c r="C10" s="1088"/>
      <c r="D10" s="1091"/>
      <c r="E10" s="1088" t="s">
        <v>26</v>
      </c>
      <c r="F10" s="1090" t="s">
        <v>11</v>
      </c>
      <c r="G10" s="1039" t="s">
        <v>27</v>
      </c>
      <c r="H10" s="1089" t="s">
        <v>28</v>
      </c>
      <c r="I10" s="1106" t="s">
        <v>20</v>
      </c>
      <c r="J10" s="1106"/>
      <c r="K10" s="1107"/>
      <c r="L10" s="1108"/>
      <c r="M10" s="1108"/>
    </row>
    <row r="11" s="1081" customFormat="1" ht="36" customHeight="1" spans="2:13">
      <c r="B11" s="1087"/>
      <c r="C11" s="1088"/>
      <c r="D11" s="1091" t="s">
        <v>29</v>
      </c>
      <c r="E11" s="1088" t="s">
        <v>30</v>
      </c>
      <c r="F11" s="1090" t="s">
        <v>11</v>
      </c>
      <c r="G11" s="1039" t="s">
        <v>31</v>
      </c>
      <c r="H11" s="1089" t="s">
        <v>32</v>
      </c>
      <c r="I11" s="1106" t="s">
        <v>33</v>
      </c>
      <c r="J11" s="1106"/>
      <c r="K11" s="1107"/>
      <c r="L11" s="1108"/>
      <c r="M11" s="1108"/>
    </row>
    <row r="12" s="1081" customFormat="1" ht="28" customHeight="1" spans="2:13">
      <c r="B12" s="1087"/>
      <c r="C12" s="1088"/>
      <c r="D12" s="1089" t="s">
        <v>34</v>
      </c>
      <c r="E12" s="1088" t="s">
        <v>35</v>
      </c>
      <c r="F12" s="1090" t="s">
        <v>11</v>
      </c>
      <c r="G12" s="1039" t="s">
        <v>36</v>
      </c>
      <c r="H12" s="1089" t="s">
        <v>32</v>
      </c>
      <c r="I12" s="1106" t="s">
        <v>20</v>
      </c>
      <c r="J12" s="1106"/>
      <c r="K12" s="1107"/>
      <c r="L12" s="1109"/>
      <c r="M12" s="1109"/>
    </row>
    <row r="13" s="1081" customFormat="1" ht="28" customHeight="1" spans="2:13">
      <c r="B13" s="1087"/>
      <c r="C13" s="1088" t="s">
        <v>37</v>
      </c>
      <c r="D13" s="1089" t="s">
        <v>38</v>
      </c>
      <c r="E13" s="1088" t="s">
        <v>39</v>
      </c>
      <c r="F13" s="1090" t="s">
        <v>11</v>
      </c>
      <c r="G13" s="1039" t="s">
        <v>40</v>
      </c>
      <c r="H13" s="1089" t="s">
        <v>41</v>
      </c>
      <c r="I13" s="1106" t="s">
        <v>20</v>
      </c>
      <c r="J13" s="1106"/>
      <c r="K13" s="1107"/>
      <c r="L13" s="1109"/>
      <c r="M13" s="1109"/>
    </row>
    <row r="14" s="1081" customFormat="1" ht="28" customHeight="1" spans="2:13">
      <c r="B14" s="1087"/>
      <c r="C14" s="1088" t="s">
        <v>42</v>
      </c>
      <c r="D14" s="1089" t="s">
        <v>38</v>
      </c>
      <c r="E14" s="1088" t="s">
        <v>43</v>
      </c>
      <c r="F14" s="1090" t="s">
        <v>11</v>
      </c>
      <c r="G14" s="1039" t="s">
        <v>40</v>
      </c>
      <c r="H14" s="1089" t="s">
        <v>44</v>
      </c>
      <c r="I14" s="1106" t="s">
        <v>20</v>
      </c>
      <c r="J14" s="1106"/>
      <c r="K14" s="1107"/>
      <c r="L14" s="1109"/>
      <c r="M14" s="1109"/>
    </row>
    <row r="15" s="1081" customFormat="1" ht="28" customHeight="1" spans="2:13">
      <c r="B15" s="1087"/>
      <c r="C15" s="1088" t="s">
        <v>45</v>
      </c>
      <c r="D15" s="1089" t="s">
        <v>38</v>
      </c>
      <c r="E15" s="1088" t="s">
        <v>46</v>
      </c>
      <c r="F15" s="1090" t="s">
        <v>11</v>
      </c>
      <c r="G15" s="1039" t="s">
        <v>40</v>
      </c>
      <c r="H15" s="1089" t="s">
        <v>47</v>
      </c>
      <c r="I15" s="1106" t="s">
        <v>20</v>
      </c>
      <c r="J15" s="1106"/>
      <c r="K15" s="1107"/>
      <c r="L15" s="1109"/>
      <c r="M15" s="1109"/>
    </row>
    <row r="16" s="1081" customFormat="1" ht="28" customHeight="1" spans="2:13">
      <c r="B16" s="1087"/>
      <c r="C16" s="1088" t="s">
        <v>37</v>
      </c>
      <c r="D16" s="1091" t="s">
        <v>48</v>
      </c>
      <c r="E16" s="1088" t="s">
        <v>49</v>
      </c>
      <c r="F16" s="1090" t="s">
        <v>11</v>
      </c>
      <c r="G16" s="1039" t="s">
        <v>50</v>
      </c>
      <c r="H16" s="1089" t="s">
        <v>51</v>
      </c>
      <c r="I16" s="1106" t="s">
        <v>14</v>
      </c>
      <c r="J16" s="1106"/>
      <c r="K16" s="1107"/>
      <c r="L16" s="1109"/>
      <c r="M16" s="1109"/>
    </row>
    <row r="17" s="1081" customFormat="1" ht="28" customHeight="1" spans="2:13">
      <c r="B17" s="1087"/>
      <c r="C17" s="1088" t="s">
        <v>42</v>
      </c>
      <c r="D17" s="1091" t="s">
        <v>52</v>
      </c>
      <c r="E17" s="1088" t="s">
        <v>53</v>
      </c>
      <c r="F17" s="1090" t="s">
        <v>11</v>
      </c>
      <c r="G17" s="1039" t="s">
        <v>54</v>
      </c>
      <c r="H17" s="1089" t="s">
        <v>55</v>
      </c>
      <c r="I17" s="1106" t="s">
        <v>20</v>
      </c>
      <c r="J17" s="1106"/>
      <c r="K17" s="1107"/>
      <c r="L17" s="1108"/>
      <c r="M17" s="1108"/>
    </row>
    <row r="18" s="1081" customFormat="1" ht="28" customHeight="1" spans="2:14">
      <c r="B18" s="1087"/>
      <c r="C18" s="1088"/>
      <c r="D18" s="1091" t="s">
        <v>56</v>
      </c>
      <c r="E18" s="1088" t="s">
        <v>57</v>
      </c>
      <c r="F18" s="1090" t="s">
        <v>11</v>
      </c>
      <c r="G18" s="1039" t="s">
        <v>58</v>
      </c>
      <c r="H18" s="1089" t="s">
        <v>55</v>
      </c>
      <c r="I18" s="1106" t="s">
        <v>59</v>
      </c>
      <c r="J18" s="1106"/>
      <c r="K18" s="1107"/>
      <c r="L18" s="1108"/>
      <c r="M18" s="1108"/>
      <c r="N18" s="1110"/>
    </row>
    <row r="19" s="1081" customFormat="1" ht="28" customHeight="1" spans="2:13">
      <c r="B19" s="1087"/>
      <c r="C19" s="1088" t="s">
        <v>60</v>
      </c>
      <c r="D19" s="1091" t="s">
        <v>61</v>
      </c>
      <c r="E19" s="1088" t="s">
        <v>62</v>
      </c>
      <c r="F19" s="1090" t="s">
        <v>11</v>
      </c>
      <c r="G19" s="1039" t="s">
        <v>63</v>
      </c>
      <c r="H19" s="1089" t="s">
        <v>64</v>
      </c>
      <c r="I19" s="1106" t="s">
        <v>65</v>
      </c>
      <c r="J19" s="1106"/>
      <c r="K19" s="1107"/>
      <c r="L19" s="1108"/>
      <c r="M19" s="1108"/>
    </row>
    <row r="20" s="1081" customFormat="1" ht="28" customHeight="1" spans="2:13">
      <c r="B20" s="1087"/>
      <c r="C20" s="1088"/>
      <c r="D20" s="1091" t="s">
        <v>66</v>
      </c>
      <c r="E20" s="1088" t="s">
        <v>67</v>
      </c>
      <c r="F20" s="1090" t="s">
        <v>11</v>
      </c>
      <c r="G20" s="1039" t="s">
        <v>67</v>
      </c>
      <c r="H20" s="1089" t="s">
        <v>64</v>
      </c>
      <c r="I20" s="1106" t="s">
        <v>20</v>
      </c>
      <c r="J20" s="1106"/>
      <c r="K20" s="1107"/>
      <c r="L20" s="1108"/>
      <c r="M20" s="1108"/>
    </row>
    <row r="21" s="1081" customFormat="1" ht="28" customHeight="1" spans="2:13">
      <c r="B21" s="1087"/>
      <c r="C21" s="1088" t="s">
        <v>68</v>
      </c>
      <c r="D21" s="1091" t="s">
        <v>69</v>
      </c>
      <c r="E21" s="1088" t="s">
        <v>69</v>
      </c>
      <c r="F21" s="1090" t="s">
        <v>11</v>
      </c>
      <c r="G21" s="1039" t="s">
        <v>70</v>
      </c>
      <c r="H21" s="1089" t="s">
        <v>71</v>
      </c>
      <c r="I21" s="1106" t="s">
        <v>20</v>
      </c>
      <c r="J21" s="1106"/>
      <c r="K21" s="1107"/>
      <c r="L21" s="1108"/>
      <c r="M21" s="1108"/>
    </row>
    <row r="22" s="1082" customFormat="1" ht="28" customHeight="1" spans="2:13">
      <c r="B22" s="1087"/>
      <c r="C22" s="1088" t="s">
        <v>72</v>
      </c>
      <c r="D22" s="1091" t="s">
        <v>73</v>
      </c>
      <c r="E22" s="1088" t="s">
        <v>74</v>
      </c>
      <c r="F22" s="1090" t="s">
        <v>11</v>
      </c>
      <c r="G22" s="1039" t="s">
        <v>75</v>
      </c>
      <c r="H22" s="1089" t="s">
        <v>76</v>
      </c>
      <c r="I22" s="1106" t="s">
        <v>20</v>
      </c>
      <c r="J22" s="1106"/>
      <c r="K22" s="1107"/>
      <c r="L22" s="1108"/>
      <c r="M22" s="1108"/>
    </row>
    <row r="23" s="1082" customFormat="1" ht="28" hidden="1" customHeight="1" spans="2:13">
      <c r="B23" s="1092" t="s">
        <v>77</v>
      </c>
      <c r="C23" s="1088" t="s">
        <v>37</v>
      </c>
      <c r="D23" s="1091" t="s">
        <v>78</v>
      </c>
      <c r="E23" s="1088" t="s">
        <v>78</v>
      </c>
      <c r="F23" s="1090" t="s">
        <v>11</v>
      </c>
      <c r="G23" s="1039" t="s">
        <v>79</v>
      </c>
      <c r="H23" s="1089" t="s">
        <v>80</v>
      </c>
      <c r="I23" s="1111" t="s">
        <v>81</v>
      </c>
      <c r="J23" s="1111"/>
      <c r="K23" s="1112"/>
      <c r="L23" s="1108"/>
      <c r="M23" s="1108"/>
    </row>
    <row r="24" s="1082" customFormat="1" ht="28" customHeight="1" spans="2:13">
      <c r="B24" s="1092"/>
      <c r="C24" s="1088" t="s">
        <v>77</v>
      </c>
      <c r="D24" s="1091" t="s">
        <v>82</v>
      </c>
      <c r="E24" s="1093" t="s">
        <v>82</v>
      </c>
      <c r="F24" s="1090" t="s">
        <v>11</v>
      </c>
      <c r="G24" s="1039" t="s">
        <v>83</v>
      </c>
      <c r="H24" s="1089" t="s">
        <v>80</v>
      </c>
      <c r="I24" s="1106" t="s">
        <v>20</v>
      </c>
      <c r="J24" s="1106"/>
      <c r="K24" s="1107"/>
      <c r="L24" s="1081"/>
      <c r="M24" s="1081"/>
    </row>
    <row r="25" s="1082" customFormat="1" ht="28" customHeight="1" spans="2:11">
      <c r="B25" s="1092" t="s">
        <v>84</v>
      </c>
      <c r="C25" s="1088" t="s">
        <v>37</v>
      </c>
      <c r="D25" s="1091" t="s">
        <v>85</v>
      </c>
      <c r="E25" s="1093" t="s">
        <v>86</v>
      </c>
      <c r="F25" s="1090" t="s">
        <v>11</v>
      </c>
      <c r="G25" s="1039" t="s">
        <v>87</v>
      </c>
      <c r="H25" s="1089" t="s">
        <v>88</v>
      </c>
      <c r="I25" s="1111" t="s">
        <v>81</v>
      </c>
      <c r="J25" s="1111"/>
      <c r="K25" s="1112"/>
    </row>
    <row r="26" s="1082" customFormat="1" ht="28" customHeight="1" spans="2:11">
      <c r="B26" s="1092"/>
      <c r="C26" s="1088" t="s">
        <v>88</v>
      </c>
      <c r="D26" s="1091" t="s">
        <v>89</v>
      </c>
      <c r="E26" s="1093" t="s">
        <v>89</v>
      </c>
      <c r="F26" s="1090" t="s">
        <v>11</v>
      </c>
      <c r="G26" s="1039" t="s">
        <v>90</v>
      </c>
      <c r="H26" s="1089" t="s">
        <v>88</v>
      </c>
      <c r="I26" s="1111" t="s">
        <v>91</v>
      </c>
      <c r="J26" s="1111"/>
      <c r="K26" s="1112"/>
    </row>
    <row r="27" customFormat="1" ht="41" customHeight="1" spans="2:11">
      <c r="B27" s="1094" t="s">
        <v>92</v>
      </c>
      <c r="C27" s="1095"/>
      <c r="D27" s="1095"/>
      <c r="E27" s="1095"/>
      <c r="F27" s="1096"/>
      <c r="G27" s="1095"/>
      <c r="H27" s="1095"/>
      <c r="I27" s="1095"/>
      <c r="J27" s="1095"/>
      <c r="K27" s="1113"/>
    </row>
    <row r="28" customFormat="1" ht="39" customHeight="1" spans="2:11">
      <c r="B28" s="1097" t="s">
        <v>93</v>
      </c>
      <c r="C28" s="1098"/>
      <c r="D28" s="1098"/>
      <c r="E28" s="1098" t="s">
        <v>94</v>
      </c>
      <c r="F28" s="1099"/>
      <c r="G28" s="1100" t="s">
        <v>95</v>
      </c>
      <c r="H28" s="1101"/>
      <c r="I28" s="1101" t="s">
        <v>96</v>
      </c>
      <c r="J28" s="1101"/>
      <c r="K28" s="1114"/>
    </row>
    <row r="29" s="1083" customFormat="1" ht="25" customHeight="1" spans="2:13">
      <c r="B29" s="1102" t="s">
        <v>97</v>
      </c>
      <c r="C29" s="1102"/>
      <c r="D29" s="1102"/>
      <c r="E29" s="1102"/>
      <c r="F29" s="1102"/>
      <c r="G29" s="1102"/>
      <c r="H29" s="1102"/>
      <c r="I29" s="1102"/>
      <c r="J29" s="1102"/>
      <c r="K29" s="1102"/>
      <c r="L29" s="1115"/>
      <c r="M29" s="1115"/>
    </row>
    <row r="30" s="1083" customFormat="1" ht="25" customHeight="1" spans="2:13">
      <c r="B30" s="1103" t="s">
        <v>98</v>
      </c>
      <c r="C30" s="1103"/>
      <c r="D30" s="1103"/>
      <c r="E30" s="1103"/>
      <c r="F30" s="1103"/>
      <c r="G30" s="1103"/>
      <c r="H30" s="1103"/>
      <c r="I30" s="1103"/>
      <c r="J30" s="1103"/>
      <c r="K30" s="1103"/>
      <c r="L30" s="1115"/>
      <c r="M30" s="1115"/>
    </row>
    <row r="31" s="1083" customFormat="1" ht="25" customHeight="1" spans="2:13">
      <c r="B31" s="1103" t="s">
        <v>99</v>
      </c>
      <c r="C31" s="1103"/>
      <c r="D31" s="1103"/>
      <c r="E31" s="1103"/>
      <c r="F31" s="1103"/>
      <c r="G31" s="1103"/>
      <c r="H31" s="1103"/>
      <c r="I31" s="1103"/>
      <c r="J31" s="1103"/>
      <c r="K31" s="1103"/>
      <c r="L31" s="1115"/>
      <c r="M31" s="1115"/>
    </row>
    <row r="32" s="1083" customFormat="1" ht="25" customHeight="1" spans="2:13">
      <c r="B32" s="1103" t="s">
        <v>100</v>
      </c>
      <c r="C32" s="1103"/>
      <c r="D32" s="1103"/>
      <c r="E32" s="1103"/>
      <c r="F32" s="1103"/>
      <c r="G32" s="1103"/>
      <c r="H32" s="1103"/>
      <c r="I32" s="1103"/>
      <c r="J32" s="1103"/>
      <c r="K32" s="1103"/>
      <c r="L32" s="1115"/>
      <c r="M32" s="1115"/>
    </row>
    <row r="33" s="1083" customFormat="1" ht="25" customHeight="1" spans="2:13">
      <c r="B33" s="1103" t="s">
        <v>101</v>
      </c>
      <c r="C33" s="1103"/>
      <c r="D33" s="1103"/>
      <c r="E33" s="1103"/>
      <c r="F33" s="1103"/>
      <c r="G33" s="1103"/>
      <c r="H33" s="1103"/>
      <c r="I33" s="1103"/>
      <c r="J33" s="1103"/>
      <c r="K33" s="1103"/>
      <c r="L33" s="1115"/>
      <c r="M33" s="1115"/>
    </row>
    <row r="34" s="1083" customFormat="1" ht="25" customHeight="1" spans="2:13">
      <c r="B34" s="1103" t="s">
        <v>102</v>
      </c>
      <c r="C34" s="1103"/>
      <c r="D34" s="1103"/>
      <c r="E34" s="1103"/>
      <c r="F34" s="1103"/>
      <c r="G34" s="1103"/>
      <c r="H34" s="1103"/>
      <c r="I34" s="1103"/>
      <c r="J34" s="1103"/>
      <c r="K34" s="1103"/>
      <c r="L34" s="1115"/>
      <c r="M34" s="1115"/>
    </row>
    <row r="35" s="1083" customFormat="1" ht="25" customHeight="1" spans="2:13">
      <c r="B35" s="1103" t="s">
        <v>103</v>
      </c>
      <c r="C35" s="1103"/>
      <c r="D35" s="1103"/>
      <c r="E35" s="1103"/>
      <c r="F35" s="1103"/>
      <c r="G35" s="1103"/>
      <c r="H35" s="1103"/>
      <c r="I35" s="1103"/>
      <c r="J35" s="1103"/>
      <c r="K35" s="1103"/>
      <c r="L35" s="1115"/>
      <c r="M35" s="1115"/>
    </row>
    <row r="36" s="1083" customFormat="1" ht="25" customHeight="1" spans="2:13">
      <c r="B36" s="1103" t="s">
        <v>104</v>
      </c>
      <c r="C36" s="1103"/>
      <c r="D36" s="1103"/>
      <c r="E36" s="1103"/>
      <c r="F36" s="1103"/>
      <c r="G36" s="1103"/>
      <c r="H36" s="1103"/>
      <c r="I36" s="1103"/>
      <c r="J36" s="1103"/>
      <c r="K36" s="1103"/>
      <c r="L36" s="1115"/>
      <c r="M36" s="1115"/>
    </row>
    <row r="37" s="1083" customFormat="1" ht="25" customHeight="1" spans="2:13">
      <c r="B37" s="1103" t="s">
        <v>105</v>
      </c>
      <c r="C37" s="1103"/>
      <c r="D37" s="1103"/>
      <c r="E37" s="1103"/>
      <c r="F37" s="1103"/>
      <c r="G37" s="1103"/>
      <c r="H37" s="1103"/>
      <c r="I37" s="1103"/>
      <c r="J37" s="1103"/>
      <c r="K37" s="1103"/>
      <c r="L37" s="1115"/>
      <c r="M37" s="1115"/>
    </row>
    <row r="38" s="1083" customFormat="1" ht="25" customHeight="1" spans="2:13">
      <c r="B38" s="1103" t="s">
        <v>106</v>
      </c>
      <c r="C38" s="1103"/>
      <c r="D38" s="1103"/>
      <c r="E38" s="1103"/>
      <c r="F38" s="1103"/>
      <c r="G38" s="1103"/>
      <c r="H38" s="1103"/>
      <c r="I38" s="1103"/>
      <c r="J38" s="1103"/>
      <c r="K38" s="1103"/>
      <c r="L38" s="1115"/>
      <c r="M38" s="1115"/>
    </row>
    <row r="39" ht="25" customHeight="1" spans="2:11">
      <c r="B39" s="1104" t="s">
        <v>107</v>
      </c>
      <c r="C39" s="1104"/>
      <c r="D39" s="1104"/>
      <c r="E39" s="1104"/>
      <c r="F39" s="1104"/>
      <c r="G39" s="1104"/>
      <c r="H39" s="1104"/>
      <c r="I39" s="1104"/>
      <c r="J39" s="1104"/>
      <c r="K39" s="1104"/>
    </row>
    <row r="40" ht="25" customHeight="1" spans="2:11">
      <c r="B40" s="1103" t="s">
        <v>108</v>
      </c>
      <c r="C40" s="1103"/>
      <c r="D40" s="1103"/>
      <c r="E40" s="1103"/>
      <c r="F40" s="1103"/>
      <c r="G40" s="1103"/>
      <c r="H40" s="1103"/>
      <c r="I40" s="1103"/>
      <c r="J40" s="1103"/>
      <c r="K40" s="1103"/>
    </row>
    <row r="41" ht="25" customHeight="1"/>
  </sheetData>
  <mergeCells count="58">
    <mergeCell ref="B2:K2"/>
    <mergeCell ref="I4:K4"/>
    <mergeCell ref="I5:K5"/>
    <mergeCell ref="L5:M5"/>
    <mergeCell ref="I6:K6"/>
    <mergeCell ref="L6:M6"/>
    <mergeCell ref="I7:K7"/>
    <mergeCell ref="I8:K8"/>
    <mergeCell ref="I9:K9"/>
    <mergeCell ref="L9:M9"/>
    <mergeCell ref="I10:K10"/>
    <mergeCell ref="L10:M10"/>
    <mergeCell ref="I11:K11"/>
    <mergeCell ref="L11:M11"/>
    <mergeCell ref="I12:K12"/>
    <mergeCell ref="I13:K13"/>
    <mergeCell ref="I14:K14"/>
    <mergeCell ref="I15:K15"/>
    <mergeCell ref="I16:K16"/>
    <mergeCell ref="I17:K17"/>
    <mergeCell ref="L17:M17"/>
    <mergeCell ref="I18:K18"/>
    <mergeCell ref="L18:M18"/>
    <mergeCell ref="I19:K19"/>
    <mergeCell ref="L19:M19"/>
    <mergeCell ref="I20:K20"/>
    <mergeCell ref="L20:M20"/>
    <mergeCell ref="I21:K21"/>
    <mergeCell ref="I22:K22"/>
    <mergeCell ref="L22:M22"/>
    <mergeCell ref="I23:K23"/>
    <mergeCell ref="I24:K24"/>
    <mergeCell ref="I25:K25"/>
    <mergeCell ref="I26:K26"/>
    <mergeCell ref="B27:K27"/>
    <mergeCell ref="B28:D28"/>
    <mergeCell ref="E28:F28"/>
    <mergeCell ref="I28:K28"/>
    <mergeCell ref="B29:K29"/>
    <mergeCell ref="B30:K30"/>
    <mergeCell ref="B31:K31"/>
    <mergeCell ref="B32:K32"/>
    <mergeCell ref="B33:K33"/>
    <mergeCell ref="B34:K34"/>
    <mergeCell ref="B35:K35"/>
    <mergeCell ref="B36:K36"/>
    <mergeCell ref="B37:K37"/>
    <mergeCell ref="B38:K38"/>
    <mergeCell ref="B39:K39"/>
    <mergeCell ref="B40:K40"/>
    <mergeCell ref="B5:B22"/>
    <mergeCell ref="B23:B24"/>
    <mergeCell ref="B25:B26"/>
    <mergeCell ref="C5:C12"/>
    <mergeCell ref="C17:C18"/>
    <mergeCell ref="C19:C20"/>
    <mergeCell ref="D5:D7"/>
    <mergeCell ref="D8:D10"/>
  </mergeCells>
  <hyperlinks>
    <hyperlink ref="B28:C28" location="船期表!A1" display="每周船期表"/>
    <hyperlink ref="E28:G28" location="美国发货须知!A1" display="美国发货须知"/>
    <hyperlink ref="I28:K28" location="Sheet3!A1" display="亚马逊仓库地址"/>
    <hyperlink ref="F9" location="'TK拆送 '!A1" display="查看报价"/>
    <hyperlink ref="F17" location="纽约!A1" display="查看报价"/>
    <hyperlink ref="F18" location="纽约!A1" display="查看报价"/>
    <hyperlink ref="F12" location="暂存渠道!A1" display="查看报价"/>
    <hyperlink ref="F24" location="加拿大!A1" display="查看报价"/>
    <hyperlink ref="F11" location="海派渠道!A1" display="查看报价"/>
    <hyperlink ref="F25" location="墨西哥!A1" display="查看报价"/>
    <hyperlink ref="F26" location="墨西哥!A1" display="查看报价"/>
    <hyperlink ref="F7" location="'Match系列 '!A46" display="查看报价"/>
    <hyperlink ref="F19" location="芝加哥!A1" display="查看报价"/>
    <hyperlink ref="F10" location="'TK-奥克兰'!A1" display="查看报价"/>
    <hyperlink ref="F22" location="萨瓦纳!A1" display="查看报价"/>
    <hyperlink ref="F6" location="'Match系列 '!A46" display="查看报价"/>
    <hyperlink ref="F20" location="芝加哥!A1" display="查看报价"/>
    <hyperlink ref="F8" location="TK直送!A1" display="查看报价"/>
    <hyperlink ref="F21" location="休斯敦!A1" display="查看报价"/>
    <hyperlink ref="F5" location="'Match系列 '!A1" display="查看报价"/>
    <hyperlink ref="F13" location="'MT-专线渠道'!A1" display="查看报价"/>
    <hyperlink ref="F14" location="'MT-专线渠道'!A1" display="查看报价"/>
    <hyperlink ref="F15" location="'MT-专线渠道'!A1" display="查看报价"/>
    <hyperlink ref="F23" location="美转加!A1" display="查看报价"/>
    <hyperlink ref="F16" location="美森美东秒送!A1" display="查看报价"/>
  </hyperlink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FF0000"/>
  </sheetPr>
  <dimension ref="B1:X32"/>
  <sheetViews>
    <sheetView showGridLines="0" zoomScale="70" zoomScaleNormal="70" workbookViewId="0">
      <selection activeCell="G13" sqref="G12:G13"/>
    </sheetView>
  </sheetViews>
  <sheetFormatPr defaultColWidth="8.89166666666667" defaultRowHeight="36.2" customHeight="1"/>
  <cols>
    <col min="1" max="1" width="1.66666666666667" customWidth="1"/>
    <col min="2" max="2" width="20.35" customWidth="1"/>
    <col min="3" max="3" width="13.3916666666667" customWidth="1"/>
    <col min="4" max="4" width="21.6083333333333" customWidth="1"/>
    <col min="5" max="5" width="51.95" customWidth="1"/>
    <col min="6" max="6" width="33.925" customWidth="1"/>
    <col min="7" max="7" width="46.6083333333333" customWidth="1"/>
    <col min="8" max="8" width="27.3083333333333" customWidth="1"/>
    <col min="9" max="10" width="18.2166666666667" customWidth="1"/>
    <col min="11" max="11" width="14.1" customWidth="1"/>
    <col min="12" max="12" width="25" customWidth="1"/>
    <col min="13" max="13" width="35" customWidth="1"/>
    <col min="14" max="14" width="21.8916666666667" customWidth="1"/>
  </cols>
  <sheetData>
    <row r="1" ht="10" customHeight="1"/>
    <row r="2" customFormat="1" ht="80" customHeight="1" spans="2:13">
      <c r="B2" s="158" t="s">
        <v>0</v>
      </c>
      <c r="C2" s="159"/>
      <c r="D2" s="159"/>
      <c r="E2" s="159"/>
      <c r="F2" s="159"/>
      <c r="G2" s="159"/>
      <c r="H2" s="160"/>
      <c r="I2" s="159"/>
      <c r="J2" s="159"/>
      <c r="K2" s="160"/>
      <c r="L2" s="158"/>
      <c r="M2" s="160"/>
    </row>
    <row r="3" ht="12" customHeight="1" spans="2:13">
      <c r="B3" s="1025"/>
      <c r="M3" s="1064"/>
    </row>
    <row r="4" customFormat="1" ht="42" customHeight="1" spans="2:13">
      <c r="B4" s="1026"/>
      <c r="C4" s="1027"/>
      <c r="D4" s="1027"/>
      <c r="E4" s="1027"/>
      <c r="F4" s="1027"/>
      <c r="G4" s="1028" t="s">
        <v>109</v>
      </c>
      <c r="H4" s="1028"/>
      <c r="I4" s="1028"/>
      <c r="J4" s="1027"/>
      <c r="K4" s="1027"/>
      <c r="L4" s="1027"/>
      <c r="M4" s="1065"/>
    </row>
    <row r="5" customFormat="1" ht="35" customHeight="1" spans="2:13">
      <c r="B5" s="836"/>
      <c r="C5" s="883"/>
      <c r="D5" s="883"/>
      <c r="E5" s="883"/>
      <c r="F5" s="883"/>
      <c r="G5" s="1029" t="s">
        <v>110</v>
      </c>
      <c r="H5" s="1029" t="s">
        <v>111</v>
      </c>
      <c r="I5" s="1029" t="s">
        <v>112</v>
      </c>
      <c r="J5" s="883"/>
      <c r="K5" s="883"/>
      <c r="L5" s="883"/>
      <c r="M5" s="869"/>
    </row>
    <row r="6" customFormat="1" ht="38" customHeight="1" spans="2:13">
      <c r="B6" s="1030"/>
      <c r="C6" s="1031"/>
      <c r="D6" s="1031"/>
      <c r="E6" s="1031"/>
      <c r="F6" s="1031"/>
      <c r="G6" s="1032" t="s">
        <v>113</v>
      </c>
      <c r="H6" s="1033" t="s">
        <v>114</v>
      </c>
      <c r="I6" s="1032" t="s">
        <v>115</v>
      </c>
      <c r="J6" s="1031"/>
      <c r="K6" s="1031"/>
      <c r="L6" s="1031"/>
      <c r="M6" s="1066"/>
    </row>
    <row r="7" ht="53" customHeight="1" spans="2:13">
      <c r="B7" s="1034" t="s">
        <v>116</v>
      </c>
      <c r="C7" s="1035" t="s">
        <v>2</v>
      </c>
      <c r="D7" s="1035" t="s">
        <v>117</v>
      </c>
      <c r="E7" s="1036" t="s">
        <v>4</v>
      </c>
      <c r="F7" s="1035" t="s">
        <v>118</v>
      </c>
      <c r="G7" s="1035" t="s">
        <v>119</v>
      </c>
      <c r="H7" s="1035" t="s">
        <v>120</v>
      </c>
      <c r="I7" s="1035" t="s">
        <v>121</v>
      </c>
      <c r="J7" s="1035" t="s">
        <v>122</v>
      </c>
      <c r="K7" s="1035" t="s">
        <v>123</v>
      </c>
      <c r="L7" s="1035" t="s">
        <v>124</v>
      </c>
      <c r="M7" s="1067" t="s">
        <v>125</v>
      </c>
    </row>
    <row r="8" ht="25" customHeight="1" spans="2:13">
      <c r="B8" s="1037"/>
      <c r="C8" s="1038"/>
      <c r="D8" s="1010"/>
      <c r="E8" s="1039" t="s">
        <v>10</v>
      </c>
      <c r="F8" s="1040" t="s">
        <v>126</v>
      </c>
      <c r="G8" s="1041">
        <f>IFERROR(_xlfn.IFS(AND(G6="深圳/中山/广州/汕头/厦门",I6="含税"),VLOOKUP("*"&amp;TRIM(SUBSTITUTE(H6,",","|"))&amp;"*",'Match系列 '!C7:I24,2,0),AND(G6="深圳/中山/广州/汕头/厦门",I6="不含税"),VLOOKUP("*"&amp;TRIM(SUBSTITUTE(H6,",","|"))&amp;"*",'Match系列 '!C7:I24,3,0),AND(G6="义乌/苏州",I6="含税"),VLOOKUP("*"&amp;TRIM(SUBSTITUTE(H6,",","|"))&amp;"*",'Match系列 '!C7:I24,4,0),AND(G6="义乌/苏州",I6="不含税"),VLOOKUP("*"&amp;TRIM(SUBSTITUTE(H6,",","|"))&amp;"*",'Match系列 '!C7:I24,5,0),AND(G6="汕头/厦门",I6="含税"),VLOOKUP("*"&amp;TRIM(SUBSTITUTE(H6,",","|"))&amp;"*",'Match系列 '!C7:I24,2,0),AND(G6="汕头/厦门",I6="不含税"),VLOOKUP("*"&amp;TRIM(SUBSTITUTE(H6,",","|"))&amp;"*",'Match系列 '!C7:I24,3,0),AND(G6="青岛",I6="含税"),VLOOKUP("*"&amp;TRIM(SUBSTITUTE(H6,",","|"))&amp;"*",'Match系列 '!C7:I24,6,0),AND(G6="青岛",I6="不含税"),VLOOKUP("*"&amp;TRIM(SUBSTITUTE(H6,",","|"))&amp;"*",'Match系列 '!C7:I24,7,0)),"-")</f>
        <v>11.8</v>
      </c>
      <c r="H8" s="1042" t="str">
        <f>VLOOKUP(E8,[1]Sheet1!$A:$I,4,0)</f>
        <v>7月2日 22:00</v>
      </c>
      <c r="I8" s="1049">
        <f>VLOOKUP(E8,[1]Sheet1!$A:$I,5,0)</f>
        <v>46209</v>
      </c>
      <c r="J8" s="1049">
        <f>VLOOKUP(E8,[1]Sheet1!$A:$I,6,0)</f>
        <v>46222</v>
      </c>
      <c r="K8" s="1068">
        <f>VLOOKUP(E8,[1]Sheet1!$A:$J,7,0)</f>
        <v>13</v>
      </c>
      <c r="L8" s="1049">
        <f>VLOOKUP(E8,[1]Sheet1!$A:$J,8,0)</f>
        <v>46223</v>
      </c>
      <c r="M8" s="1069" t="str">
        <f>IFERROR(_xlfn.IFS(AND(G6="深圳/中山/广州/汕头/厦门",I6="含税"),VLOOKUP("*"&amp;TRIM(SUBSTITUTE(H6,",","|"))&amp;"*",'[2]Match系列 '!C7:R27,8,0),AND(G6="深圳/中山/广州/汕头/厦门",I6="不含税"),VLOOKUP("*"&amp;TRIM(SUBSTITUTE(H6,",","|"))&amp;"*",'[2]Match系列 '!C7:R27,8,0),AND(G6="义乌/苏州",I6="含税"),VLOOKUP("*"&amp;TRIM(SUBSTITUTE(H6,",","|"))&amp;"*",'[2]Match系列 '!C7:R27,8,0),AND(G6="义乌/苏州",I6="不含税"),VLOOKUP("*"&amp;TRIM(SUBSTITUTE(H6,",","|"))&amp;"*",'[2]Match系列 '!C7:R27,8,0),AND(G6="青岛",I6="含税"),VLOOKUP("*"&amp;TRIM(SUBSTITUTE(H6,",","|"))&amp;"*",'[2]Match系列 '!C7:R27,8,0),AND(G6="青岛",I6="不含税"),VLOOKUP("*"&amp;TRIM(SUBSTITUTE(H6,",","|"))&amp;"*",'[2]Match系列 '!C7:R27,8,0)),"-")</f>
        <v>15-17</v>
      </c>
    </row>
    <row r="9" ht="25" customHeight="1" spans="2:24">
      <c r="B9" s="1037"/>
      <c r="C9" s="1038"/>
      <c r="D9" s="1010"/>
      <c r="E9" s="1039" t="s">
        <v>127</v>
      </c>
      <c r="F9" s="1040" t="s">
        <v>128</v>
      </c>
      <c r="G9" s="1043">
        <f>IFERROR(_xlfn.IFS(AND(G6="深圳/中山/广州/汕头/厦门",I6="含税"),VLOOKUP("*"&amp;TRIM(SUBSTITUTE(H6,",","|"))&amp;"*",'Match系列 '!C7:Z24,10,0),AND(G6="深圳/中山/广州/汕头/厦门",I6="不含税"),VLOOKUP("*"&amp;TRIM(SUBSTITUTE(H6,",","|"))&amp;"*",'Match系列 '!C7:Z24,11,0),AND(G6="义乌/苏州",I6="含税"),VLOOKUP("*"&amp;TRIM(SUBSTITUTE(H6,",","|"))&amp;"*",'Match系列 '!C7:Z24,12,0),AND(G6="义乌/苏州",I6="不含税"),VLOOKUP("*"&amp;TRIM(SUBSTITUTE(H6,",","|"))&amp;"*",'Match系列 '!C7:Z24,13,0),AND(G6="汕头/厦门",I6="含税"),VLOOKUP("*"&amp;TRIM(SUBSTITUTE(H6,",","|"))&amp;"*",'Match系列 '!C31:Q53,2,0),AND(G6="汕头/厦门",I6="不含税"),VLOOKUP("*"&amp;TRIM(SUBSTITUTE(H6,",","|"))&amp;"*",'Match系列 '!C31:Q53,3,0),AND(G6="青岛",I6="含税"),VLOOKUP("*"&amp;TRIM(SUBSTITUTE(H6,",","|"))&amp;"*",'Match系列 '!C7:Z24,14,0),AND(G6="青岛",I6="不含税"),VLOOKUP("*"&amp;TRIM(SUBSTITUTE(H6,",","|"))&amp;"*",'Match系列 '!C7:Z24,15,0)),"-")</f>
        <v>9.7</v>
      </c>
      <c r="H9" s="1042" t="str">
        <f>VLOOKUP(E9,[1]Sheet1!$A:$I,4,0)</f>
        <v>7月4日 18:00</v>
      </c>
      <c r="I9" s="1049">
        <f>VLOOKUP(E9,[1]Sheet1!$A:$I,5,0)</f>
        <v>46212</v>
      </c>
      <c r="J9" s="1049">
        <f>VLOOKUP(E9,[1]Sheet1!$A:$I,6,0)</f>
        <v>46223</v>
      </c>
      <c r="K9" s="1068">
        <f>VLOOKUP(E9,[1]Sheet1!$A:$J,7,0)</f>
        <v>11</v>
      </c>
      <c r="L9" s="1049">
        <f>VLOOKUP(E9,[1]Sheet1!$A:$J,8,0)</f>
        <v>46224</v>
      </c>
      <c r="M9" s="1069" t="str">
        <f>IFERROR(_xlfn.IFS(AND(G6="深圳/中山/广州/汕头/厦门",I6="含税"),VLOOKUP("*"&amp;TRIM(SUBSTITUTE(H6,",","|"))&amp;"*",'[2]Match系列 '!C7:R27,16,0),AND(G6="深圳/中山/广州/汕头/厦门",I6="不含税"),VLOOKUP("*"&amp;TRIM(SUBSTITUTE(H6,",","|"))&amp;"*",'[2]Match系列 '!C7:R27,16,0),AND(G6="义乌/苏州",I6="含税"),VLOOKUP("*"&amp;TRIM(SUBSTITUTE(H6,",","|"))&amp;"*",'[2]Match系列 '!C7:R27,16,0),AND(G6="义乌/苏州",I6="不含税"),VLOOKUP("*"&amp;TRIM(SUBSTITUTE(H6,",","|"))&amp;"*",'[2]Match系列 '!C7:R27,16,0),AND(G6="青岛",I6="含税"),VLOOKUP("*"&amp;TRIM(SUBSTITUTE(H6,",","|"))&amp;"*",'[2]Match系列 '!C7:R27,16,0),AND(G6="青岛",I6="不含税"),VLOOKUP("*"&amp;TRIM(SUBSTITUTE(H6,",","|"))&amp;"*",'[2]Match系列 '!C7:R27,16,0)),"-")</f>
        <v>17-19</v>
      </c>
      <c r="Q9" s="161"/>
      <c r="R9" s="161"/>
      <c r="S9" s="161"/>
      <c r="T9" s="161"/>
      <c r="U9" s="161"/>
      <c r="V9" s="161"/>
      <c r="W9" s="161"/>
      <c r="X9" s="161"/>
    </row>
    <row r="10" ht="25" customHeight="1" spans="2:24">
      <c r="B10" s="1037"/>
      <c r="C10" s="1038"/>
      <c r="D10" s="1010"/>
      <c r="E10" s="1039" t="s">
        <v>18</v>
      </c>
      <c r="F10" s="1040" t="s">
        <v>129</v>
      </c>
      <c r="G10" s="1043">
        <f>IFERROR(_xlfn.IFS(AND(G6="深圳/中山/广州/汕头/厦门",I6="含税"),VLOOKUP("*"&amp;TRIM(SUBSTITUTE(H6,",","|"))&amp;"*",'Match系列 '!C7:Z24,18,0),AND(G6="深圳/中山/广州/汕头/厦门",I6="不含税"),VLOOKUP("*"&amp;TRIM(SUBSTITUTE(H6,",","|"))&amp;"*",'Match系列 '!C7:Z24,19,0),AND(G6="义乌/苏州",I6="含税"),VLOOKUP("*"&amp;TRIM(SUBSTITUTE(H6,",","|"))&amp;"*",'Match系列 '!C7:Z24,20,0),AND(G6="义乌/苏州",I6="不含税"),VLOOKUP("*"&amp;TRIM(SUBSTITUTE(H6,",","|"))&amp;"*",'Match系列 '!C7:Z24,21,0),AND(G6="汕头/厦门",I6="含税"),VLOOKUP("*"&amp;TRIM(SUBSTITUTE(H6,",","|"))&amp;"*",'Match系列 '!C31:Q53,10,0),AND(G6="汕头/厦门",I6="不含税"),VLOOKUP("*"&amp;TRIM(SUBSTITUTE(H6,",","|"))&amp;"*",'Match系列 '!C31:Q53,11,0),AND(G6="青岛",I6="含税"),VLOOKUP("*"&amp;TRIM(SUBSTITUTE(H6,",","|"))&amp;"*",'Match系列 '!C7:Z24,22,0),AND(G6="青岛",I6="不含税"),VLOOKUP("*"&amp;TRIM(SUBSTITUTE(H6,",","|"))&amp;"*",'Match系列 '!C7:Z24,23,0)),"-")</f>
        <v>8.4</v>
      </c>
      <c r="H10" s="1042" t="str">
        <f>VLOOKUP(E10,[1]Sheet1!$A:$I,4,0)</f>
        <v>7月4日 18:00</v>
      </c>
      <c r="I10" s="1049">
        <f>VLOOKUP(E10,[1]Sheet1!$A:$I,5,0)</f>
        <v>46209</v>
      </c>
      <c r="J10" s="1049">
        <f>VLOOKUP(E10,[1]Sheet1!$A:$I,6,0)</f>
        <v>46224</v>
      </c>
      <c r="K10" s="1068">
        <f>VLOOKUP(E10,[1]Sheet1!$A:$J,7,0)</f>
        <v>15</v>
      </c>
      <c r="L10" s="1049">
        <f>VLOOKUP(E10,[1]Sheet1!$A:$J,8,0)</f>
        <v>46226</v>
      </c>
      <c r="M10" s="1069" t="str">
        <f>IFERROR(_xlfn.IFS(AND(G6="深圳/中山/广州/汕头/厦门",I6="含税"),VLOOKUP("*"&amp;TRIM(SUBSTITUTE(H6,",","|"))&amp;"*",'[2]Match系列 '!C7:AA27,24,0),AND(G6="深圳/中山/广州/汕头/厦门",#REF!="不含税"),VLOOKUP("*"&amp;TRIM(SUBSTITUTE(H6,",","|"))&amp;"*",'[2]Match系列 '!C7:AA27,24,0),AND(G6="义乌/苏州",I6="含税"),VLOOKUP("*"&amp;TRIM(SUBSTITUTE(H6,",","|"))&amp;"*",'[2]Match系列 '!C7:AA27,24,0),AND(G6="义乌/苏州",#REF!="不含税"),VLOOKUP("*"&amp;TRIM(SUBSTITUTE(H6,",","|"))&amp;"*",'[2]Match系列 '!C7:AA27,24,0),AND(G6="青岛",I6="含税"),VLOOKUP("*"&amp;TRIM(SUBSTITUTE(H6,",","|"))&amp;"*",'[2]Match系列 '!C7:AA27,24,0),AND(G6="青岛",I6="不含税"),VLOOKUP("*"&amp;TRIM(SUBSTITUTE(H6,",","|"))&amp;"*",'[2]Match系列 '!C7:AA27,24,0)),"-")</f>
        <v>20-22</v>
      </c>
      <c r="O10" s="1070"/>
      <c r="Q10" s="161"/>
      <c r="R10" s="161"/>
      <c r="S10" s="161"/>
      <c r="T10" s="161"/>
      <c r="U10" s="161"/>
      <c r="V10" s="161"/>
      <c r="W10" s="161"/>
      <c r="X10" s="161"/>
    </row>
    <row r="11" ht="25" customHeight="1" spans="2:24">
      <c r="B11" s="1037"/>
      <c r="C11" s="1038"/>
      <c r="D11" s="1010" t="s">
        <v>48</v>
      </c>
      <c r="E11" s="1039" t="s">
        <v>49</v>
      </c>
      <c r="F11" s="1040" t="s">
        <v>126</v>
      </c>
      <c r="G11" s="1041" t="str">
        <f>IFERROR(_xlfn.IFS(AND(G6="深圳/中山/广州/汕头/厦门",I6="含税"),VLOOKUP("*"&amp;TRIM(SUBSTITUTE(H6,",","|"))&amp;"*",美森美东秒送!C:G,2,0),AND(G6="深圳/中山/广州/汕头/厦门",I6="不含税"),VLOOKUP("*"&amp;TRIM(SUBSTITUTE(H6,",","|"))&amp;"*",美森美东秒送!C:G,3,0),AND(G6="青岛",I6="含税"),VLOOKUP("*"&amp;TRIM(SUBSTITUTE(H6,",","|"))&amp;"*",美森美东秒送!C:G,4,0),AND(G6="青岛",I6="不含税"),VLOOKUP("*"&amp;TRIM(SUBSTITUTE(H6,",","|"))&amp;"*",美森美东秒送!C:G,5,0)),"-")</f>
        <v>-</v>
      </c>
      <c r="H11" s="1042" t="str">
        <f>VLOOKUP(E11,[1]Sheet1!$A:$I,4,0)</f>
        <v>7月3日 22:00</v>
      </c>
      <c r="I11" s="1049">
        <f>VLOOKUP(E11,[1]Sheet1!$A:$I,5,0)</f>
        <v>46212</v>
      </c>
      <c r="J11" s="1049">
        <f>VLOOKUP(E11,[1]Sheet1!$A:$I,6,0)</f>
        <v>46237</v>
      </c>
      <c r="K11" s="1068">
        <f>VLOOKUP(E11,[1]Sheet1!$A:$J,7,0)</f>
        <v>25</v>
      </c>
      <c r="L11" s="1049">
        <f>VLOOKUP(E11,[1]Sheet1!$A:$J,8,0)</f>
        <v>46239</v>
      </c>
      <c r="M11" s="1069" t="str">
        <f>IFERROR(_xlfn.IFS(AND(G6="深圳/中山/广州/汕头/厦门",I6="含税"),VLOOKUP("*"&amp;TRIM(SUBSTITUTE(H6,",","|"))&amp;"*",[2]美森美东秒送!C:I,7,0),AND(G6="深圳/中山/广州/汕头/厦门",I6="不含税"),VLOOKUP("*"&amp;TRIM(SUBSTITUTE(H6,",","|"))&amp;"*",[2]美森美东秒送!C:I,7,0),AND(G6="义乌/苏州",I6="含税"),VLOOKUP("*"&amp;TRIM(SUBSTITUTE(H6,",","|"))&amp;"*",[2]美森美东秒送!C:I,7,0),AND(G6="义乌/苏州",I6="不含税"),VLOOKUP("*"&amp;TRIM(SUBSTITUTE(H6,",","|"))&amp;"*",[2]美森美东秒送!C:I,7,0),AND(G6="青岛",I6="含税"),VLOOKUP("*"&amp;TRIM(SUBSTITUTE(H6,",","|"))&amp;"*",[2]美森美东秒送!C:I,7,0),AND(G6="青岛",I6="不含税"),VLOOKUP("*"&amp;TRIM(SUBSTITUTE(H6,",","|"))&amp;"*",[2]美森美东秒送!C:I,7,0)),"-")</f>
        <v>-</v>
      </c>
      <c r="O11" s="1070"/>
      <c r="Q11" s="161"/>
      <c r="R11" s="161"/>
      <c r="S11" s="161"/>
      <c r="T11" s="161"/>
      <c r="U11" s="161"/>
      <c r="V11" s="161"/>
      <c r="W11" s="161"/>
      <c r="X11" s="161"/>
    </row>
    <row r="12" ht="25" customHeight="1" spans="2:24">
      <c r="B12" s="1037"/>
      <c r="C12" s="1038"/>
      <c r="D12" s="1010" t="s">
        <v>21</v>
      </c>
      <c r="E12" s="1039" t="s">
        <v>130</v>
      </c>
      <c r="F12" s="1040" t="s">
        <v>131</v>
      </c>
      <c r="G12" s="1043">
        <f>IFERROR(_xlfn.IFS(AND(G6="深圳/中山/广州/汕头/厦门",I6="含税"),VLOOKUP("*"&amp;TRIM(SUBSTITUTE(H6,",","|"))&amp;"*",'OA-拆送 '!C7:G29,2,0),AND(G6="深圳/中山/广州/汕头/厦门",I6="不含税"),VLOOKUP("*"&amp;TRIM(SUBSTITUTE(H6,",","|"))&amp;"*",'OA-拆送 '!C7:G29,3,0),AND(G6="义乌/苏州",I6="含税"),VLOOKUP("*"&amp;TRIM(SUBSTITUTE(H6,",","|"))&amp;"*",'OA-拆送 '!C7:G29,2,0),AND(G6="义乌/苏州",I6="不含税"),VLOOKUP("*"&amp;TRIM(SUBSTITUTE(H6,",","|"))&amp;"*",'OA-拆送 '!C7:G29,3,0),AND(G6="汕头/厦门",I6="含税"),VLOOKUP("*"&amp;TRIM(SUBSTITUTE(H6,",","|"))&amp;"*",'OA-拆送 '!C7:G29,2,0),AND(G6="汕头/厦门",I6="不含税"),VLOOKUP("*"&amp;TRIM(SUBSTITUTE(H6,",","|"))&amp;"*",'OA-拆送 '!C7:G29,3,0),AND(G6="青岛",I6="含税"),VLOOKUP("*"&amp;TRIM(SUBSTITUTE(H6,",","|"))&amp;"*",'OA-拆送 '!C7:G29,4,0),AND(G6="青岛",I6="不含税"),VLOOKUP("*"&amp;TRIM(SUBSTITUTE(H6,",","|"))&amp;"*",'OA-拆送 '!C7:G29,5,0)),"-")</f>
        <v>8.1</v>
      </c>
      <c r="H12" s="1042" t="str">
        <f>VLOOKUP(E12,[1]Sheet1!$A:$I,4,0)</f>
        <v>7月4日 18:00</v>
      </c>
      <c r="I12" s="1049">
        <f>VLOOKUP(E12,[1]Sheet1!$A:$I,5,0)</f>
        <v>46212</v>
      </c>
      <c r="J12" s="1049">
        <f>VLOOKUP(E12,[1]Sheet1!$A:$I,6,0)</f>
        <v>46228</v>
      </c>
      <c r="K12" s="1068">
        <f>VLOOKUP(E12,[1]Sheet1!$A:$J,7,0)</f>
        <v>16</v>
      </c>
      <c r="L12" s="1049">
        <f>VLOOKUP(E12,[1]Sheet1!$A:$J,8,0)</f>
        <v>46232</v>
      </c>
      <c r="M12" s="1069" t="str">
        <f>IFERROR(_xlfn.IFS(AND(G6="深圳/中山/广州/汕头/厦门",I6="含税"),VLOOKUP("*"&amp;TRIM(SUBSTITUTE(H6,",","|"))&amp;"*",'[2]OA-拆送 '!C7:I26,7,0),AND(G6="深圳/中山/广州/汕头/厦门",I6="不含税"),VLOOKUP("*"&amp;TRIM(SUBSTITUTE(H6,",","|"))&amp;"*",'[2]OA-拆送 '!C7:I26,7,0),AND(G6="义乌/苏州",I6="含税"),VLOOKUP("*"&amp;TRIM(SUBSTITUTE(H6,",","|"))&amp;"*",'[2]OA-拆送 '!C7:I26,7,0),AND(G6="义乌/苏州",I6="不含税"),VLOOKUP("*"&amp;TRIM(SUBSTITUTE(H6,",","|"))&amp;"*",'[2]OA-拆送 '!C7:I26,7,0),AND(G6="青岛",I6="含税"),VLOOKUP("*"&amp;TRIM(SUBSTITUTE(H6,",","|"))&amp;"*",'[2]OA-拆送 '!C7:I26,7,0),AND(G6="青岛",I6="不含税"),VLOOKUP("*"&amp;TRIM(SUBSTITUTE(H6,",","|"))&amp;"*",'[2]OA-拆送 '!C7:I26,7,0)),"-")</f>
        <v>26-32</v>
      </c>
      <c r="Q12" s="161"/>
      <c r="R12" s="161"/>
      <c r="S12" s="161"/>
      <c r="T12" s="161"/>
      <c r="U12" s="161"/>
      <c r="V12" s="161"/>
      <c r="W12" s="161"/>
      <c r="X12" s="161"/>
    </row>
    <row r="13" ht="25" customHeight="1" spans="2:24">
      <c r="B13" s="1037"/>
      <c r="C13" s="1038"/>
      <c r="D13" s="1010"/>
      <c r="E13" s="1039" t="s">
        <v>132</v>
      </c>
      <c r="F13" s="1040" t="s">
        <v>131</v>
      </c>
      <c r="G13" s="1043">
        <f>IFERROR(_xlfn.IFS(AND(G6="深圳/中山/广州/汕头/厦门",I6="含税"),VLOOKUP("*"&amp;TRIM(SUBSTITUTE(H6,",","|"))&amp;"*",'OA-直送'!C7:G16,2,0),AND(G6="深圳/中山/广州/汕头/厦门",I6="不含税"),VLOOKUP("*"&amp;TRIM(SUBSTITUTE(H6,",","|"))&amp;"*",'OA-直送'!C7:G16,3,0),AND(G6="义乌/苏州",I6="含税"),VLOOKUP("*"&amp;TRIM(SUBSTITUTE(H6,",","|"))&amp;"*",'OA-直送'!C7:G16,2,0),AND(G6="义乌/苏州",I6="不含税"),VLOOKUP("*"&amp;TRIM(SUBSTITUTE(H6,",","|"))&amp;"*",'OA-直送'!C7:G16,3,0),AND(G6="汕头/厦门",I6="含税"),VLOOKUP("*"&amp;TRIM(SUBSTITUTE(H6,",","|"))&amp;"*",'OA-直送'!C7:G16,2,0),AND(G6="汕头/厦门",I6="不含税"),VLOOKUP("*"&amp;TRIM(SUBSTITUTE(H6,",","|"))&amp;"*",'OA-直送'!C7:G16,3,0),AND(G6="青岛",I6="含税"),VLOOKUP("*"&amp;TRIM(SUBSTITUTE(H6,",","|"))&amp;"*",'OA-直送'!C7:G16,4,0),AND(G6="青岛",I6="不含税"),VLOOKUP("*"&amp;TRIM(SUBSTITUTE(H6,",","|"))&amp;"*",'OA-直送'!C7:G16,5,0)),"-")</f>
        <v>7.6</v>
      </c>
      <c r="H13" s="1042" t="str">
        <f>VLOOKUP(E13,[1]Sheet1!$A:$I,4,0)</f>
        <v>7月4日 18:00</v>
      </c>
      <c r="I13" s="1049">
        <f>VLOOKUP(E13,[1]Sheet1!$A:$I,5,0)</f>
        <v>46209</v>
      </c>
      <c r="J13" s="1049">
        <f>VLOOKUP(E13,[1]Sheet1!$A:$I,6,0)</f>
        <v>46224</v>
      </c>
      <c r="K13" s="1068">
        <f>VLOOKUP(E13,[1]Sheet1!$A:$J,7,0)</f>
        <v>15</v>
      </c>
      <c r="L13" s="1049">
        <f>VLOOKUP(E13,[1]Sheet1!$A:$J,8,0)</f>
        <v>46228</v>
      </c>
      <c r="M13" s="1069" t="str">
        <f>IFERROR(_xlfn.IFS(AND(G6="深圳/中山/广州/汕头/厦门",I6="含税"),VLOOKUP("*"&amp;TRIM(SUBSTITUTE(H6,",","|"))&amp;"*",'[2]OA-直送'!C7:I16,7,0),AND(G6="深圳/中山/广州/汕头/厦门",I6="不含税"),VLOOKUP("*"&amp;TRIM(SUBSTITUTE(H6,",","|"))&amp;"*",'[2]OA-直送'!C7:I16,7,0),AND(G6="义乌/苏州",I6="含税"),VLOOKUP("*"&amp;TRIM(SUBSTITUTE(H6,",","|"))&amp;"*",'[2]OA-直送'!C7:I16,7,0),AND(G6="义乌/苏州",I6="不含税"),VLOOKUP("*"&amp;TRIM(SUBSTITUTE(H6,",","|"))&amp;"*",'[2]OA-直送'!C7:I16,7,0),AND(G6="青岛",I6="含税"),VLOOKUP("*"&amp;TRIM(SUBSTITUTE(H6,",","|"))&amp;"*",'[2]OA-直送'!C7:I16,7,0),AND(G6="青岛",I6="不含税"),VLOOKUP("*"&amp;TRIM(SUBSTITUTE(H6,",","|"))&amp;"*",'[2]OA-直送'!C7:I16,7,0)),"-")</f>
        <v>28-30</v>
      </c>
      <c r="Q13" s="161"/>
      <c r="R13" s="161"/>
      <c r="S13" s="161"/>
      <c r="T13" s="161"/>
      <c r="U13" s="161"/>
      <c r="V13" s="161"/>
      <c r="W13" s="161"/>
      <c r="X13" s="161"/>
    </row>
    <row r="14" ht="25" customHeight="1" spans="2:24">
      <c r="B14" s="1037"/>
      <c r="C14" s="1038"/>
      <c r="D14" s="1010"/>
      <c r="E14" s="1039" t="s">
        <v>133</v>
      </c>
      <c r="F14" s="1040" t="s">
        <v>131</v>
      </c>
      <c r="G14" s="1043" t="str">
        <f>IFERROR(_xlfn.IFS(AND(G6="深圳/中山/广州/汕头/厦门",I6="含税"),VLOOKUP("*"&amp;TRIM(SUBSTITUTE(H6,",","|"))&amp;"*",'OA-直送'!C19:G20,2,0),AND(G6="深圳/中山/广州/汕头/厦门",I6="不含税"),VLOOKUP("*"&amp;TRIM(SUBSTITUTE(H6,",","|"))&amp;"*",'OA-直送'!C19:G20,3,0),AND(G6="义乌/苏州",I6="含税"),VLOOKUP("*"&amp;TRIM(SUBSTITUTE(H6,",","|"))&amp;"*",'OA-直送'!C19:G20,2,0),AND(G6="义乌/苏州",I6="不含税"),VLOOKUP("*"&amp;TRIM(SUBSTITUTE(H6,",","|"))&amp;"*",'OA-直送'!C19:G20,3,0),AND(G6="汕头/厦门",I6="含税"),VLOOKUP("*"&amp;TRIM(SUBSTITUTE(H6,",","|"))&amp;"*",'OA-直送'!C19:G20,2,0),AND(G6="汕头/厦门",I6="不含税"),VLOOKUP("*"&amp;TRIM(SUBSTITUTE(H6,",","|"))&amp;"*",'OA-直送'!C19:G20,3,0),AND(G6="青岛",I6="含税"),VLOOKUP("*"&amp;TRIM(SUBSTITUTE(H6,",","|"))&amp;"*",'OA-直送'!C19:G20,4,0),AND(G6="青岛",I6="不含税"),VLOOKUP("*"&amp;TRIM(SUBSTITUTE(H6,",","|"))&amp;"*",'OA-直送'!C19:G20,5,0)),"-")</f>
        <v>-</v>
      </c>
      <c r="H14" s="1042" t="str">
        <f>VLOOKUP(E14,[1]Sheet1!$A:$I,4,0)</f>
        <v>7月4日 18:00</v>
      </c>
      <c r="I14" s="1049">
        <f>VLOOKUP(E14,[1]Sheet1!$A:$I,5,0)</f>
        <v>46213</v>
      </c>
      <c r="J14" s="1049">
        <f>VLOOKUP(E14,[1]Sheet1!$A:$I,6,0)</f>
        <v>46250</v>
      </c>
      <c r="K14" s="1068">
        <f>VLOOKUP(E14,[1]Sheet1!$A:$J,7,0)</f>
        <v>37</v>
      </c>
      <c r="L14" s="1049">
        <f>VLOOKUP(E14,[1]Sheet1!$A:$J,8,0)</f>
        <v>46254</v>
      </c>
      <c r="M14" s="1069" t="str">
        <f>IFERROR(_xlfn.IFS(AND(G6="深圳/中山/广州/汕头/厦门",I6="含税"),VLOOKUP("*"&amp;TRIM(SUBSTITUTE(H6,",","|"))&amp;"*",'[2]OA-直送'!C19:I20,7,0),AND(G6="深圳/中山/广州/汕头/厦门",I6="不含税"),VLOOKUP("*"&amp;TRIM(SUBSTITUTE(H6,",","|"))&amp;"*",'[2]OA-直送'!C19:I20,7,0),AND(G6="义乌/苏州",I6="含税"),VLOOKUP("*"&amp;TRIM(SUBSTITUTE(H6,",","|"))&amp;"*",'[2]OA-直送'!C19:I20,7,0),AND(G6="义乌/苏州",I6="不含税"),VLOOKUP("*"&amp;TRIM(SUBSTITUTE(H6,",","|"))&amp;"*",'[2]OA-直送'!C19:I20,7,0),AND(G6="青岛",I6="含税"),VLOOKUP("*"&amp;TRIM(SUBSTITUTE(H6,",","|"))&amp;"*",'[2]OA-直送'!C19:I20,7,0),AND(G6="青岛",I6="不含税"),VLOOKUP("*"&amp;TRIM(SUBSTITUTE(H6,",","|"))&amp;"*",'[2]OA-直送'!C19:I20,7,0)),"-")</f>
        <v>-</v>
      </c>
      <c r="Q14" s="161"/>
      <c r="R14" s="161"/>
      <c r="S14" s="161"/>
      <c r="T14" s="161"/>
      <c r="U14" s="161"/>
      <c r="V14" s="161"/>
      <c r="W14" s="161"/>
      <c r="X14" s="161"/>
    </row>
    <row r="15" ht="25" customHeight="1" spans="2:24">
      <c r="B15" s="1037"/>
      <c r="C15" s="1038" t="s">
        <v>37</v>
      </c>
      <c r="D15" s="1010" t="s">
        <v>38</v>
      </c>
      <c r="E15" s="1039" t="s">
        <v>39</v>
      </c>
      <c r="F15" s="1040" t="s">
        <v>134</v>
      </c>
      <c r="G15" s="1043">
        <f>IFERROR(_xlfn.IFS(AND(G6="深圳/中山/广州/汕头/厦门",I6="含税"),VLOOKUP("*"&amp;TRIM(SUBSTITUTE(H6,",","|"))&amp;"*",'MT-专线'!C7:G10,2,0),AND(G6="深圳/中山/广州/汕头/厦门",I6="不含税"),VLOOKUP("*"&amp;TRIM(SUBSTITUTE(H6,",","|"))&amp;"*",'MT-专线'!C7:G10,3,0),AND(G6="义乌/苏州",I6="含税"),VLOOKUP("*"&amp;TRIM(SUBSTITUTE(H6,",","|"))&amp;"*",'MT-专线'!C7:G10,2,0),AND(G6="义乌/苏州",I6="不含税"),VLOOKUP("*"&amp;TRIM(SUBSTITUTE(H6,",","|"))&amp;"*",'MT-专线'!C7:G10,3,0),AND(G6="汕头/厦门",I6="含税"),VLOOKUP("*"&amp;TRIM(SUBSTITUTE(H6,",","|"))&amp;"*",'MT-专线'!C7:G10,2,0),AND(G6="汕头/厦门",I6="不含税"),VLOOKUP("*"&amp;TRIM(SUBSTITUTE(H6,",","|"))&amp;"*",'MT-专线'!C7:G10,3,0),AND(G6="青岛",I6="含税"),VLOOKUP("*"&amp;TRIM(SUBSTITUTE(H6,",","|"))&amp;"*",'MT-专线'!C7:G10,4,0),AND(G6="青岛",I6="不含税"),VLOOKUP("*"&amp;TRIM(SUBSTITUTE(H6,",","|"))&amp;"*",'MT-专线'!C7:G10,5,0)),"-")</f>
        <v>7.4</v>
      </c>
      <c r="H15" s="1042" t="str">
        <f>VLOOKUP(E15,[1]Sheet1!$A:$I,4,0)</f>
        <v>7月4日 18:00</v>
      </c>
      <c r="I15" s="1049">
        <f>VLOOKUP(E15,[1]Sheet1!$A:$I,5,0)</f>
        <v>46222</v>
      </c>
      <c r="J15" s="1049">
        <f>VLOOKUP(E15,[1]Sheet1!$A:$I,6,0)</f>
        <v>46237</v>
      </c>
      <c r="K15" s="1068">
        <f>VLOOKUP(E15,[1]Sheet1!$A:$J,7,0)</f>
        <v>15</v>
      </c>
      <c r="L15" s="1049">
        <f>VLOOKUP(E15,[1]Sheet1!$A:$J,8,0)</f>
        <v>46241</v>
      </c>
      <c r="M15" s="1069" t="str">
        <f>IFERROR(_xlfn.IFS(AND(G6="深圳/中山/广州/汕头/厦门",I6="含税"),VLOOKUP("*"&amp;TRIM(SUBSTITUTE(H6,",","|"))&amp;"*",'MT-专线'!C7:K10,7,0),AND(G6="深圳/中山/广州/汕头/厦门",I6="不含税"),VLOOKUP("*"&amp;TRIM(SUBSTITUTE(H6,",","|"))&amp;"*",'MT-专线'!C7:K10,7,0),AND(G6="义乌/苏州",I6="含税"),VLOOKUP("*"&amp;TRIM(SUBSTITUTE(H6,",","|"))&amp;"*",'MT-专线'!C7:K10,7,0),AND(G6="义乌/苏州",I6="不含税"),VLOOKUP("*"&amp;TRIM(SUBSTITUTE(H6,",","|"))&amp;"*",'MT-专线'!C7:K10,7,0),AND(G6="青岛",I6="含税"),VLOOKUP("*"&amp;TRIM(SUBSTITUTE(H6,",","|"))&amp;"*",'MT-专线'!C7:K10,7,0),AND(G6="青岛",I6="不含税"),VLOOKUP("*"&amp;TRIM(SUBSTITUTE(H6,",","|"))&amp;"*",'MT-专线'!C7:K10,7,0)),"-")</f>
        <v>32-37</v>
      </c>
      <c r="Q15" s="161"/>
      <c r="R15" s="161"/>
      <c r="S15" s="161"/>
      <c r="T15" s="161"/>
      <c r="U15" s="161"/>
      <c r="V15" s="161"/>
      <c r="W15" s="161"/>
      <c r="X15" s="161"/>
    </row>
    <row r="16" ht="25" customHeight="1" spans="2:24">
      <c r="B16" s="1037"/>
      <c r="C16" s="1038" t="s">
        <v>42</v>
      </c>
      <c r="D16" s="1010" t="s">
        <v>38</v>
      </c>
      <c r="E16" s="1039" t="s">
        <v>43</v>
      </c>
      <c r="F16" s="1040" t="s">
        <v>134</v>
      </c>
      <c r="G16" s="1043" t="str">
        <f>IFERROR(_xlfn.IFS(AND(G6="深圳/中山/广州/汕头/厦门",I6="含税"),VLOOKUP("*"&amp;TRIM(SUBSTITUTE(H6,",","|"))&amp;"*",'MT-专线'!C11:K15,2,0),AND(G6="深圳/中山/广州/汕头/厦门",I6="不含税"),VLOOKUP("*"&amp;TRIM(SUBSTITUTE(H6,",","|"))&amp;"*",'MT-专线'!C11:K15,3,0),AND(G6="义乌/苏州",I6="含税"),VLOOKUP("*"&amp;TRIM(SUBSTITUTE(H6,",","|"))&amp;"*",'MT-专线'!C11:K15,2,0),AND(G6="义乌/苏州",I6="不含税"),VLOOKUP("*"&amp;TRIM(SUBSTITUTE(H6,",","|"))&amp;"*",'MT-专线'!C11:K15,3,0),AND(G6="汕头/厦门",I6="含税"),VLOOKUP("*"&amp;TRIM(SUBSTITUTE(H6,",","|"))&amp;"*",'MT-专线'!C11:K15,2,0),AND(G6="汕头/厦门",I6="不含税"),VLOOKUP("*"&amp;TRIM(SUBSTITUTE(H6,",","|"))&amp;"*",'MT-专线'!C11:K15,3,0),AND(G6="青岛",I6="含税"),VLOOKUP("*"&amp;TRIM(SUBSTITUTE(H6,",","|"))&amp;"*",'MT-专线'!C11:K15,4,0),AND(G6="青岛",I6="不含税"),VLOOKUP("*"&amp;TRIM(SUBSTITUTE(H6,",","|"))&amp;"*",'MT-专线'!C11:K15,5,0)),"-")</f>
        <v>-</v>
      </c>
      <c r="H16" s="1042" t="str">
        <f>VLOOKUP(E16,[1]Sheet1!$A:$I,4,0)</f>
        <v>7月4日 18:00</v>
      </c>
      <c r="I16" s="1049">
        <f>VLOOKUP(E16,[1]Sheet1!$A:$I,5,0)</f>
        <v>46219</v>
      </c>
      <c r="J16" s="1049">
        <f>VLOOKUP(E16,[1]Sheet1!$A:$I,6,0)</f>
        <v>46258</v>
      </c>
      <c r="K16" s="1068">
        <f>VLOOKUP(E16,[1]Sheet1!$A:$J,7,0)</f>
        <v>39</v>
      </c>
      <c r="L16" s="1049">
        <f>VLOOKUP(E16,[1]Sheet1!$A:$J,8,0)</f>
        <v>46262</v>
      </c>
      <c r="M16" s="1069" t="str">
        <f>IFERROR(_xlfn.IFS(AND(G6="深圳/中山/广州/汕头/厦门",I6="含税"),VLOOKUP("*"&amp;TRIM(SUBSTITUTE(H6,",","|"))&amp;"*",'MT-专线'!C11:K15,7,0),AND(G6="深圳/中山/广州/汕头/厦门",I6="不含税"),VLOOKUP("*"&amp;TRIM(SUBSTITUTE(H6,",","|"))&amp;"*",'MT-专线'!C11:K15,7,0),AND(G6="义乌/苏州",I6="含税"),VLOOKUP("*"&amp;TRIM(SUBSTITUTE(H6,",","|"))&amp;"*",'MT-专线'!C11:K15,7,0),AND(G6="义乌/苏州",I6="不含税"),VLOOKUP("*"&amp;TRIM(SUBSTITUTE(H6,",","|"))&amp;"*",'MT-专线'!C11:K15,7,0),AND(G6="青岛",I6="含税"),VLOOKUP("*"&amp;TRIM(SUBSTITUTE(H6,",","|"))&amp;"*",'MT-专线'!C11:K15,7,0),AND(G6="青岛",I6="不含税"),VLOOKUP("*"&amp;TRIM(SUBSTITUTE(H6,",","|"))&amp;"*",'MT-专线'!C11:K15,7,0)),"-")</f>
        <v>-</v>
      </c>
      <c r="Q16" s="161"/>
      <c r="R16" s="161"/>
      <c r="S16" s="161"/>
      <c r="T16" s="161"/>
      <c r="U16" s="161"/>
      <c r="V16" s="161"/>
      <c r="W16" s="161"/>
      <c r="X16" s="161"/>
    </row>
    <row r="17" ht="25" customHeight="1" spans="2:24">
      <c r="B17" s="1037"/>
      <c r="C17" s="1038" t="s">
        <v>45</v>
      </c>
      <c r="D17" s="1010" t="s">
        <v>38</v>
      </c>
      <c r="E17" s="1039" t="s">
        <v>46</v>
      </c>
      <c r="F17" s="1040" t="s">
        <v>134</v>
      </c>
      <c r="G17" s="1043" t="str">
        <f>IFERROR(_xlfn.IFS(AND(G6="深圳/中山/广州/汕头/厦门",I6="含税"),VLOOKUP("*"&amp;TRIM(SUBSTITUTE(H6,",","|"))&amp;"*",'MT-专线'!C16:K18,2,0),AND(G6="深圳/中山/广州/汕头/厦门",I6="不含税"),VLOOKUP("*"&amp;TRIM(SUBSTITUTE(H6,",","|"))&amp;"*",'MT-专线'!C16:K18,3,0),AND(G6="义乌/苏州",I6="含税"),VLOOKUP("*"&amp;TRIM(SUBSTITUTE(H6,",","|"))&amp;"*",'MT-专线'!C16:K18,2,0),AND(G6="义乌/苏州",I6="不含税"),VLOOKUP("*"&amp;TRIM(SUBSTITUTE(H6,",","|"))&amp;"*",'MT-专线'!C16:K18,3,0),AND(G6="汕头/厦门",I6="含税"),VLOOKUP("*"&amp;TRIM(SUBSTITUTE(H6,",","|"))&amp;"*",'MT-专线'!C16:K18,2,0),AND(G6="汕头/厦门",I6="不含税"),VLOOKUP("*"&amp;TRIM(SUBSTITUTE(H6,",","|"))&amp;"*",'MT-专线'!C16:K18,3,0),AND(G6="青岛",I6="含税"),VLOOKUP("*"&amp;TRIM(SUBSTITUTE(H6,",","|"))&amp;"*",'MT-专线'!C16:K18,4,0),AND(G6="青岛",I6="不含税"),VLOOKUP("*"&amp;TRIM(SUBSTITUTE(H6,",","|"))&amp;"*",'MT-专线'!C16:K18,5,0)),"-")</f>
        <v>-</v>
      </c>
      <c r="H17" s="1042" t="str">
        <f>VLOOKUP(E17,[1]Sheet1!$A:$I,4,0)</f>
        <v>7月4日 18:00</v>
      </c>
      <c r="I17" s="1049">
        <f>VLOOKUP(E17,[1]Sheet1!$A:$I,5,0)</f>
        <v>46220</v>
      </c>
      <c r="J17" s="1049">
        <f>VLOOKUP(E17,[1]Sheet1!$A:$I,6,0)</f>
        <v>46251</v>
      </c>
      <c r="K17" s="1068">
        <f>VLOOKUP(E17,[1]Sheet1!$A:$J,7,0)</f>
        <v>31</v>
      </c>
      <c r="L17" s="1049">
        <f>VLOOKUP(E17,[1]Sheet1!$A:$J,8,0)</f>
        <v>46255</v>
      </c>
      <c r="M17" s="1069" t="str">
        <f>IFERROR(_xlfn.IFS(AND(G6="深圳/中山/广州/汕头/厦门",I6="含税"),VLOOKUP("*"&amp;TRIM(SUBSTITUTE(H6,",","|"))&amp;"*",'MT-专线'!C16:K18,7,0),AND(G6="深圳/中山/广州/汕头/厦门",I6="不含税"),VLOOKUP("*"&amp;TRIM(SUBSTITUTE(H6,",","|"))&amp;"*",'MT-专线'!C16:K18,7,0),AND(G6="义乌/苏州",I6="含税"),VLOOKUP("*"&amp;TRIM(SUBSTITUTE(H6,",","|"))&amp;"*",'MT-专线'!C16:K18,7,0),AND(G6="义乌/苏州",I6="不含税"),VLOOKUP("*"&amp;TRIM(SUBSTITUTE(H6,",","|"))&amp;"*",'MT-专线'!C16:K18,7,0),AND(G6="青岛",I6="含税"),VLOOKUP("*"&amp;TRIM(SUBSTITUTE(H6,",","|"))&amp;"*",'MT-专线'!C16:K18,7,0),AND(G6="青岛",I6="不含税"),VLOOKUP("*"&amp;TRIM(SUBSTITUTE(H6,",","|"))&amp;"*",'MT-专线'!C16:K18,7,0)),"-")</f>
        <v>-</v>
      </c>
      <c r="Q17" s="161"/>
      <c r="R17" s="161"/>
      <c r="S17" s="161"/>
      <c r="T17" s="161"/>
      <c r="U17" s="161"/>
      <c r="V17" s="161"/>
      <c r="W17" s="161"/>
      <c r="X17" s="161"/>
    </row>
    <row r="18" ht="25" customHeight="1" spans="2:24">
      <c r="B18" s="1037"/>
      <c r="C18" s="1038" t="s">
        <v>42</v>
      </c>
      <c r="D18" s="1010" t="s">
        <v>56</v>
      </c>
      <c r="E18" s="1039" t="s">
        <v>57</v>
      </c>
      <c r="F18" s="1040" t="s">
        <v>135</v>
      </c>
      <c r="G18" s="1043" t="str">
        <f>IFERROR(_xlfn.IFS(AND(G6="深圳/中山/广州/汕头/厦门",I6="含税"),VLOOKUP("*"&amp;TRIM(SUBSTITUTE(H6,",","|"))&amp;"*",纽约!C:N,2,0),AND(G6="深圳/中山/广州/汕头/厦门",I6="不含税"),VLOOKUP("*"&amp;TRIM(SUBSTITUTE(H6,",","|"))&amp;"*",纽约!C:N,3,0),AND(G6="义乌/苏州",I6="含税"),VLOOKUP("*"&amp;TRIM(SUBSTITUTE(H6,",","|"))&amp;"*",纽约!C:N,2,0),AND(G6="义乌/苏州",I6="不含税"),VLOOKUP("*"&amp;TRIM(SUBSTITUTE(H6,",","|"))&amp;"*",纽约!C:N,3,0),AND(G6="青岛",I6="含税"),VLOOKUP("*"&amp;TRIM(SUBSTITUTE(H6,",","|"))&amp;"*",纽约!C:N,4,0),AND(G6="青岛",I6="不含税"),VLOOKUP("*"&amp;TRIM(SUBSTITUTE(H6,",","|"))&amp;"*",纽约!C:N,5,0)),"-")</f>
        <v>-</v>
      </c>
      <c r="H18" s="1042" t="str">
        <f>VLOOKUP(E18,[1]Sheet1!$A:$I,4,0)</f>
        <v>7月4日 22:00</v>
      </c>
      <c r="I18" s="1049">
        <f>VLOOKUP(E18,[1]Sheet1!$A:$I,5,0)</f>
        <v>46211</v>
      </c>
      <c r="J18" s="1049">
        <f>VLOOKUP(E18,[1]Sheet1!$A:$I,6,0)</f>
        <v>46228</v>
      </c>
      <c r="K18" s="1068">
        <f>VLOOKUP(E18,[1]Sheet1!$A:$J,7,0)</f>
        <v>17</v>
      </c>
      <c r="L18" s="1049">
        <f>VLOOKUP(E18,[1]Sheet1!$A:$J,8,0)</f>
        <v>46229</v>
      </c>
      <c r="M18" s="1069" t="str">
        <f>IFERROR(_xlfn.IFS(AND(G6="深圳/中山/广州/汕头/厦门",I6="含税"),VLOOKUP("*"&amp;TRIM(SUBSTITUTE(H6,",","|"))&amp;"*",[2]纽约!C:I,7,0),AND(G6="深圳/中山/广州/汕头/厦门",I6="不含税"),VLOOKUP("*"&amp;TRIM(SUBSTITUTE(H6,",","|"))&amp;"*",[2]纽约!C:I,7,0),AND(G6="义乌/苏州",I6="含税"),VLOOKUP("*"&amp;TRIM(SUBSTITUTE(H6,",","|"))&amp;"*",[2]纽约!C:I,7,0),AND(G6="义乌/苏州",I6="不含税"),VLOOKUP("*"&amp;TRIM(SUBSTITUTE(H6,",","|"))&amp;"*",[2]纽约!C:I,7,0),AND(G6="青岛",I6="含税"),VLOOKUP("*"&amp;TRIM(SUBSTITUTE(H6,",","|"))&amp;"*",[2]纽约!C:I,7,0),AND(G6="青岛",I6="不含税"),VLOOKUP("*"&amp;TRIM(SUBSTITUTE(H6,",","|"))&amp;"*",[2]纽约!C:I,7,0)),"-")</f>
        <v>-</v>
      </c>
      <c r="Q18" s="161"/>
      <c r="R18" s="161"/>
      <c r="S18" s="161"/>
      <c r="T18" s="161"/>
      <c r="U18" s="161"/>
      <c r="V18" s="161"/>
      <c r="W18" s="161"/>
      <c r="X18" s="161"/>
    </row>
    <row r="19" ht="25" customHeight="1" spans="2:24">
      <c r="B19" s="1037"/>
      <c r="C19" s="1038"/>
      <c r="D19" s="1044" t="s">
        <v>136</v>
      </c>
      <c r="E19" s="1039" t="s">
        <v>53</v>
      </c>
      <c r="F19" s="1040" t="s">
        <v>137</v>
      </c>
      <c r="G19" s="1043" t="str">
        <f>IFERROR(_xlfn.IFS(AND(G6="深圳/中山/广州/汕头/厦门",I6="含税"),VLOOKUP("*"&amp;TRIM(SUBSTITUTE(H6,",","|"))&amp;"*",纽约!C:N,9,0),AND(G6="深圳/中山/广州/汕头/厦门",I6="不含税"),VLOOKUP("*"&amp;TRIM(SUBSTITUTE(H6,",","|"))&amp;"*",纽约!C:N,10,0),AND(G6="义乌/苏州",I6="含税"),VLOOKUP("*"&amp;TRIM(SUBSTITUTE(H6,",","|"))&amp;"*",纽约!C:N,9,0),AND(G6="义乌/苏州",I6="不含税"),VLOOKUP("*"&amp;TRIM(SUBSTITUTE(H6,",","|"))&amp;"*",纽约!C:N,10,0),AND(G6="青岛",I6="含税"),VLOOKUP("*"&amp;TRIM(SUBSTITUTE(H6,",","|"))&amp;"*",纽约!C:N,11,0),AND(G6="青岛",I6="不含税"),VLOOKUP("*"&amp;TRIM(SUBSTITUTE(H6,",","|"))&amp;"*",纽约!C:N,12,0)),"-")</f>
        <v>-</v>
      </c>
      <c r="H19" s="1042" t="str">
        <f>VLOOKUP(E19,[1]Sheet1!$A:$I,4,0)</f>
        <v>7月4日 18:00</v>
      </c>
      <c r="I19" s="1049">
        <f>VLOOKUP(E19,[1]Sheet1!$A:$I,5,0)</f>
        <v>46215</v>
      </c>
      <c r="J19" s="1049">
        <f>VLOOKUP(E19,[1]Sheet1!$A:$I,6,0)</f>
        <v>46245</v>
      </c>
      <c r="K19" s="1068">
        <f>VLOOKUP(E19,[1]Sheet1!$A:$J,7,0)</f>
        <v>30</v>
      </c>
      <c r="L19" s="1049">
        <f>VLOOKUP(E19,[1]Sheet1!$A:$J,8,0)</f>
        <v>46249</v>
      </c>
      <c r="M19" s="1069" t="str">
        <f>IFERROR(_xlfn.IFS(AND(G6="深圳/中山/广州/汕头/厦门",I6="含税"),VLOOKUP("*"&amp;TRIM(SUBSTITUTE(H6,",","|"))&amp;"*",[2]纽约!C:P,14,0),AND(G6="深圳/中山/广州/汕头/厦门",I6="不含税"),VLOOKUP("*"&amp;TRIM(SUBSTITUTE(H6,",","|"))&amp;"*",[2]纽约!C:P,14,0),AND(G6="义乌/苏州",I6="含税"),VLOOKUP("*"&amp;TRIM(SUBSTITUTE(H6,",","|"))&amp;"*",[2]纽约!C:P,14,0),AND(G6="义乌/苏州",I6="不含税"),VLOOKUP("*"&amp;TRIM(SUBSTITUTE(H6,",","|"))&amp;"*",[2]纽约!C:P,14,0),AND(G6="青岛",I6="含税"),VLOOKUP("*"&amp;TRIM(SUBSTITUTE(H6,",","|"))&amp;"*",[2]纽约!C:P,14,0),AND(G6="青岛",I6="不含税"),VLOOKUP("*"&amp;TRIM(SUBSTITUTE(H6,",","|"))&amp;"*",[2]纽约!C:P,14,0)),"-")</f>
        <v>-</v>
      </c>
      <c r="Q19" s="161"/>
      <c r="R19" s="161"/>
      <c r="S19" s="161"/>
      <c r="T19" s="161"/>
      <c r="U19" s="161"/>
      <c r="V19" s="161"/>
      <c r="W19" s="161"/>
      <c r="X19" s="161"/>
    </row>
    <row r="20" ht="25" customHeight="1" spans="2:24">
      <c r="B20" s="1037"/>
      <c r="C20" s="1038" t="s">
        <v>60</v>
      </c>
      <c r="D20" s="1010" t="s">
        <v>61</v>
      </c>
      <c r="E20" s="1039" t="s">
        <v>62</v>
      </c>
      <c r="F20" s="1040" t="s">
        <v>138</v>
      </c>
      <c r="G20" s="1043" t="str">
        <f>IFERROR(_xlfn.IFS(AND(G6="深圳/中山/广州/汕头/厦门",I6="含税"),VLOOKUP("*"&amp;TRIM(SUBSTITUTE(H6,",","|"))&amp;"*",芝加哥!B:M,2,0),AND(G6="深圳/中山/广州/汕头/厦门",I6="不含税"),VLOOKUP("*"&amp;TRIM(SUBSTITUTE(H6,",","|"))&amp;"*",芝加哥!B:M,3,0),AND(G6="义乌/苏州",I6="含税"),VLOOKUP("*"&amp;TRIM(SUBSTITUTE(H6,",","|"))&amp;"*",芝加哥!B:M,2,0),AND(G6="义乌/苏州",I6="不含税"),VLOOKUP("*"&amp;TRIM(SUBSTITUTE(H6,",","|"))&amp;"*",芝加哥!B:M,3,0),AND(G6="青岛",I6="含税"),VLOOKUP("*"&amp;TRIM(SUBSTITUTE(H6,",","|"))&amp;"*",芝加哥!B:M,4,0),AND(G6="青岛",I6="不含税"),VLOOKUP("*"&amp;TRIM(SUBSTITUTE(H6,",","|"))&amp;"*",芝加哥!B:M,5,0)),"-")</f>
        <v>-</v>
      </c>
      <c r="H20" s="1042" t="str">
        <f>VLOOKUP(E20,[1]Sheet1!$A:$I,4,0)</f>
        <v>7月4日 18:00</v>
      </c>
      <c r="I20" s="1049">
        <f>VLOOKUP(E20,[1]Sheet1!$A:$I,5,0)</f>
        <v>46212</v>
      </c>
      <c r="J20" s="1049">
        <f>VLOOKUP(E20,[1]Sheet1!$A:$I,6,0)</f>
        <v>46236</v>
      </c>
      <c r="K20" s="1068">
        <f>VLOOKUP(E20,[1]Sheet1!$A:$J,7,0)</f>
        <v>24</v>
      </c>
      <c r="L20" s="1049">
        <f>VLOOKUP(E20,[1]Sheet1!$A:$J,8,0)</f>
        <v>46238</v>
      </c>
      <c r="M20" s="1069" t="str">
        <f>IFERROR(_xlfn.IFS(AND(G6="深圳/中山/广州/汕头/厦门",I6="含税"),VLOOKUP("*"&amp;TRIM(SUBSTITUTE(H6,",","|"))&amp;"*",[2]芝加哥!B:H,7,0),AND(G6="深圳/中山/广州/汕头/厦门",I6="不含税"),VLOOKUP("*"&amp;TRIM(SUBSTITUTE(H6,",","|"))&amp;"*",[2]芝加哥!B:H,7,0),AND(G6="义乌/苏州",I6="含税"),VLOOKUP("*"&amp;TRIM(SUBSTITUTE(H6,",","|"))&amp;"*",[2]芝加哥!B:H,7,0),AND(G6="义乌/苏州",I6="不含税"),VLOOKUP("*"&amp;TRIM(SUBSTITUTE(H6,",","|"))&amp;"*",[2]芝加哥!B:H,7,0),AND(G6="青岛",I6="含税"),VLOOKUP("*"&amp;TRIM(SUBSTITUTE(H6,",","|"))&amp;"*",[2]芝加哥!B:H,7,0),AND(G6="青岛",I6="不含税"),VLOOKUP("*"&amp;TRIM(SUBSTITUTE(H6,",","|"))&amp;"*",[2]芝加哥!B:H,7,0)),"-")</f>
        <v>-</v>
      </c>
      <c r="Q20" s="161"/>
      <c r="R20" s="161"/>
      <c r="S20" s="161"/>
      <c r="T20" s="161"/>
      <c r="U20" s="161"/>
      <c r="V20" s="161"/>
      <c r="W20" s="161"/>
      <c r="X20" s="161"/>
    </row>
    <row r="21" ht="25" customHeight="1" spans="2:24">
      <c r="B21" s="1037"/>
      <c r="C21" s="1038" t="s">
        <v>60</v>
      </c>
      <c r="D21" s="1010" t="s">
        <v>139</v>
      </c>
      <c r="E21" s="1039" t="s">
        <v>67</v>
      </c>
      <c r="F21" s="1040" t="s">
        <v>137</v>
      </c>
      <c r="G21" s="1043" t="str">
        <f>IFERROR(_xlfn.IFS(AND(G6="深圳/中山/广州/汕头/厦门",I6="含税"),VLOOKUP("*"&amp;TRIM(SUBSTITUTE(H6,",","|"))&amp;"*",芝加哥!B:M,9,0),AND(G6="深圳/中山/广州/汕头/厦门",I6="不含税"),VLOOKUP("*"&amp;TRIM(SUBSTITUTE(H6,",","|"))&amp;"*",芝加哥!B:M,10,0),AND(G6="义乌/苏州",I6="含税"),VLOOKUP("*"&amp;TRIM(SUBSTITUTE(H6,",","|"))&amp;"*",芝加哥!B:M,9,0),AND(G6="义乌/苏州",I6="不含税"),VLOOKUP("*"&amp;TRIM(SUBSTITUTE(H6,",","|"))&amp;"*",芝加哥!B:M,10,0),AND(G6="青岛",I6="含税"),VLOOKUP("*"&amp;TRIM(SUBSTITUTE(H6,",","|"))&amp;"*",芝加哥!B:M,11,0),AND(G6="青岛",I6="不含税"),VLOOKUP("*"&amp;TRIM(SUBSTITUTE(H6,",","|"))&amp;"*",芝加哥!B:M,12,0)),"-")</f>
        <v>-</v>
      </c>
      <c r="H21" s="1042" t="str">
        <f>VLOOKUP(E21,[1]Sheet1!$A:$I,4,0)</f>
        <v>7月4日 18:00</v>
      </c>
      <c r="I21" s="1049">
        <f>VLOOKUP(E21,[1]Sheet1!$A:$I,5,0)</f>
        <v>46212</v>
      </c>
      <c r="J21" s="1049">
        <f>VLOOKUP(E21,[1]Sheet1!$A:$I,6,0)</f>
        <v>46243</v>
      </c>
      <c r="K21" s="1068">
        <f>VLOOKUP(E21,[1]Sheet1!$A:$J,7,0)</f>
        <v>31</v>
      </c>
      <c r="L21" s="1049">
        <f>VLOOKUP(E21,[1]Sheet1!$A:$J,8,0)</f>
        <v>46245</v>
      </c>
      <c r="M21" s="1069" t="str">
        <f>IFERROR(_xlfn.IFS(AND(G6="深圳/中山/广州/汕头/厦门",I6="含税"),VLOOKUP("*"&amp;TRIM(SUBSTITUTE(H6,",","|"))&amp;"*",[2]芝加哥!B:O,14,0),AND(G6="深圳/中山/广州/汕头/厦门",I6="不含税"),VLOOKUP("*"&amp;TRIM(SUBSTITUTE(H6,",","|"))&amp;"*",[2]芝加哥!B:O,14,0),AND(G6="义乌/苏州",I6="含税"),VLOOKUP("*"&amp;TRIM(SUBSTITUTE(H6,",","|"))&amp;"*",[2]芝加哥!B:O,14,0),AND(G6="义乌/苏州",I6="不含税"),VLOOKUP("*"&amp;TRIM(SUBSTITUTE(H6,",","|"))&amp;"*",[2]芝加哥!B:O,14,0),AND(G6="青岛",I6="含税"),VLOOKUP("*"&amp;TRIM(SUBSTITUTE(H6,",","|"))&amp;"*",[2]芝加哥!B:O,14,0),AND(G6="青岛",I6="不含税"),VLOOKUP("*"&amp;TRIM(SUBSTITUTE(H6,",","|"))&amp;"*",[2]芝加哥!B:O,14,0)),"-")</f>
        <v>-</v>
      </c>
      <c r="Q21" s="161"/>
      <c r="R21" s="161"/>
      <c r="S21" s="161"/>
      <c r="T21" s="161"/>
      <c r="U21" s="161"/>
      <c r="V21" s="161"/>
      <c r="W21" s="161"/>
      <c r="X21" s="161"/>
    </row>
    <row r="22" ht="25" customHeight="1" spans="2:24">
      <c r="B22" s="1037"/>
      <c r="C22" s="1038" t="s">
        <v>68</v>
      </c>
      <c r="D22" s="1010" t="s">
        <v>140</v>
      </c>
      <c r="E22" s="1039" t="s">
        <v>140</v>
      </c>
      <c r="F22" s="1040" t="s">
        <v>141</v>
      </c>
      <c r="G22" s="1043" t="str">
        <f>IFERROR(_xlfn.IFS(AND(G6="深圳/中山/广州/汕头/厦门",I6="含税"),VLOOKUP("*"&amp;TRIM(SUBSTITUTE(H6,",","|"))&amp;"*",休斯敦!B:F,2,0),AND(G6="深圳/中山/广州/汕头/厦门",I6="不含税"),VLOOKUP("*"&amp;TRIM(SUBSTITUTE(H6,",","|"))&amp;"*",休斯敦!B:F,3,0),AND(G6="义乌/苏州",I6="含税"),VLOOKUP("*"&amp;TRIM(SUBSTITUTE(H6,",","|"))&amp;"*",休斯敦!B:F,2,0),AND(G6="义乌/苏州",I6="不含税"),VLOOKUP("*"&amp;TRIM(SUBSTITUTE(H6,",","|"))&amp;"*",休斯敦!B:F,3,0),AND(G6="青岛",I6="含税"),VLOOKUP("*"&amp;TRIM(SUBSTITUTE(H6,",","|"))&amp;"*",休斯敦!B:F,4,0),AND(G6="青岛",I6="不含税"),VLOOKUP("*"&amp;TRIM(SUBSTITUTE(H6,",","|"))&amp;"*",休斯敦!B:F,5,0)),"-")</f>
        <v>-</v>
      </c>
      <c r="H22" s="1042" t="str">
        <f>VLOOKUP(E22,[1]Sheet1!$A:$I,4,0)</f>
        <v>7月4日 18:00</v>
      </c>
      <c r="I22" s="1049">
        <f>VLOOKUP(E22,[1]Sheet1!$A:$I,5,0)</f>
        <v>46215</v>
      </c>
      <c r="J22" s="1049">
        <f>VLOOKUP(E22,[1]Sheet1!$A:$I,6,0)</f>
        <v>46241</v>
      </c>
      <c r="K22" s="1068">
        <f>VLOOKUP(E22,[1]Sheet1!$A:$J,7,0)</f>
        <v>26</v>
      </c>
      <c r="L22" s="1049">
        <f>VLOOKUP(E22,[1]Sheet1!$A:$J,8,0)</f>
        <v>46245</v>
      </c>
      <c r="M22" s="1069" t="str">
        <f>IFERROR(_xlfn.IFS(AND(G6="深圳/中山/广州/汕头/厦门",I6="含税"),VLOOKUP("*"&amp;TRIM(SUBSTITUTE(H6,",","|"))&amp;"*",[2]休斯敦!B7:H18,7,0),AND(G6="深圳/中山/广州/汕头/厦门",I6="不含税"),VLOOKUP("*"&amp;TRIM(SUBSTITUTE(H6,",","|"))&amp;"*",[2]休斯敦!B7:H18,7,0),AND(G6="义乌/苏州",I6="含税"),VLOOKUP("*"&amp;TRIM(SUBSTITUTE(H6,",","|"))&amp;"*",[2]休斯敦!B7:H18,7,0),AND(G6="义乌/苏州",I6="不含税"),VLOOKUP("*"&amp;TRIM(SUBSTITUTE(H6,",","|"))&amp;"*",[2]休斯敦!B7:H18,7,0),AND(G7="青岛",I6="含税"),VLOOKUP("*"&amp;TRIM(SUBSTITUTE(H6,",","|"))&amp;"*",[2]休斯敦!B7:H18,7,0),AND(G6="青岛",I6="不含税"),VLOOKUP("*"&amp;TRIM(SUBSTITUTE(H6,",","|"))&amp;"*",[2]休斯敦!B7:H18,7,0)),"-")</f>
        <v>-</v>
      </c>
      <c r="Q22" s="161"/>
      <c r="R22" s="161"/>
      <c r="S22" s="161"/>
      <c r="T22" s="161"/>
      <c r="U22" s="161"/>
      <c r="V22" s="161"/>
      <c r="W22" s="161"/>
      <c r="X22" s="161"/>
    </row>
    <row r="23" ht="25" customHeight="1" spans="2:24">
      <c r="B23" s="1037"/>
      <c r="C23" s="1038" t="s">
        <v>72</v>
      </c>
      <c r="D23" s="1010" t="s">
        <v>142</v>
      </c>
      <c r="E23" s="1039" t="s">
        <v>74</v>
      </c>
      <c r="F23" s="1040" t="s">
        <v>143</v>
      </c>
      <c r="G23" s="1043" t="str">
        <f>IFERROR(_xlfn.IFS(AND(G6="深圳/中山/广州/汕头/厦门",I6="含税"),VLOOKUP("*"&amp;TRIM(SUBSTITUTE(H6,",","|"))&amp;"*",萨瓦纳!B:F,2,0),AND(G6="深圳/中山/广州/汕头/厦门",I6="不含税"),VLOOKUP("*"&amp;TRIM(SUBSTITUTE(H6,",","|"))&amp;"*",萨瓦纳!B:F,3,0),AND(G6="义乌/苏州",I6="含税"),VLOOKUP("*"&amp;TRIM(SUBSTITUTE(H6,",","|"))&amp;"*",萨瓦纳!B:F,2,0),AND(G6="义乌/苏州",I6="不含税"),VLOOKUP("*"&amp;TRIM(SUBSTITUTE(H6,",","|"))&amp;"*",萨瓦纳!B:F,3,0),AND(G6="青岛",I6="含税"),VLOOKUP("*"&amp;TRIM(SUBSTITUTE(H6,",","|"))&amp;"*",萨瓦纳!B:F,4,0),AND(G6="青岛",I6="不含税"),VLOOKUP("*"&amp;TRIM(SUBSTITUTE(H6,",","|"))&amp;"*",萨瓦纳!B:F,5,0)),"-")</f>
        <v>-</v>
      </c>
      <c r="H23" s="1042" t="str">
        <f>VLOOKUP(E23,[1]Sheet1!$A:$I,4,0)</f>
        <v>7月4日 18:00</v>
      </c>
      <c r="I23" s="1049">
        <f>VLOOKUP(E23,[1]Sheet1!$A:$I,5,0)</f>
        <v>46213</v>
      </c>
      <c r="J23" s="1049">
        <f>VLOOKUP(E23,[1]Sheet1!$A:$I,6,0)</f>
        <v>46245</v>
      </c>
      <c r="K23" s="1068">
        <f>VLOOKUP(E23,[1]Sheet1!$A:$J,7,0)</f>
        <v>32</v>
      </c>
      <c r="L23" s="1049">
        <f>VLOOKUP(E23,[1]Sheet1!$A:$J,8,0)</f>
        <v>46249</v>
      </c>
      <c r="M23" s="1069" t="str">
        <f>IFERROR(_xlfn.IFS(AND(G6="深圳/中山/广州/汕头/厦门",I6="含税"),VLOOKUP("*"&amp;TRIM(SUBSTITUTE(H6,",","|"))&amp;"*",[2]萨瓦纳!B7:H20,7,0),AND(G6="深圳/中山/广州/汕头/厦门",I6="不含税"),VLOOKUP("*"&amp;TRIM(SUBSTITUTE(H6,",","|"))&amp;"*",[2]萨瓦纳!B7:H20,7,0),AND(G6="义乌/苏州",I6="含税"),VLOOKUP("*"&amp;TRIM(SUBSTITUTE(H6,",","|"))&amp;"*",[2]萨瓦纳!B7:H20,7,0),AND(G6="义乌/苏州",I6="不含税"),VLOOKUP("*"&amp;TRIM(SUBSTITUTE(H6,",","|"))&amp;"*",[2]萨瓦纳!B7:H20,7,0),AND(G6="青岛",I6="含税"),VLOOKUP("*"&amp;TRIM(SUBSTITUTE(H6,",","|"))&amp;"*",[2]萨瓦纳!B7:H20,7,0),AND(G6="青岛",I6="不含税"),VLOOKUP("*"&amp;TRIM(SUBSTITUTE(H6,",","|"))&amp;"*",[2]萨瓦纳!B7:H20,7,0)),"-")</f>
        <v>-</v>
      </c>
      <c r="Q23" s="161"/>
      <c r="R23" s="161"/>
      <c r="S23" s="161"/>
      <c r="T23" s="161"/>
      <c r="U23" s="161"/>
      <c r="V23" s="161"/>
      <c r="W23" s="161"/>
      <c r="X23" s="161"/>
    </row>
    <row r="24" ht="25" customHeight="1" spans="2:24">
      <c r="B24" s="1045"/>
      <c r="C24" s="1038" t="s">
        <v>77</v>
      </c>
      <c r="D24" s="1010" t="s">
        <v>82</v>
      </c>
      <c r="E24" s="1046" t="s">
        <v>82</v>
      </c>
      <c r="F24" s="1040" t="s">
        <v>137</v>
      </c>
      <c r="G24" s="1043" t="str">
        <f>IFERROR(_xlfn.IFS(AND(G6="深圳/中山/广州",I6="含税"),VLOOKUP("*"&amp;TRIM(SUBSTITUTE(H6,",","|"))&amp;"*",加拿大!C:K,2,0),AND(G6="深圳/中山/广州",I6="不含税"),VLOOKUP("*"&amp;TRIM(SUBSTITUTE(H6,",","|"))&amp;"*",加拿大!C:K,3,0),AND(G6="义乌/苏州",I6="含税"),VLOOKUP("*"&amp;TRIM(SUBSTITUTE(H6,",","|"))&amp;"*",加拿大!C:K,4,0),AND(G6="义乌/苏州",I6="不含税"),VLOOKUP("*"&amp;TRIM(SUBSTITUTE(H6,",","|"))&amp;"*",加拿大!C:K,5,0),AND(G6="汕头/厦门",I6="含税"),VLOOKUP("*"&amp;TRIM(SUBSTITUTE(H6,",","|"))&amp;"*",加拿大!C:K,6,0),AND(G6="汕头/厦门",I6="不含税"),VLOOKUP("*"&amp;TRIM(SUBSTITUTE(H6,",","|"))&amp;"*",加拿大!C:K,7,0),AND(G6="青岛",I6="含税"),VLOOKUP("*"&amp;TRIM(SUBSTITUTE(H6,",","|"))&amp;"*",加拿大!C:K,8,0),AND(G6="青岛",I6="不含税"),VLOOKUP("*"&amp;TRIM(SUBSTITUTE(H6,",","|"))&amp;"*",加拿大!C:K,9,0)),"-")</f>
        <v>-</v>
      </c>
      <c r="H24" s="1042" t="str">
        <f>VLOOKUP(E24,[1]Sheet1!$A:$I,4,0)</f>
        <v>7月4日 18:00</v>
      </c>
      <c r="I24" s="1049">
        <f>VLOOKUP(E24,[1]Sheet1!$A:$I,5,0)</f>
        <v>46214</v>
      </c>
      <c r="J24" s="1049">
        <f>VLOOKUP(E24,[1]Sheet1!$A:$I,6,0)</f>
        <v>46233</v>
      </c>
      <c r="K24" s="1068">
        <f>VLOOKUP(E24,[1]Sheet1!$A:$J,7,0)</f>
        <v>19</v>
      </c>
      <c r="L24" s="1049">
        <f>VLOOKUP(E24,[1]Sheet1!$A:$J,8,0)</f>
        <v>46237</v>
      </c>
      <c r="M24" s="1069" t="str">
        <f>IFERROR(_xlfn.IFS(AND(G3="深圳/中山/广州/汕头/厦门",I3="含税"),VLOOKUP("*"&amp;TRIM(SUBSTITUTE(H3,",","|"))&amp;"*",[2]加拿大!C4:L9,10,0),AND(G3="深圳/中山/广州/汕头/厦门",I3="不含税"),VLOOKUP("*"&amp;TRIM(SUBSTITUTE(H3,",","|"))&amp;"*",[2]加拿大!C4:L9,10,0),AND(G3="义乌/苏州",I3="含税"),VLOOKUP("*"&amp;TRIM(SUBSTITUTE(H3,",","|"))&amp;"*",[2]加拿大!C4:L9,10,0),AND(G3="义乌/苏州",I3="不含税"),VLOOKUP("*"&amp;TRIM(SUBSTITUTE(H3,",","|"))&amp;"*",[2]加拿大!C4:L9,10,0),AND(G3="青岛",I3="含税"),VLOOKUP("*"&amp;TRIM(SUBSTITUTE(H3,",","|"))&amp;"*",[2]加拿大!C4:L9,10,0),AND(G3="青岛",I3="不含税"),VLOOKUP("*"&amp;TRIM(SUBSTITUTE(H3,",","|"))&amp;"*",[2]加拿大!C4:L9,10,0)),"-")</f>
        <v>-</v>
      </c>
      <c r="Q24" s="161"/>
      <c r="R24" s="161"/>
      <c r="S24" s="161"/>
      <c r="T24" s="161"/>
      <c r="U24" s="161"/>
      <c r="V24" s="161"/>
      <c r="W24" s="161"/>
      <c r="X24" s="161"/>
    </row>
    <row r="25" ht="25" customHeight="1" spans="2:24">
      <c r="B25" s="1047" t="s">
        <v>84</v>
      </c>
      <c r="C25" s="1038" t="s">
        <v>37</v>
      </c>
      <c r="D25" s="1010" t="s">
        <v>85</v>
      </c>
      <c r="E25" s="1039" t="s">
        <v>86</v>
      </c>
      <c r="F25" s="1040" t="s">
        <v>91</v>
      </c>
      <c r="G25" s="1048" t="s">
        <v>91</v>
      </c>
      <c r="H25" s="1049" t="s">
        <v>91</v>
      </c>
      <c r="I25" s="1049" t="s">
        <v>91</v>
      </c>
      <c r="J25" s="1049" t="s">
        <v>91</v>
      </c>
      <c r="K25" s="1068" t="s">
        <v>91</v>
      </c>
      <c r="L25" s="1049" t="s">
        <v>91</v>
      </c>
      <c r="M25" s="1069"/>
      <c r="Q25" s="161"/>
      <c r="R25" s="161"/>
      <c r="S25" s="161"/>
      <c r="T25" s="161"/>
      <c r="U25" s="161"/>
      <c r="V25" s="161"/>
      <c r="W25" s="161"/>
      <c r="X25" s="161"/>
    </row>
    <row r="26" ht="25" customHeight="1" spans="2:13">
      <c r="B26" s="1047"/>
      <c r="C26" s="1038" t="s">
        <v>88</v>
      </c>
      <c r="D26" s="1010" t="s">
        <v>89</v>
      </c>
      <c r="E26" s="1039" t="s">
        <v>89</v>
      </c>
      <c r="F26" s="1040" t="s">
        <v>91</v>
      </c>
      <c r="G26" s="1048" t="s">
        <v>91</v>
      </c>
      <c r="H26" s="1049" t="s">
        <v>91</v>
      </c>
      <c r="I26" s="1049" t="s">
        <v>91</v>
      </c>
      <c r="J26" s="1049" t="s">
        <v>91</v>
      </c>
      <c r="K26" s="1068" t="s">
        <v>91</v>
      </c>
      <c r="L26" s="1049" t="s">
        <v>91</v>
      </c>
      <c r="M26" s="1069"/>
    </row>
    <row r="27" ht="35" hidden="1" customHeight="1" spans="2:13">
      <c r="B27" s="1050"/>
      <c r="C27" s="1051"/>
      <c r="D27" s="1052"/>
      <c r="E27" s="1052"/>
      <c r="F27" s="1052"/>
      <c r="G27" s="1052"/>
      <c r="H27" s="1052"/>
      <c r="I27" s="1052"/>
      <c r="J27" s="1052"/>
      <c r="K27" s="1052"/>
      <c r="L27" s="1071"/>
      <c r="M27" s="1069" t="str">
        <f>IFERROR(_xlfn.IFS(AND(G6="深圳/中山/广州/汕头/厦门",I6="含税"),VLOOKUP("*"&amp;TRIM(SUBSTITUTE(H6,",","|"))&amp;"*",[2]加拿大!C7:L12,10,0),AND(G6="深圳/中山/广州/汕头/厦门",I6="不含税"),VLOOKUP("*"&amp;TRIM(SUBSTITUTE(H6,",","|"))&amp;"*",[2]加拿大!C7:L12,10,0),AND(G6="义乌/苏州",I6="含税"),VLOOKUP("*"&amp;TRIM(SUBSTITUTE(H6,",","|"))&amp;"*",[2]加拿大!C7:L12,10,0),AND(G6="义乌/苏州",I6="不含税"),VLOOKUP("*"&amp;TRIM(SUBSTITUTE(H6,",","|"))&amp;"*",[2]加拿大!C7:L12,10,0),AND(G6="青岛",I6="含税"),VLOOKUP("*"&amp;TRIM(SUBSTITUTE(H6,",","|"))&amp;"*",[2]加拿大!C7:L12,10,0),AND(G6="青岛",I6="不含税"),VLOOKUP("*"&amp;TRIM(SUBSTITUTE(H6,",","|"))&amp;"*",[2]加拿大!C7:L12,10,0)),"-")</f>
        <v>-</v>
      </c>
    </row>
    <row r="28" customFormat="1" ht="35" customHeight="1" spans="2:13">
      <c r="B28" s="1053"/>
      <c r="C28" s="1054"/>
      <c r="D28" s="1055"/>
      <c r="E28" s="1055"/>
      <c r="F28" s="1056"/>
      <c r="G28" s="1056" t="s">
        <v>144</v>
      </c>
      <c r="H28" s="1057" t="s">
        <v>145</v>
      </c>
      <c r="I28" s="1072" t="s">
        <v>146</v>
      </c>
      <c r="J28" s="1072" t="s">
        <v>147</v>
      </c>
      <c r="K28" s="1055"/>
      <c r="L28" s="1073"/>
      <c r="M28" s="1074" t="s">
        <v>148</v>
      </c>
    </row>
    <row r="29" ht="31" customHeight="1" spans="2:24">
      <c r="B29" s="1037"/>
      <c r="C29" s="1038"/>
      <c r="D29" s="1010" t="s">
        <v>29</v>
      </c>
      <c r="E29" s="1039" t="s">
        <v>149</v>
      </c>
      <c r="F29" s="1040" t="s">
        <v>126</v>
      </c>
      <c r="G29" s="1043">
        <f>IFERROR(_xlfn.IFS(AND(G6="深圳/中山/广州/汕头/厦门",I6="含税"),VLOOKUP("*"&amp;TRIM(SUBSTITUTE(I29,",","|"))&amp;"*",海派渠道!B5:I10,3,0),AND(G6="义乌/苏州",I6="含税"),VLOOKUP("*"&amp;TRIM(SUBSTITUTE(I29,",","|"))&amp;"*",海派渠道!B5:I10,5,0),AND(G6="青岛",I6="含税"),VLOOKUP("*"&amp;TRIM(SUBSTITUTE(I29,",","|"))&amp;"*",海派渠道!B5:I10,7,0)),"-")</f>
        <v>16.2</v>
      </c>
      <c r="H29" s="1043">
        <f>IFERROR(_xlfn.IFS(AND(G6="深圳/中山/广州/汕头/厦门",I6="含税"),VLOOKUP("*"&amp;TRIM(SUBSTITUTE(I29,",","|"))&amp;"*",海派渠道!B5:I10,4,0),AND(G6="义乌/苏州",I6="含税"),VLOOKUP("*"&amp;TRIM(SUBSTITUTE(I29,",","|"))&amp;"*",海派渠道!B5:I10,6,0),AND(G6="青岛",I6="含税"),VLOOKUP("*"&amp;TRIM(SUBSTITUTE(I29,",","|"))&amp;"*",海派渠道!B5:I10,8,0)),"-")</f>
        <v>13.2</v>
      </c>
      <c r="I29" s="1049" t="str">
        <f>VLOOKUP(H6,分区!A:D,4,0)</f>
        <v>美西</v>
      </c>
      <c r="J29" s="1075" t="str">
        <f>VLOOKUP(H6,分区!A:E,2,0)</f>
        <v>94561-2677</v>
      </c>
      <c r="K29" s="1068">
        <v>11</v>
      </c>
      <c r="L29" s="1076" t="s">
        <v>11</v>
      </c>
      <c r="M29" s="1077" t="s">
        <v>150</v>
      </c>
      <c r="Q29" s="161"/>
      <c r="R29" s="161"/>
      <c r="S29" s="161"/>
      <c r="T29" s="161"/>
      <c r="U29" s="161"/>
      <c r="V29" s="161"/>
      <c r="W29" s="161"/>
      <c r="X29" s="161"/>
    </row>
    <row r="30" ht="31" customHeight="1" spans="2:24">
      <c r="B30" s="1037"/>
      <c r="C30" s="1038"/>
      <c r="D30" s="1010"/>
      <c r="E30" s="1039" t="s">
        <v>151</v>
      </c>
      <c r="F30" s="1040" t="s">
        <v>128</v>
      </c>
      <c r="G30" s="1043">
        <f>IFERROR(_xlfn.IFS(AND(G6="深圳/中山/广州/汕头/厦门",I6="含税"),VLOOKUP("*"&amp;TRIM(SUBSTITUTE(I29,",","|"))&amp;"*",海派渠道!B6:R11,12,0),AND(G6="义乌/苏州",I6="含税"),VLOOKUP("*"&amp;TRIM(SUBSTITUTE(I29,",","|"))&amp;"*",海派渠道!B6:R11,14,0),AND(G6="青岛",I6="含税"),VLOOKUP("*"&amp;TRIM(SUBSTITUTE(I29,",","|"))&amp;"*",海派渠道!B6:R11,16,0)),"-")</f>
        <v>14.6</v>
      </c>
      <c r="H30" s="1043">
        <f>IFERROR(_xlfn.IFS(AND(G6="深圳/中山/广州/汕头/厦门",I6="含税"),VLOOKUP("*"&amp;TRIM(SUBSTITUTE(I29,",","|"))&amp;"*",海派渠道!B6:T11,13,0),AND(G6="义乌/苏州",I6="含税"),VLOOKUP("*"&amp;TRIM(SUBSTITUTE(I29,",","|"))&amp;"*",海派渠道!B6:T11,15,0),AND(G6="青岛",I6="含税"),VLOOKUP("*"&amp;TRIM(SUBSTITUTE(I29,",","|"))&amp;"*",海派渠道!B6:T11,17,0)),"-")</f>
        <v>11.6</v>
      </c>
      <c r="I30" s="1049"/>
      <c r="J30" s="1049"/>
      <c r="K30" s="1068">
        <v>11</v>
      </c>
      <c r="L30" s="1076" t="s">
        <v>11</v>
      </c>
      <c r="M30" s="1077" t="s">
        <v>152</v>
      </c>
      <c r="Q30" s="161"/>
      <c r="R30" s="161"/>
      <c r="S30" s="161"/>
      <c r="T30" s="161"/>
      <c r="U30" s="161"/>
      <c r="V30" s="161"/>
      <c r="W30" s="161"/>
      <c r="X30" s="161"/>
    </row>
    <row r="31" ht="31" customHeight="1" spans="2:24">
      <c r="B31" s="1037"/>
      <c r="C31" s="1038"/>
      <c r="D31" s="1010"/>
      <c r="E31" s="1039" t="s">
        <v>153</v>
      </c>
      <c r="F31" s="1040" t="s">
        <v>129</v>
      </c>
      <c r="G31" s="1043">
        <f>IFERROR(_xlfn.IFS(AND(G6="深圳/中山/广州/汕头/厦门",I6="含税"),VLOOKUP("*"&amp;TRIM(SUBSTITUTE(I29,",","|"))&amp;"*",海派渠道!B16:I20,3,0),AND(G6="义乌/苏州",I6="含税"),VLOOKUP("*"&amp;TRIM(SUBSTITUTE(I29,",","|"))&amp;"*",海派渠道!B16:I20,5,0),AND(G6="青岛",I6="含税"),VLOOKUP("*"&amp;TRIM(SUBSTITUTE(I29,",","|"))&amp;"*",海派渠道!B16:I20,7,0)),"-")</f>
        <v>12.7</v>
      </c>
      <c r="H31" s="1043">
        <f>IFERROR(_xlfn.IFS(AND(G6="深圳/中山/广州/汕头/厦门",I6="含税"),VLOOKUP("*"&amp;TRIM(SUBSTITUTE(I29,",","|"))&amp;"*",海派渠道!B16:I20,4,0),AND(G6="义乌/苏州",I6="含税"),VLOOKUP("*"&amp;TRIM(SUBSTITUTE(I29,",","|"))&amp;"*",海派渠道!B16:I20,6,0),AND(G6="青岛",I6="含税"),VLOOKUP("*"&amp;TRIM(SUBSTITUTE(I29,",","|"))&amp;"*",海派渠道!B16:I20,8,0)),"-")</f>
        <v>9.7</v>
      </c>
      <c r="I31" s="1049"/>
      <c r="J31" s="1049"/>
      <c r="K31" s="1068">
        <v>14</v>
      </c>
      <c r="L31" s="1076" t="s">
        <v>11</v>
      </c>
      <c r="M31" s="1077" t="s">
        <v>154</v>
      </c>
      <c r="Q31" s="161"/>
      <c r="R31" s="161"/>
      <c r="S31" s="161"/>
      <c r="T31" s="161"/>
      <c r="U31" s="161"/>
      <c r="V31" s="161"/>
      <c r="W31" s="161"/>
      <c r="X31" s="161"/>
    </row>
    <row r="32" ht="31" customHeight="1" spans="2:24">
      <c r="B32" s="1058"/>
      <c r="C32" s="1059"/>
      <c r="D32" s="1060"/>
      <c r="E32" s="1061" t="s">
        <v>155</v>
      </c>
      <c r="F32" s="1062" t="s">
        <v>131</v>
      </c>
      <c r="G32" s="1063">
        <f>IFERROR(_xlfn.IFS(AND(G6="深圳/中山/广州/汕头/厦门",I6="含税"),VLOOKUP("*"&amp;TRIM(SUBSTITUTE(I29,",","|"))&amp;"*",海派渠道!B16:R21,12,0),AND(G6="义乌/苏州",I6="含税"),VLOOKUP("*"&amp;TRIM(SUBSTITUTE(I29,",","|"))&amp;"*",海派渠道!B16:R21,14,0),AND(G6="青岛",I6="含税"),VLOOKUP("*"&amp;TRIM(SUBSTITUTE(I29,",","|"))&amp;"*",海派渠道!B16:R21,16,0)),"-")</f>
        <v>12.5</v>
      </c>
      <c r="H32" s="1063">
        <f>IFERROR(_xlfn.IFS(AND(G6="深圳/中山/广州/汕头/厦门",I6="含税"),VLOOKUP("*"&amp;TRIM(SUBSTITUTE(I29,",","|"))&amp;"*",海派渠道!B16:R21,13,0),AND(G6="义乌/苏州",I6="含税"),VLOOKUP("*"&amp;TRIM(SUBSTITUTE(I29,",","|"))&amp;"*",海派渠道!B16:R21,15,0),AND(G6="青岛",I6="含税"),VLOOKUP("*"&amp;TRIM(SUBSTITUTE(I29,",","|"))&amp;"*",海派渠道!B16:R21,17,0)),"-")</f>
        <v>9.5</v>
      </c>
      <c r="I32" s="1071"/>
      <c r="J32" s="1071"/>
      <c r="K32" s="1078">
        <v>14</v>
      </c>
      <c r="L32" s="1079" t="s">
        <v>11</v>
      </c>
      <c r="M32" s="1080" t="s">
        <v>156</v>
      </c>
      <c r="Q32" s="161"/>
      <c r="R32" s="161"/>
      <c r="S32" s="161"/>
      <c r="T32" s="161"/>
      <c r="U32" s="161"/>
      <c r="V32" s="161"/>
      <c r="W32" s="161"/>
      <c r="X32" s="161"/>
    </row>
  </sheetData>
  <mergeCells count="9">
    <mergeCell ref="B2:M2"/>
    <mergeCell ref="G4:I4"/>
    <mergeCell ref="B8:B23"/>
    <mergeCell ref="B25:B26"/>
    <mergeCell ref="C8:C14"/>
    <mergeCell ref="C18:C19"/>
    <mergeCell ref="D8:D10"/>
    <mergeCell ref="D12:D14"/>
    <mergeCell ref="D29:D32"/>
  </mergeCells>
  <conditionalFormatting sqref="G8">
    <cfRule type="top10" dxfId="0" priority="90" percent="1" bottom="1" rank="10"/>
  </conditionalFormatting>
  <conditionalFormatting sqref="M8">
    <cfRule type="top10" dxfId="0" priority="27" percent="1" bottom="1" rank="10"/>
  </conditionalFormatting>
  <conditionalFormatting sqref="G9">
    <cfRule type="top10" dxfId="0" priority="88" percent="1" bottom="1" rank="10"/>
  </conditionalFormatting>
  <conditionalFormatting sqref="M9">
    <cfRule type="top10" dxfId="0" priority="26" percent="1" bottom="1" rank="10"/>
  </conditionalFormatting>
  <conditionalFormatting sqref="G10">
    <cfRule type="top10" dxfId="0" priority="87" percent="1" bottom="1" rank="10"/>
  </conditionalFormatting>
  <conditionalFormatting sqref="M10">
    <cfRule type="top10" dxfId="0" priority="25" percent="1" bottom="1" rank="10"/>
  </conditionalFormatting>
  <conditionalFormatting sqref="G11">
    <cfRule type="top10" dxfId="0" priority="48" percent="1" bottom="1" rank="10"/>
  </conditionalFormatting>
  <conditionalFormatting sqref="M11">
    <cfRule type="top10" dxfId="0" priority="24" percent="1" bottom="1" rank="10"/>
  </conditionalFormatting>
  <conditionalFormatting sqref="G12">
    <cfRule type="top10" dxfId="0" priority="86" percent="1" bottom="1" rank="10"/>
  </conditionalFormatting>
  <conditionalFormatting sqref="M12">
    <cfRule type="top10" dxfId="0" priority="23" percent="1" bottom="1" rank="10"/>
  </conditionalFormatting>
  <conditionalFormatting sqref="G13">
    <cfRule type="top10" dxfId="0" priority="82" percent="1" bottom="1" rank="10"/>
  </conditionalFormatting>
  <conditionalFormatting sqref="M13">
    <cfRule type="top10" dxfId="0" priority="22" percent="1" bottom="1" rank="10"/>
  </conditionalFormatting>
  <conditionalFormatting sqref="G14">
    <cfRule type="top10" dxfId="0" priority="46" percent="1" bottom="1" rank="10"/>
  </conditionalFormatting>
  <conditionalFormatting sqref="M14">
    <cfRule type="top10" dxfId="0" priority="19" percent="1" bottom="1" rank="10"/>
  </conditionalFormatting>
  <conditionalFormatting sqref="G15">
    <cfRule type="top10" dxfId="0" priority="45" percent="1" bottom="1" rank="10"/>
  </conditionalFormatting>
  <conditionalFormatting sqref="M15">
    <cfRule type="top10" dxfId="0" priority="18" percent="1" bottom="1" rank="10"/>
  </conditionalFormatting>
  <conditionalFormatting sqref="G16">
    <cfRule type="top10" dxfId="0" priority="44" percent="1" bottom="1" rank="10"/>
  </conditionalFormatting>
  <conditionalFormatting sqref="M16">
    <cfRule type="top10" dxfId="0" priority="17" percent="1" bottom="1" rank="10"/>
  </conditionalFormatting>
  <conditionalFormatting sqref="G17">
    <cfRule type="top10" dxfId="0" priority="43" percent="1" bottom="1" rank="10"/>
  </conditionalFormatting>
  <conditionalFormatting sqref="M17">
    <cfRule type="top10" dxfId="0" priority="16" percent="1" bottom="1" rank="10"/>
  </conditionalFormatting>
  <conditionalFormatting sqref="G18">
    <cfRule type="top10" dxfId="0" priority="29" percent="1" bottom="1" rank="10"/>
  </conditionalFormatting>
  <conditionalFormatting sqref="M18">
    <cfRule type="top10" dxfId="0" priority="14" percent="1" bottom="1" rank="10"/>
  </conditionalFormatting>
  <conditionalFormatting sqref="G19">
    <cfRule type="top10" dxfId="0" priority="28" percent="1" bottom="1" rank="10"/>
  </conditionalFormatting>
  <conditionalFormatting sqref="M19">
    <cfRule type="top10" dxfId="0" priority="6" percent="1" bottom="1" rank="10"/>
  </conditionalFormatting>
  <conditionalFormatting sqref="G20">
    <cfRule type="top10" dxfId="0" priority="68" percent="1" bottom="1" rank="10"/>
  </conditionalFormatting>
  <conditionalFormatting sqref="M20">
    <cfRule type="top10" dxfId="0" priority="5" percent="1" bottom="1" rank="10"/>
  </conditionalFormatting>
  <conditionalFormatting sqref="G21">
    <cfRule type="top10" dxfId="0" priority="67" percent="1" bottom="1" rank="10"/>
  </conditionalFormatting>
  <conditionalFormatting sqref="M21">
    <cfRule type="top10" dxfId="0" priority="4" percent="1" bottom="1" rank="10"/>
  </conditionalFormatting>
  <conditionalFormatting sqref="G22">
    <cfRule type="top10" dxfId="0" priority="65" percent="1" bottom="1" rank="10"/>
  </conditionalFormatting>
  <conditionalFormatting sqref="M22">
    <cfRule type="top10" dxfId="0" priority="3" percent="1" bottom="1" rank="10"/>
  </conditionalFormatting>
  <conditionalFormatting sqref="G23">
    <cfRule type="top10" dxfId="0" priority="64" percent="1" bottom="1" rank="10"/>
  </conditionalFormatting>
  <conditionalFormatting sqref="M23">
    <cfRule type="top10" dxfId="0" priority="2" percent="1" bottom="1" rank="10"/>
  </conditionalFormatting>
  <conditionalFormatting sqref="G24">
    <cfRule type="top10" dxfId="0" priority="57" percent="1" bottom="1" rank="10"/>
  </conditionalFormatting>
  <conditionalFormatting sqref="M24">
    <cfRule type="top10" dxfId="0" priority="1" percent="1" bottom="1" rank="10"/>
  </conditionalFormatting>
  <conditionalFormatting sqref="M27">
    <cfRule type="top10" dxfId="0" priority="7" percent="1" bottom="1" rank="10"/>
  </conditionalFormatting>
  <conditionalFormatting sqref="G29">
    <cfRule type="top10" dxfId="0" priority="54" percent="1" bottom="1" rank="10"/>
  </conditionalFormatting>
  <conditionalFormatting sqref="H29">
    <cfRule type="top10" dxfId="0" priority="53" percent="1" bottom="1" rank="10"/>
  </conditionalFormatting>
  <conditionalFormatting sqref="G30">
    <cfRule type="top10" dxfId="0" priority="42" percent="1" bottom="1" rank="10"/>
  </conditionalFormatting>
  <conditionalFormatting sqref="H30">
    <cfRule type="top10" dxfId="0" priority="35" percent="1" bottom="1" rank="10"/>
  </conditionalFormatting>
  <conditionalFormatting sqref="G31">
    <cfRule type="top10" dxfId="0" priority="34" percent="1" bottom="1" rank="10"/>
  </conditionalFormatting>
  <conditionalFormatting sqref="H31">
    <cfRule type="top10" dxfId="0" priority="33" percent="1" bottom="1" rank="10"/>
  </conditionalFormatting>
  <conditionalFormatting sqref="G32">
    <cfRule type="top10" dxfId="0" priority="32" percent="1" bottom="1" rank="10"/>
  </conditionalFormatting>
  <conditionalFormatting sqref="H32">
    <cfRule type="top10" dxfId="0" priority="31" percent="1" bottom="1" rank="10"/>
  </conditionalFormatting>
  <conditionalFormatting sqref="G25:G26">
    <cfRule type="top10" dxfId="0" priority="93" percent="1" bottom="1" rank="10"/>
  </conditionalFormatting>
  <conditionalFormatting sqref="M25:M26">
    <cfRule type="top10" dxfId="0" priority="13" percent="1" bottom="1" rank="10"/>
  </conditionalFormatting>
  <dataValidations count="2">
    <dataValidation type="list" allowBlank="1" showInputMessage="1" showErrorMessage="1" sqref="G6">
      <formula1>"深圳/中山/广州/汕头/厦门,义乌/苏州,青岛,深圳/中山/义乌/苏州/广州,汕头/厦门,深圳/中山/广州"</formula1>
    </dataValidation>
    <dataValidation type="list" allowBlank="1" showInputMessage="1" showErrorMessage="1" sqref="I6">
      <formula1>"含税,不含税"</formula1>
    </dataValidation>
  </dataValidations>
  <hyperlinks>
    <hyperlink ref="L31" location="海派渠道!A1" display="查看报价"/>
    <hyperlink ref="L30" location="海派渠道!A1" display="查看报价"/>
    <hyperlink ref="L29" location="海派渠道!A1" display="查看报价"/>
    <hyperlink ref="L32" location="海派渠道!A1" display="查看报价"/>
  </hyperlinks>
  <pageMargins left="0.75" right="0.75" top="1" bottom="1" header="0.5" footer="0.5"/>
  <pageSetup paperSize="1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tint="-0.5"/>
  </sheetPr>
  <dimension ref="B1:KB53"/>
  <sheetViews>
    <sheetView zoomScale="70" zoomScaleNormal="70" topLeftCell="A2" workbookViewId="0">
      <selection activeCell="L21" sqref="L21"/>
    </sheetView>
  </sheetViews>
  <sheetFormatPr defaultColWidth="9.11666666666667" defaultRowHeight="13.5"/>
  <cols>
    <col min="1" max="1" width="1.66666666666667" customWidth="1"/>
    <col min="2" max="2" width="23.525" customWidth="1"/>
    <col min="3" max="3" width="66.0666666666667" customWidth="1"/>
    <col min="4" max="4" width="18.8833333333333" customWidth="1"/>
    <col min="5" max="5" width="21.3833333333333" customWidth="1"/>
    <col min="6" max="6" width="18.925" customWidth="1"/>
    <col min="7" max="7" width="22.0833333333333" customWidth="1"/>
    <col min="8" max="8" width="27.1416666666667" customWidth="1"/>
    <col min="10" max="10" width="20" customWidth="1"/>
  </cols>
  <sheetData>
    <row r="1" customFormat="1" ht="10" customHeight="1" spans="6:6">
      <c r="F1" s="211"/>
    </row>
    <row r="2" customFormat="1" ht="126" customHeight="1" spans="2:8">
      <c r="B2" s="158" t="s">
        <v>0</v>
      </c>
      <c r="C2" s="159"/>
      <c r="D2" s="159"/>
      <c r="E2" s="159"/>
      <c r="F2" s="159"/>
      <c r="G2" s="159"/>
      <c r="H2" s="160"/>
    </row>
    <row r="3" customFormat="1" ht="12" customHeight="1"/>
    <row r="4" customFormat="1" ht="34" customHeight="1" spans="2:8">
      <c r="B4" s="988" t="s">
        <v>157</v>
      </c>
      <c r="C4" s="989" t="s">
        <v>158</v>
      </c>
      <c r="D4" s="989" t="s">
        <v>159</v>
      </c>
      <c r="E4" s="989" t="s">
        <v>160</v>
      </c>
      <c r="F4" s="989" t="s">
        <v>30</v>
      </c>
      <c r="G4" s="990" t="s">
        <v>161</v>
      </c>
      <c r="H4" s="991" t="s">
        <v>162</v>
      </c>
    </row>
    <row r="5" s="983" customFormat="1" ht="34" customHeight="1" spans="2:8">
      <c r="B5" s="992"/>
      <c r="C5" s="993" t="s">
        <v>163</v>
      </c>
      <c r="D5" s="993" t="s">
        <v>164</v>
      </c>
      <c r="E5" s="993" t="s">
        <v>164</v>
      </c>
      <c r="F5" s="993" t="s">
        <v>165</v>
      </c>
      <c r="G5" s="994" t="s">
        <v>164</v>
      </c>
      <c r="H5" s="995" t="s">
        <v>166</v>
      </c>
    </row>
    <row r="6" s="984" customFormat="1" ht="25" customHeight="1" spans="2:8">
      <c r="B6" s="996" t="s">
        <v>167</v>
      </c>
      <c r="C6" s="997" t="s">
        <v>168</v>
      </c>
      <c r="D6" s="998">
        <v>0</v>
      </c>
      <c r="E6" s="998">
        <v>0</v>
      </c>
      <c r="F6" s="998">
        <v>0</v>
      </c>
      <c r="G6" s="999">
        <v>0</v>
      </c>
      <c r="H6" s="1000">
        <v>0</v>
      </c>
    </row>
    <row r="7" s="984" customFormat="1" ht="25" customHeight="1" spans="2:16">
      <c r="B7" s="1001"/>
      <c r="C7" s="1002" t="s">
        <v>169</v>
      </c>
      <c r="D7" s="1003">
        <v>350</v>
      </c>
      <c r="E7" s="1003">
        <v>350</v>
      </c>
      <c r="F7" s="1003">
        <v>350</v>
      </c>
      <c r="G7" s="1003">
        <v>350</v>
      </c>
      <c r="H7" s="1004">
        <v>350</v>
      </c>
      <c r="J7" s="1022" t="s">
        <v>170</v>
      </c>
      <c r="K7" s="1023" t="s">
        <v>171</v>
      </c>
      <c r="L7" s="1023" t="s">
        <v>172</v>
      </c>
      <c r="M7" s="1023" t="s">
        <v>173</v>
      </c>
      <c r="N7" s="1024" t="s">
        <v>125</v>
      </c>
      <c r="O7" s="1024" t="s">
        <v>125</v>
      </c>
      <c r="P7" s="1024"/>
    </row>
    <row r="8" s="984" customFormat="1" ht="25" customHeight="1" spans="2:16">
      <c r="B8" s="1001"/>
      <c r="C8" s="1002" t="s">
        <v>174</v>
      </c>
      <c r="D8" s="1005">
        <v>350</v>
      </c>
      <c r="E8" s="1005">
        <v>350</v>
      </c>
      <c r="F8" s="1005">
        <v>350</v>
      </c>
      <c r="G8" s="1005">
        <v>350</v>
      </c>
      <c r="H8" s="1006">
        <v>350</v>
      </c>
      <c r="J8" s="1022"/>
      <c r="K8" s="1023" t="s">
        <v>175</v>
      </c>
      <c r="L8" s="1023">
        <v>10</v>
      </c>
      <c r="M8" s="1023" t="s">
        <v>176</v>
      </c>
      <c r="N8" s="1024" t="s">
        <v>177</v>
      </c>
      <c r="O8" s="1024"/>
      <c r="P8" s="1024"/>
    </row>
    <row r="9" s="984" customFormat="1" ht="25" customHeight="1" spans="2:16">
      <c r="B9" s="1001" t="s">
        <v>178</v>
      </c>
      <c r="C9" s="1002" t="s">
        <v>179</v>
      </c>
      <c r="D9" s="1003" t="s">
        <v>180</v>
      </c>
      <c r="E9" s="1003">
        <v>0</v>
      </c>
      <c r="F9" s="1003" t="s">
        <v>180</v>
      </c>
      <c r="G9" s="1003" t="s">
        <v>180</v>
      </c>
      <c r="H9" s="1004">
        <v>0</v>
      </c>
      <c r="J9" s="1022"/>
      <c r="K9" s="1023" t="s">
        <v>181</v>
      </c>
      <c r="L9" s="1023">
        <v>1</v>
      </c>
      <c r="M9" s="1023" t="s">
        <v>182</v>
      </c>
      <c r="N9" s="1024" t="s">
        <v>183</v>
      </c>
      <c r="O9" s="1024"/>
      <c r="P9" s="1024"/>
    </row>
    <row r="10" s="984" customFormat="1" ht="25" customHeight="1" spans="2:16">
      <c r="B10" s="1001"/>
      <c r="C10" s="1002" t="s">
        <v>184</v>
      </c>
      <c r="D10" s="1003" t="s">
        <v>180</v>
      </c>
      <c r="E10" s="1003">
        <v>500</v>
      </c>
      <c r="F10" s="1003" t="s">
        <v>180</v>
      </c>
      <c r="G10" s="1003" t="s">
        <v>180</v>
      </c>
      <c r="H10" s="1004">
        <v>500</v>
      </c>
      <c r="J10" s="1022"/>
      <c r="K10" s="1023" t="s">
        <v>185</v>
      </c>
      <c r="L10" s="1023">
        <v>1</v>
      </c>
      <c r="M10" s="1023" t="s">
        <v>182</v>
      </c>
      <c r="N10" s="1024" t="s">
        <v>183</v>
      </c>
      <c r="O10" s="1024"/>
      <c r="P10" s="1024"/>
    </row>
    <row r="11" s="984" customFormat="1" ht="25" customHeight="1" spans="2:16">
      <c r="B11" s="1001"/>
      <c r="C11" s="1002" t="s">
        <v>186</v>
      </c>
      <c r="D11" s="1003" t="s">
        <v>180</v>
      </c>
      <c r="E11" s="1003">
        <v>500</v>
      </c>
      <c r="F11" s="1003" t="s">
        <v>180</v>
      </c>
      <c r="G11" s="1003" t="s">
        <v>180</v>
      </c>
      <c r="H11" s="1004">
        <v>500</v>
      </c>
      <c r="J11" s="1022"/>
      <c r="K11" s="1023"/>
      <c r="L11" s="1023"/>
      <c r="M11" s="1023"/>
      <c r="N11" s="1024"/>
      <c r="O11" s="1024"/>
      <c r="P11" s="1024"/>
    </row>
    <row r="12" s="984" customFormat="1" ht="25" customHeight="1" spans="2:16">
      <c r="B12" s="1001"/>
      <c r="C12" s="1002" t="s">
        <v>187</v>
      </c>
      <c r="D12" s="1003" t="s">
        <v>188</v>
      </c>
      <c r="E12" s="1003" t="s">
        <v>188</v>
      </c>
      <c r="F12" s="1003" t="s">
        <v>188</v>
      </c>
      <c r="G12" s="1003" t="s">
        <v>188</v>
      </c>
      <c r="H12" s="1004" t="s">
        <v>188</v>
      </c>
      <c r="J12" s="1022"/>
      <c r="K12" s="1023" t="s">
        <v>189</v>
      </c>
      <c r="L12" s="1023">
        <v>1</v>
      </c>
      <c r="M12" s="1023" t="s">
        <v>176</v>
      </c>
      <c r="N12" s="1024"/>
      <c r="O12" s="1024"/>
      <c r="P12" s="1024"/>
    </row>
    <row r="13" s="984" customFormat="1" ht="25" customHeight="1" spans="2:16">
      <c r="B13" s="1001"/>
      <c r="C13" s="1002" t="s">
        <v>190</v>
      </c>
      <c r="D13" s="1003" t="s">
        <v>188</v>
      </c>
      <c r="E13" s="1003" t="s">
        <v>188</v>
      </c>
      <c r="F13" s="1003" t="s">
        <v>188</v>
      </c>
      <c r="G13" s="1003" t="s">
        <v>188</v>
      </c>
      <c r="H13" s="1004" t="s">
        <v>188</v>
      </c>
      <c r="J13" s="1022"/>
      <c r="K13" s="1023" t="s">
        <v>191</v>
      </c>
      <c r="L13" s="1023">
        <v>30</v>
      </c>
      <c r="M13" s="1023" t="s">
        <v>176</v>
      </c>
      <c r="N13" s="1024" t="s">
        <v>192</v>
      </c>
      <c r="O13" s="1024"/>
      <c r="P13" s="1024"/>
    </row>
    <row r="14" s="984" customFormat="1" ht="25" customHeight="1" spans="2:16">
      <c r="B14" s="1001"/>
      <c r="C14" s="1002" t="s">
        <v>193</v>
      </c>
      <c r="D14" s="1003" t="s">
        <v>188</v>
      </c>
      <c r="E14" s="1003" t="s">
        <v>188</v>
      </c>
      <c r="F14" s="1003" t="s">
        <v>188</v>
      </c>
      <c r="G14" s="1003" t="s">
        <v>188</v>
      </c>
      <c r="H14" s="1004" t="s">
        <v>188</v>
      </c>
      <c r="J14" s="1022"/>
      <c r="K14" s="1023" t="s">
        <v>194</v>
      </c>
      <c r="L14" s="1023" t="s">
        <v>195</v>
      </c>
      <c r="M14" s="1023" t="s">
        <v>196</v>
      </c>
      <c r="N14" s="1024" t="s">
        <v>197</v>
      </c>
      <c r="O14" s="1024" t="s">
        <v>198</v>
      </c>
      <c r="P14" s="1024"/>
    </row>
    <row r="15" s="984" customFormat="1" ht="25" customHeight="1" spans="2:8">
      <c r="B15" s="1001"/>
      <c r="C15" s="1002" t="s">
        <v>199</v>
      </c>
      <c r="D15" s="1003" t="s">
        <v>188</v>
      </c>
      <c r="E15" s="1003" t="s">
        <v>188</v>
      </c>
      <c r="F15" s="1003" t="s">
        <v>188</v>
      </c>
      <c r="G15" s="1003" t="s">
        <v>188</v>
      </c>
      <c r="H15" s="1004" t="s">
        <v>188</v>
      </c>
    </row>
    <row r="16" s="984" customFormat="1" ht="25" customHeight="1" spans="2:8">
      <c r="B16" s="1001"/>
      <c r="C16" s="1002" t="s">
        <v>200</v>
      </c>
      <c r="D16" s="1003" t="s">
        <v>188</v>
      </c>
      <c r="E16" s="1003" t="s">
        <v>188</v>
      </c>
      <c r="F16" s="1003" t="s">
        <v>188</v>
      </c>
      <c r="G16" s="1003" t="s">
        <v>188</v>
      </c>
      <c r="H16" s="1004" t="s">
        <v>188</v>
      </c>
    </row>
    <row r="17" s="984" customFormat="1" ht="25" customHeight="1" spans="2:8">
      <c r="B17" s="1001"/>
      <c r="C17" s="1002" t="s">
        <v>201</v>
      </c>
      <c r="D17" s="1003" t="s">
        <v>202</v>
      </c>
      <c r="E17" s="1003" t="s">
        <v>202</v>
      </c>
      <c r="F17" s="1003" t="s">
        <v>203</v>
      </c>
      <c r="G17" s="1003" t="s">
        <v>202</v>
      </c>
      <c r="H17" s="1004" t="s">
        <v>202</v>
      </c>
    </row>
    <row r="18" s="984" customFormat="1" ht="25" customHeight="1" spans="2:8">
      <c r="B18" s="1007" t="s">
        <v>204</v>
      </c>
      <c r="C18" s="1002" t="s">
        <v>205</v>
      </c>
      <c r="D18" s="1005">
        <v>0</v>
      </c>
      <c r="E18" s="1005">
        <v>0</v>
      </c>
      <c r="F18" s="1005">
        <v>0</v>
      </c>
      <c r="G18" s="1003">
        <v>0</v>
      </c>
      <c r="H18" s="1004">
        <v>0</v>
      </c>
    </row>
    <row r="19" s="984" customFormat="1" ht="25" customHeight="1" spans="2:8">
      <c r="B19" s="1007"/>
      <c r="C19" s="1002" t="s">
        <v>206</v>
      </c>
      <c r="D19" s="1003">
        <v>0</v>
      </c>
      <c r="E19" s="1003">
        <v>0</v>
      </c>
      <c r="F19" s="1003" t="s">
        <v>207</v>
      </c>
      <c r="G19" s="1003">
        <v>0</v>
      </c>
      <c r="H19" s="1004">
        <v>0</v>
      </c>
    </row>
    <row r="20" s="984" customFormat="1" ht="25" customHeight="1" spans="2:8">
      <c r="B20" s="1007"/>
      <c r="C20" s="1002" t="s">
        <v>208</v>
      </c>
      <c r="D20" s="1005">
        <v>0</v>
      </c>
      <c r="E20" s="1005">
        <v>0</v>
      </c>
      <c r="F20" s="1005" t="s">
        <v>209</v>
      </c>
      <c r="G20" s="1003">
        <v>0</v>
      </c>
      <c r="H20" s="1004">
        <v>0</v>
      </c>
    </row>
    <row r="21" s="985" customFormat="1" ht="25" customHeight="1" spans="2:288">
      <c r="B21" s="1001" t="s">
        <v>210</v>
      </c>
      <c r="C21" s="1002" t="s">
        <v>211</v>
      </c>
      <c r="D21" s="1008" t="s">
        <v>212</v>
      </c>
      <c r="E21" s="1008" t="s">
        <v>213</v>
      </c>
      <c r="F21" s="1008" t="s">
        <v>214</v>
      </c>
      <c r="G21" s="1008" t="s">
        <v>214</v>
      </c>
      <c r="H21" s="1009" t="s">
        <v>214</v>
      </c>
      <c r="AA21" s="986"/>
      <c r="AB21" s="986"/>
      <c r="AC21" s="986"/>
      <c r="AD21" s="986"/>
      <c r="AE21" s="986"/>
      <c r="AF21" s="986"/>
      <c r="AG21" s="986"/>
      <c r="AH21" s="986"/>
      <c r="AI21" s="986"/>
      <c r="AJ21" s="986"/>
      <c r="AK21" s="986"/>
      <c r="AL21" s="986"/>
      <c r="AM21" s="986"/>
      <c r="AN21" s="986"/>
      <c r="AO21" s="986"/>
      <c r="AP21" s="986"/>
      <c r="AQ21" s="986"/>
      <c r="AR21" s="986"/>
      <c r="AS21" s="986"/>
      <c r="AT21" s="986"/>
      <c r="AU21" s="986"/>
      <c r="AV21" s="986"/>
      <c r="AW21" s="986"/>
      <c r="AX21" s="986"/>
      <c r="AY21" s="986"/>
      <c r="AZ21" s="986"/>
      <c r="BA21" s="986"/>
      <c r="BB21" s="986"/>
      <c r="BC21" s="986"/>
      <c r="BD21" s="986"/>
      <c r="BE21" s="986"/>
      <c r="BF21" s="986"/>
      <c r="BG21" s="986"/>
      <c r="BH21" s="986"/>
      <c r="BI21" s="986"/>
      <c r="BJ21" s="986"/>
      <c r="BK21" s="986"/>
      <c r="BL21" s="986"/>
      <c r="BM21" s="986"/>
      <c r="BN21" s="986"/>
      <c r="BO21" s="986"/>
      <c r="BP21" s="986"/>
      <c r="BQ21" s="986"/>
      <c r="BR21" s="986"/>
      <c r="BS21" s="986"/>
      <c r="BT21" s="986"/>
      <c r="BU21" s="986"/>
      <c r="BV21" s="986"/>
      <c r="BW21" s="986"/>
      <c r="BX21" s="986"/>
      <c r="BY21" s="986"/>
      <c r="BZ21" s="986"/>
      <c r="CA21" s="986"/>
      <c r="CB21" s="986"/>
      <c r="CC21" s="986"/>
      <c r="CD21" s="986"/>
      <c r="CE21" s="986"/>
      <c r="CF21" s="986"/>
      <c r="CG21" s="986"/>
      <c r="CH21" s="986"/>
      <c r="CI21" s="986"/>
      <c r="CJ21" s="986"/>
      <c r="CK21" s="986"/>
      <c r="CL21" s="986"/>
      <c r="CM21" s="986"/>
      <c r="CN21" s="986"/>
      <c r="CO21" s="986"/>
      <c r="CP21" s="986"/>
      <c r="CQ21" s="986"/>
      <c r="CR21" s="986"/>
      <c r="CS21" s="986"/>
      <c r="CT21" s="986"/>
      <c r="CU21" s="986"/>
      <c r="CV21" s="986"/>
      <c r="CW21" s="986"/>
      <c r="CX21" s="986"/>
      <c r="CY21" s="986"/>
      <c r="CZ21" s="986"/>
      <c r="DA21" s="986"/>
      <c r="DB21" s="986"/>
      <c r="DC21" s="986"/>
      <c r="DD21" s="986"/>
      <c r="DE21" s="986"/>
      <c r="DF21" s="986"/>
      <c r="DG21" s="986"/>
      <c r="DH21" s="986"/>
      <c r="DI21" s="986"/>
      <c r="DJ21" s="986"/>
      <c r="DK21" s="986"/>
      <c r="DL21" s="986"/>
      <c r="DM21" s="986"/>
      <c r="DN21" s="986"/>
      <c r="DO21" s="986"/>
      <c r="DP21" s="986"/>
      <c r="DQ21" s="986"/>
      <c r="DR21" s="986"/>
      <c r="DS21" s="986"/>
      <c r="DT21" s="986"/>
      <c r="DU21" s="986"/>
      <c r="DV21" s="986"/>
      <c r="DW21" s="986"/>
      <c r="DX21" s="986"/>
      <c r="DY21" s="986"/>
      <c r="DZ21" s="986"/>
      <c r="EA21" s="986"/>
      <c r="EB21" s="986"/>
      <c r="EC21" s="986"/>
      <c r="ED21" s="986"/>
      <c r="EE21" s="986"/>
      <c r="EF21" s="986"/>
      <c r="EG21" s="986"/>
      <c r="EH21" s="986"/>
      <c r="EI21" s="986"/>
      <c r="EJ21" s="986"/>
      <c r="EK21" s="986"/>
      <c r="EL21" s="986"/>
      <c r="EM21" s="986"/>
      <c r="EN21" s="986"/>
      <c r="EO21" s="986"/>
      <c r="EP21" s="986"/>
      <c r="EQ21" s="986"/>
      <c r="ER21" s="986"/>
      <c r="ES21" s="986"/>
      <c r="ET21" s="986"/>
      <c r="EU21" s="986"/>
      <c r="EV21" s="986"/>
      <c r="EW21" s="986"/>
      <c r="EX21" s="986"/>
      <c r="EY21" s="986"/>
      <c r="EZ21" s="986"/>
      <c r="FA21" s="986"/>
      <c r="FB21" s="986"/>
      <c r="FC21" s="986"/>
      <c r="FD21" s="986"/>
      <c r="FE21" s="986"/>
      <c r="FF21" s="986"/>
      <c r="FG21" s="986"/>
      <c r="FH21" s="986"/>
      <c r="FI21" s="986"/>
      <c r="FJ21" s="986"/>
      <c r="FK21" s="986"/>
      <c r="FL21" s="986"/>
      <c r="FM21" s="986"/>
      <c r="FN21" s="986"/>
      <c r="FO21" s="986"/>
      <c r="FP21" s="986"/>
      <c r="FQ21" s="986"/>
      <c r="FR21" s="986"/>
      <c r="FS21" s="986"/>
      <c r="FT21" s="986"/>
      <c r="FU21" s="986"/>
      <c r="FV21" s="986"/>
      <c r="FW21" s="986"/>
      <c r="FX21" s="986"/>
      <c r="FY21" s="986"/>
      <c r="FZ21" s="986"/>
      <c r="GA21" s="986"/>
      <c r="GB21" s="986"/>
      <c r="GC21" s="986"/>
      <c r="GD21" s="986"/>
      <c r="GE21" s="986"/>
      <c r="GF21" s="986"/>
      <c r="GG21" s="986"/>
      <c r="GH21" s="986"/>
      <c r="GI21" s="986"/>
      <c r="GJ21" s="986"/>
      <c r="GK21" s="986"/>
      <c r="GL21" s="986"/>
      <c r="GM21" s="986"/>
      <c r="GN21" s="986"/>
      <c r="GO21" s="986"/>
      <c r="GP21" s="986"/>
      <c r="GQ21" s="986"/>
      <c r="GR21" s="986"/>
      <c r="GS21" s="986"/>
      <c r="GT21" s="986"/>
      <c r="GU21" s="986"/>
      <c r="GV21" s="986"/>
      <c r="GW21" s="986"/>
      <c r="GX21" s="986"/>
      <c r="GY21" s="986"/>
      <c r="GZ21" s="986"/>
      <c r="HA21" s="986"/>
      <c r="HB21" s="986"/>
      <c r="HC21" s="986"/>
      <c r="HD21" s="986"/>
      <c r="HE21" s="986"/>
      <c r="HF21" s="986"/>
      <c r="HG21" s="986"/>
      <c r="HH21" s="986"/>
      <c r="HI21" s="986"/>
      <c r="HJ21" s="986"/>
      <c r="HK21" s="986"/>
      <c r="HL21" s="986"/>
      <c r="HM21" s="986"/>
      <c r="HN21" s="986"/>
      <c r="HO21" s="986"/>
      <c r="HP21" s="986"/>
      <c r="HQ21" s="986"/>
      <c r="HR21" s="986"/>
      <c r="HS21" s="986"/>
      <c r="HT21" s="986"/>
      <c r="HU21" s="986"/>
      <c r="HV21" s="986"/>
      <c r="HW21" s="986"/>
      <c r="HX21" s="986"/>
      <c r="HY21" s="986"/>
      <c r="HZ21" s="986"/>
      <c r="IA21" s="986"/>
      <c r="IB21" s="986"/>
      <c r="IC21" s="986"/>
      <c r="ID21" s="986"/>
      <c r="IE21" s="986"/>
      <c r="IF21" s="986"/>
      <c r="IG21" s="986"/>
      <c r="IH21" s="986"/>
      <c r="II21" s="986"/>
      <c r="IJ21" s="986"/>
      <c r="IK21" s="986"/>
      <c r="IL21" s="986"/>
      <c r="IM21" s="986"/>
      <c r="IN21" s="986"/>
      <c r="IO21" s="986"/>
      <c r="IP21" s="986"/>
      <c r="IQ21" s="986"/>
      <c r="IR21" s="986"/>
      <c r="IS21" s="986"/>
      <c r="IT21" s="986"/>
      <c r="IU21" s="986"/>
      <c r="IV21" s="986"/>
      <c r="IW21" s="986"/>
      <c r="IX21" s="986"/>
      <c r="IY21" s="986"/>
      <c r="IZ21" s="986"/>
      <c r="JA21" s="986"/>
      <c r="JB21" s="986"/>
      <c r="JC21" s="986"/>
      <c r="JD21" s="986"/>
      <c r="JE21" s="986"/>
      <c r="JF21" s="986"/>
      <c r="JG21" s="986"/>
      <c r="JH21" s="986"/>
      <c r="JI21" s="986"/>
      <c r="JJ21" s="986"/>
      <c r="JK21" s="986"/>
      <c r="JL21" s="986"/>
      <c r="JM21" s="986"/>
      <c r="JN21" s="986"/>
      <c r="JO21" s="986"/>
      <c r="JP21" s="986"/>
      <c r="JQ21" s="986"/>
      <c r="JR21" s="986"/>
      <c r="JS21" s="986"/>
      <c r="JT21" s="986"/>
      <c r="JU21" s="986"/>
      <c r="JV21" s="986"/>
      <c r="JW21" s="986"/>
      <c r="JX21" s="986"/>
      <c r="JY21" s="986"/>
      <c r="JZ21" s="986"/>
      <c r="KA21" s="986"/>
      <c r="KB21" s="986"/>
    </row>
    <row r="22" s="985" customFormat="1" ht="25" customHeight="1" spans="2:288">
      <c r="B22" s="1001"/>
      <c r="C22" s="1002" t="s">
        <v>215</v>
      </c>
      <c r="D22" s="1010">
        <v>0</v>
      </c>
      <c r="E22" s="1010">
        <v>0</v>
      </c>
      <c r="F22" s="1010" t="s">
        <v>216</v>
      </c>
      <c r="G22" s="1008" t="s">
        <v>214</v>
      </c>
      <c r="H22" s="1009" t="s">
        <v>214</v>
      </c>
      <c r="AA22" s="986"/>
      <c r="AB22" s="986"/>
      <c r="AC22" s="986"/>
      <c r="AD22" s="986"/>
      <c r="AE22" s="986"/>
      <c r="AF22" s="986"/>
      <c r="AG22" s="986"/>
      <c r="AH22" s="986"/>
      <c r="AI22" s="986"/>
      <c r="AJ22" s="986"/>
      <c r="AK22" s="986"/>
      <c r="AL22" s="986"/>
      <c r="AM22" s="986"/>
      <c r="AN22" s="986"/>
      <c r="AO22" s="986"/>
      <c r="AP22" s="986"/>
      <c r="AQ22" s="986"/>
      <c r="AR22" s="986"/>
      <c r="AS22" s="986"/>
      <c r="AT22" s="986"/>
      <c r="AU22" s="986"/>
      <c r="AV22" s="986"/>
      <c r="AW22" s="986"/>
      <c r="AX22" s="986"/>
      <c r="AY22" s="986"/>
      <c r="AZ22" s="986"/>
      <c r="BA22" s="986"/>
      <c r="BB22" s="986"/>
      <c r="BC22" s="986"/>
      <c r="BD22" s="986"/>
      <c r="BE22" s="986"/>
      <c r="BF22" s="986"/>
      <c r="BG22" s="986"/>
      <c r="BH22" s="986"/>
      <c r="BI22" s="986"/>
      <c r="BJ22" s="986"/>
      <c r="BK22" s="986"/>
      <c r="BL22" s="986"/>
      <c r="BM22" s="986"/>
      <c r="BN22" s="986"/>
      <c r="BO22" s="986"/>
      <c r="BP22" s="986"/>
      <c r="BQ22" s="986"/>
      <c r="BR22" s="986"/>
      <c r="BS22" s="986"/>
      <c r="BT22" s="986"/>
      <c r="BU22" s="986"/>
      <c r="BV22" s="986"/>
      <c r="BW22" s="986"/>
      <c r="BX22" s="986"/>
      <c r="BY22" s="986"/>
      <c r="BZ22" s="986"/>
      <c r="CA22" s="986"/>
      <c r="CB22" s="986"/>
      <c r="CC22" s="986"/>
      <c r="CD22" s="986"/>
      <c r="CE22" s="986"/>
      <c r="CF22" s="986"/>
      <c r="CG22" s="986"/>
      <c r="CH22" s="986"/>
      <c r="CI22" s="986"/>
      <c r="CJ22" s="986"/>
      <c r="CK22" s="986"/>
      <c r="CL22" s="986"/>
      <c r="CM22" s="986"/>
      <c r="CN22" s="986"/>
      <c r="CO22" s="986"/>
      <c r="CP22" s="986"/>
      <c r="CQ22" s="986"/>
      <c r="CR22" s="986"/>
      <c r="CS22" s="986"/>
      <c r="CT22" s="986"/>
      <c r="CU22" s="986"/>
      <c r="CV22" s="986"/>
      <c r="CW22" s="986"/>
      <c r="CX22" s="986"/>
      <c r="CY22" s="986"/>
      <c r="CZ22" s="986"/>
      <c r="DA22" s="986"/>
      <c r="DB22" s="986"/>
      <c r="DC22" s="986"/>
      <c r="DD22" s="986"/>
      <c r="DE22" s="986"/>
      <c r="DF22" s="986"/>
      <c r="DG22" s="986"/>
      <c r="DH22" s="986"/>
      <c r="DI22" s="986"/>
      <c r="DJ22" s="986"/>
      <c r="DK22" s="986"/>
      <c r="DL22" s="986"/>
      <c r="DM22" s="986"/>
      <c r="DN22" s="986"/>
      <c r="DO22" s="986"/>
      <c r="DP22" s="986"/>
      <c r="DQ22" s="986"/>
      <c r="DR22" s="986"/>
      <c r="DS22" s="986"/>
      <c r="DT22" s="986"/>
      <c r="DU22" s="986"/>
      <c r="DV22" s="986"/>
      <c r="DW22" s="986"/>
      <c r="DX22" s="986"/>
      <c r="DY22" s="986"/>
      <c r="DZ22" s="986"/>
      <c r="EA22" s="986"/>
      <c r="EB22" s="986"/>
      <c r="EC22" s="986"/>
      <c r="ED22" s="986"/>
      <c r="EE22" s="986"/>
      <c r="EF22" s="986"/>
      <c r="EG22" s="986"/>
      <c r="EH22" s="986"/>
      <c r="EI22" s="986"/>
      <c r="EJ22" s="986"/>
      <c r="EK22" s="986"/>
      <c r="EL22" s="986"/>
      <c r="EM22" s="986"/>
      <c r="EN22" s="986"/>
      <c r="EO22" s="986"/>
      <c r="EP22" s="986"/>
      <c r="EQ22" s="986"/>
      <c r="ER22" s="986"/>
      <c r="ES22" s="986"/>
      <c r="ET22" s="986"/>
      <c r="EU22" s="986"/>
      <c r="EV22" s="986"/>
      <c r="EW22" s="986"/>
      <c r="EX22" s="986"/>
      <c r="EY22" s="986"/>
      <c r="EZ22" s="986"/>
      <c r="FA22" s="986"/>
      <c r="FB22" s="986"/>
      <c r="FC22" s="986"/>
      <c r="FD22" s="986"/>
      <c r="FE22" s="986"/>
      <c r="FF22" s="986"/>
      <c r="FG22" s="986"/>
      <c r="FH22" s="986"/>
      <c r="FI22" s="986"/>
      <c r="FJ22" s="986"/>
      <c r="FK22" s="986"/>
      <c r="FL22" s="986"/>
      <c r="FM22" s="986"/>
      <c r="FN22" s="986"/>
      <c r="FO22" s="986"/>
      <c r="FP22" s="986"/>
      <c r="FQ22" s="986"/>
      <c r="FR22" s="986"/>
      <c r="FS22" s="986"/>
      <c r="FT22" s="986"/>
      <c r="FU22" s="986"/>
      <c r="FV22" s="986"/>
      <c r="FW22" s="986"/>
      <c r="FX22" s="986"/>
      <c r="FY22" s="986"/>
      <c r="FZ22" s="986"/>
      <c r="GA22" s="986"/>
      <c r="GB22" s="986"/>
      <c r="GC22" s="986"/>
      <c r="GD22" s="986"/>
      <c r="GE22" s="986"/>
      <c r="GF22" s="986"/>
      <c r="GG22" s="986"/>
      <c r="GH22" s="986"/>
      <c r="GI22" s="986"/>
      <c r="GJ22" s="986"/>
      <c r="GK22" s="986"/>
      <c r="GL22" s="986"/>
      <c r="GM22" s="986"/>
      <c r="GN22" s="986"/>
      <c r="GO22" s="986"/>
      <c r="GP22" s="986"/>
      <c r="GQ22" s="986"/>
      <c r="GR22" s="986"/>
      <c r="GS22" s="986"/>
      <c r="GT22" s="986"/>
      <c r="GU22" s="986"/>
      <c r="GV22" s="986"/>
      <c r="GW22" s="986"/>
      <c r="GX22" s="986"/>
      <c r="GY22" s="986"/>
      <c r="GZ22" s="986"/>
      <c r="HA22" s="986"/>
      <c r="HB22" s="986"/>
      <c r="HC22" s="986"/>
      <c r="HD22" s="986"/>
      <c r="HE22" s="986"/>
      <c r="HF22" s="986"/>
      <c r="HG22" s="986"/>
      <c r="HH22" s="986"/>
      <c r="HI22" s="986"/>
      <c r="HJ22" s="986"/>
      <c r="HK22" s="986"/>
      <c r="HL22" s="986"/>
      <c r="HM22" s="986"/>
      <c r="HN22" s="986"/>
      <c r="HO22" s="986"/>
      <c r="HP22" s="986"/>
      <c r="HQ22" s="986"/>
      <c r="HR22" s="986"/>
      <c r="HS22" s="986"/>
      <c r="HT22" s="986"/>
      <c r="HU22" s="986"/>
      <c r="HV22" s="986"/>
      <c r="HW22" s="986"/>
      <c r="HX22" s="986"/>
      <c r="HY22" s="986"/>
      <c r="HZ22" s="986"/>
      <c r="IA22" s="986"/>
      <c r="IB22" s="986"/>
      <c r="IC22" s="986"/>
      <c r="ID22" s="986"/>
      <c r="IE22" s="986"/>
      <c r="IF22" s="986"/>
      <c r="IG22" s="986"/>
      <c r="IH22" s="986"/>
      <c r="II22" s="986"/>
      <c r="IJ22" s="986"/>
      <c r="IK22" s="986"/>
      <c r="IL22" s="986"/>
      <c r="IM22" s="986"/>
      <c r="IN22" s="986"/>
      <c r="IO22" s="986"/>
      <c r="IP22" s="986"/>
      <c r="IQ22" s="986"/>
      <c r="IR22" s="986"/>
      <c r="IS22" s="986"/>
      <c r="IT22" s="986"/>
      <c r="IU22" s="986"/>
      <c r="IV22" s="986"/>
      <c r="IW22" s="986"/>
      <c r="IX22" s="986"/>
      <c r="IY22" s="986"/>
      <c r="IZ22" s="986"/>
      <c r="JA22" s="986"/>
      <c r="JB22" s="986"/>
      <c r="JC22" s="986"/>
      <c r="JD22" s="986"/>
      <c r="JE22" s="986"/>
      <c r="JF22" s="986"/>
      <c r="JG22" s="986"/>
      <c r="JH22" s="986"/>
      <c r="JI22" s="986"/>
      <c r="JJ22" s="986"/>
      <c r="JK22" s="986"/>
      <c r="JL22" s="986"/>
      <c r="JM22" s="986"/>
      <c r="JN22" s="986"/>
      <c r="JO22" s="986"/>
      <c r="JP22" s="986"/>
      <c r="JQ22" s="986"/>
      <c r="JR22" s="986"/>
      <c r="JS22" s="986"/>
      <c r="JT22" s="986"/>
      <c r="JU22" s="986"/>
      <c r="JV22" s="986"/>
      <c r="JW22" s="986"/>
      <c r="JX22" s="986"/>
      <c r="JY22" s="986"/>
      <c r="JZ22" s="986"/>
      <c r="KA22" s="986"/>
      <c r="KB22" s="986"/>
    </row>
    <row r="23" s="985" customFormat="1" ht="25" customHeight="1" spans="2:288">
      <c r="B23" s="1001"/>
      <c r="C23" s="1002" t="s">
        <v>217</v>
      </c>
      <c r="D23" s="1010">
        <v>0</v>
      </c>
      <c r="E23" s="1010">
        <v>0</v>
      </c>
      <c r="F23" s="1010" t="s">
        <v>218</v>
      </c>
      <c r="G23" s="1008" t="s">
        <v>214</v>
      </c>
      <c r="H23" s="1009" t="s">
        <v>214</v>
      </c>
      <c r="AA23" s="986"/>
      <c r="AB23" s="986"/>
      <c r="AC23" s="986"/>
      <c r="AD23" s="986"/>
      <c r="AE23" s="986"/>
      <c r="AF23" s="986"/>
      <c r="AG23" s="986"/>
      <c r="AH23" s="986"/>
      <c r="AI23" s="986"/>
      <c r="AJ23" s="986"/>
      <c r="AK23" s="986"/>
      <c r="AL23" s="986"/>
      <c r="AM23" s="986"/>
      <c r="AN23" s="986"/>
      <c r="AO23" s="986"/>
      <c r="AP23" s="986"/>
      <c r="AQ23" s="986"/>
      <c r="AR23" s="986"/>
      <c r="AS23" s="986"/>
      <c r="AT23" s="986"/>
      <c r="AU23" s="986"/>
      <c r="AV23" s="986"/>
      <c r="AW23" s="986"/>
      <c r="AX23" s="986"/>
      <c r="AY23" s="986"/>
      <c r="AZ23" s="986"/>
      <c r="BA23" s="986"/>
      <c r="BB23" s="986"/>
      <c r="BC23" s="986"/>
      <c r="BD23" s="986"/>
      <c r="BE23" s="986"/>
      <c r="BF23" s="986"/>
      <c r="BG23" s="986"/>
      <c r="BH23" s="986"/>
      <c r="BI23" s="986"/>
      <c r="BJ23" s="986"/>
      <c r="BK23" s="986"/>
      <c r="BL23" s="986"/>
      <c r="BM23" s="986"/>
      <c r="BN23" s="986"/>
      <c r="BO23" s="986"/>
      <c r="BP23" s="986"/>
      <c r="BQ23" s="986"/>
      <c r="BR23" s="986"/>
      <c r="BS23" s="986"/>
      <c r="BT23" s="986"/>
      <c r="BU23" s="986"/>
      <c r="BV23" s="986"/>
      <c r="BW23" s="986"/>
      <c r="BX23" s="986"/>
      <c r="BY23" s="986"/>
      <c r="BZ23" s="986"/>
      <c r="CA23" s="986"/>
      <c r="CB23" s="986"/>
      <c r="CC23" s="986"/>
      <c r="CD23" s="986"/>
      <c r="CE23" s="986"/>
      <c r="CF23" s="986"/>
      <c r="CG23" s="986"/>
      <c r="CH23" s="986"/>
      <c r="CI23" s="986"/>
      <c r="CJ23" s="986"/>
      <c r="CK23" s="986"/>
      <c r="CL23" s="986"/>
      <c r="CM23" s="986"/>
      <c r="CN23" s="986"/>
      <c r="CO23" s="986"/>
      <c r="CP23" s="986"/>
      <c r="CQ23" s="986"/>
      <c r="CR23" s="986"/>
      <c r="CS23" s="986"/>
      <c r="CT23" s="986"/>
      <c r="CU23" s="986"/>
      <c r="CV23" s="986"/>
      <c r="CW23" s="986"/>
      <c r="CX23" s="986"/>
      <c r="CY23" s="986"/>
      <c r="CZ23" s="986"/>
      <c r="DA23" s="986"/>
      <c r="DB23" s="986"/>
      <c r="DC23" s="986"/>
      <c r="DD23" s="986"/>
      <c r="DE23" s="986"/>
      <c r="DF23" s="986"/>
      <c r="DG23" s="986"/>
      <c r="DH23" s="986"/>
      <c r="DI23" s="986"/>
      <c r="DJ23" s="986"/>
      <c r="DK23" s="986"/>
      <c r="DL23" s="986"/>
      <c r="DM23" s="986"/>
      <c r="DN23" s="986"/>
      <c r="DO23" s="986"/>
      <c r="DP23" s="986"/>
      <c r="DQ23" s="986"/>
      <c r="DR23" s="986"/>
      <c r="DS23" s="986"/>
      <c r="DT23" s="986"/>
      <c r="DU23" s="986"/>
      <c r="DV23" s="986"/>
      <c r="DW23" s="986"/>
      <c r="DX23" s="986"/>
      <c r="DY23" s="986"/>
      <c r="DZ23" s="986"/>
      <c r="EA23" s="986"/>
      <c r="EB23" s="986"/>
      <c r="EC23" s="986"/>
      <c r="ED23" s="986"/>
      <c r="EE23" s="986"/>
      <c r="EF23" s="986"/>
      <c r="EG23" s="986"/>
      <c r="EH23" s="986"/>
      <c r="EI23" s="986"/>
      <c r="EJ23" s="986"/>
      <c r="EK23" s="986"/>
      <c r="EL23" s="986"/>
      <c r="EM23" s="986"/>
      <c r="EN23" s="986"/>
      <c r="EO23" s="986"/>
      <c r="EP23" s="986"/>
      <c r="EQ23" s="986"/>
      <c r="ER23" s="986"/>
      <c r="ES23" s="986"/>
      <c r="ET23" s="986"/>
      <c r="EU23" s="986"/>
      <c r="EV23" s="986"/>
      <c r="EW23" s="986"/>
      <c r="EX23" s="986"/>
      <c r="EY23" s="986"/>
      <c r="EZ23" s="986"/>
      <c r="FA23" s="986"/>
      <c r="FB23" s="986"/>
      <c r="FC23" s="986"/>
      <c r="FD23" s="986"/>
      <c r="FE23" s="986"/>
      <c r="FF23" s="986"/>
      <c r="FG23" s="986"/>
      <c r="FH23" s="986"/>
      <c r="FI23" s="986"/>
      <c r="FJ23" s="986"/>
      <c r="FK23" s="986"/>
      <c r="FL23" s="986"/>
      <c r="FM23" s="986"/>
      <c r="FN23" s="986"/>
      <c r="FO23" s="986"/>
      <c r="FP23" s="986"/>
      <c r="FQ23" s="986"/>
      <c r="FR23" s="986"/>
      <c r="FS23" s="986"/>
      <c r="FT23" s="986"/>
      <c r="FU23" s="986"/>
      <c r="FV23" s="986"/>
      <c r="FW23" s="986"/>
      <c r="FX23" s="986"/>
      <c r="FY23" s="986"/>
      <c r="FZ23" s="986"/>
      <c r="GA23" s="986"/>
      <c r="GB23" s="986"/>
      <c r="GC23" s="986"/>
      <c r="GD23" s="986"/>
      <c r="GE23" s="986"/>
      <c r="GF23" s="986"/>
      <c r="GG23" s="986"/>
      <c r="GH23" s="986"/>
      <c r="GI23" s="986"/>
      <c r="GJ23" s="986"/>
      <c r="GK23" s="986"/>
      <c r="GL23" s="986"/>
      <c r="GM23" s="986"/>
      <c r="GN23" s="986"/>
      <c r="GO23" s="986"/>
      <c r="GP23" s="986"/>
      <c r="GQ23" s="986"/>
      <c r="GR23" s="986"/>
      <c r="GS23" s="986"/>
      <c r="GT23" s="986"/>
      <c r="GU23" s="986"/>
      <c r="GV23" s="986"/>
      <c r="GW23" s="986"/>
      <c r="GX23" s="986"/>
      <c r="GY23" s="986"/>
      <c r="GZ23" s="986"/>
      <c r="HA23" s="986"/>
      <c r="HB23" s="986"/>
      <c r="HC23" s="986"/>
      <c r="HD23" s="986"/>
      <c r="HE23" s="986"/>
      <c r="HF23" s="986"/>
      <c r="HG23" s="986"/>
      <c r="HH23" s="986"/>
      <c r="HI23" s="986"/>
      <c r="HJ23" s="986"/>
      <c r="HK23" s="986"/>
      <c r="HL23" s="986"/>
      <c r="HM23" s="986"/>
      <c r="HN23" s="986"/>
      <c r="HO23" s="986"/>
      <c r="HP23" s="986"/>
      <c r="HQ23" s="986"/>
      <c r="HR23" s="986"/>
      <c r="HS23" s="986"/>
      <c r="HT23" s="986"/>
      <c r="HU23" s="986"/>
      <c r="HV23" s="986"/>
      <c r="HW23" s="986"/>
      <c r="HX23" s="986"/>
      <c r="HY23" s="986"/>
      <c r="HZ23" s="986"/>
      <c r="IA23" s="986"/>
      <c r="IB23" s="986"/>
      <c r="IC23" s="986"/>
      <c r="ID23" s="986"/>
      <c r="IE23" s="986"/>
      <c r="IF23" s="986"/>
      <c r="IG23" s="986"/>
      <c r="IH23" s="986"/>
      <c r="II23" s="986"/>
      <c r="IJ23" s="986"/>
      <c r="IK23" s="986"/>
      <c r="IL23" s="986"/>
      <c r="IM23" s="986"/>
      <c r="IN23" s="986"/>
      <c r="IO23" s="986"/>
      <c r="IP23" s="986"/>
      <c r="IQ23" s="986"/>
      <c r="IR23" s="986"/>
      <c r="IS23" s="986"/>
      <c r="IT23" s="986"/>
      <c r="IU23" s="986"/>
      <c r="IV23" s="986"/>
      <c r="IW23" s="986"/>
      <c r="IX23" s="986"/>
      <c r="IY23" s="986"/>
      <c r="IZ23" s="986"/>
      <c r="JA23" s="986"/>
      <c r="JB23" s="986"/>
      <c r="JC23" s="986"/>
      <c r="JD23" s="986"/>
      <c r="JE23" s="986"/>
      <c r="JF23" s="986"/>
      <c r="JG23" s="986"/>
      <c r="JH23" s="986"/>
      <c r="JI23" s="986"/>
      <c r="JJ23" s="986"/>
      <c r="JK23" s="986"/>
      <c r="JL23" s="986"/>
      <c r="JM23" s="986"/>
      <c r="JN23" s="986"/>
      <c r="JO23" s="986"/>
      <c r="JP23" s="986"/>
      <c r="JQ23" s="986"/>
      <c r="JR23" s="986"/>
      <c r="JS23" s="986"/>
      <c r="JT23" s="986"/>
      <c r="JU23" s="986"/>
      <c r="JV23" s="986"/>
      <c r="JW23" s="986"/>
      <c r="JX23" s="986"/>
      <c r="JY23" s="986"/>
      <c r="JZ23" s="986"/>
      <c r="KA23" s="986"/>
      <c r="KB23" s="986"/>
    </row>
    <row r="24" s="985" customFormat="1" ht="25" customHeight="1" spans="2:288">
      <c r="B24" s="1001"/>
      <c r="C24" s="1002" t="s">
        <v>219</v>
      </c>
      <c r="D24" s="1010">
        <v>0</v>
      </c>
      <c r="E24" s="1010">
        <v>0</v>
      </c>
      <c r="F24" s="1010" t="s">
        <v>216</v>
      </c>
      <c r="G24" s="1008" t="s">
        <v>214</v>
      </c>
      <c r="H24" s="1009" t="s">
        <v>214</v>
      </c>
      <c r="AA24" s="986"/>
      <c r="AB24" s="986"/>
      <c r="AC24" s="986"/>
      <c r="AD24" s="986"/>
      <c r="AE24" s="986"/>
      <c r="AF24" s="986"/>
      <c r="AG24" s="986"/>
      <c r="AH24" s="986"/>
      <c r="AI24" s="986"/>
      <c r="AJ24" s="986"/>
      <c r="AK24" s="986"/>
      <c r="AL24" s="986"/>
      <c r="AM24" s="986"/>
      <c r="AN24" s="986"/>
      <c r="AO24" s="986"/>
      <c r="AP24" s="986"/>
      <c r="AQ24" s="986"/>
      <c r="AR24" s="986"/>
      <c r="AS24" s="986"/>
      <c r="AT24" s="986"/>
      <c r="AU24" s="986"/>
      <c r="AV24" s="986"/>
      <c r="AW24" s="986"/>
      <c r="AX24" s="986"/>
      <c r="AY24" s="986"/>
      <c r="AZ24" s="986"/>
      <c r="BA24" s="986"/>
      <c r="BB24" s="986"/>
      <c r="BC24" s="986"/>
      <c r="BD24" s="986"/>
      <c r="BE24" s="986"/>
      <c r="BF24" s="986"/>
      <c r="BG24" s="986"/>
      <c r="BH24" s="986"/>
      <c r="BI24" s="986"/>
      <c r="BJ24" s="986"/>
      <c r="BK24" s="986"/>
      <c r="BL24" s="986"/>
      <c r="BM24" s="986"/>
      <c r="BN24" s="986"/>
      <c r="BO24" s="986"/>
      <c r="BP24" s="986"/>
      <c r="BQ24" s="986"/>
      <c r="BR24" s="986"/>
      <c r="BS24" s="986"/>
      <c r="BT24" s="986"/>
      <c r="BU24" s="986"/>
      <c r="BV24" s="986"/>
      <c r="BW24" s="986"/>
      <c r="BX24" s="986"/>
      <c r="BY24" s="986"/>
      <c r="BZ24" s="986"/>
      <c r="CA24" s="986"/>
      <c r="CB24" s="986"/>
      <c r="CC24" s="986"/>
      <c r="CD24" s="986"/>
      <c r="CE24" s="986"/>
      <c r="CF24" s="986"/>
      <c r="CG24" s="986"/>
      <c r="CH24" s="986"/>
      <c r="CI24" s="986"/>
      <c r="CJ24" s="986"/>
      <c r="CK24" s="986"/>
      <c r="CL24" s="986"/>
      <c r="CM24" s="986"/>
      <c r="CN24" s="986"/>
      <c r="CO24" s="986"/>
      <c r="CP24" s="986"/>
      <c r="CQ24" s="986"/>
      <c r="CR24" s="986"/>
      <c r="CS24" s="986"/>
      <c r="CT24" s="986"/>
      <c r="CU24" s="986"/>
      <c r="CV24" s="986"/>
      <c r="CW24" s="986"/>
      <c r="CX24" s="986"/>
      <c r="CY24" s="986"/>
      <c r="CZ24" s="986"/>
      <c r="DA24" s="986"/>
      <c r="DB24" s="986"/>
      <c r="DC24" s="986"/>
      <c r="DD24" s="986"/>
      <c r="DE24" s="986"/>
      <c r="DF24" s="986"/>
      <c r="DG24" s="986"/>
      <c r="DH24" s="986"/>
      <c r="DI24" s="986"/>
      <c r="DJ24" s="986"/>
      <c r="DK24" s="986"/>
      <c r="DL24" s="986"/>
      <c r="DM24" s="986"/>
      <c r="DN24" s="986"/>
      <c r="DO24" s="986"/>
      <c r="DP24" s="986"/>
      <c r="DQ24" s="986"/>
      <c r="DR24" s="986"/>
      <c r="DS24" s="986"/>
      <c r="DT24" s="986"/>
      <c r="DU24" s="986"/>
      <c r="DV24" s="986"/>
      <c r="DW24" s="986"/>
      <c r="DX24" s="986"/>
      <c r="DY24" s="986"/>
      <c r="DZ24" s="986"/>
      <c r="EA24" s="986"/>
      <c r="EB24" s="986"/>
      <c r="EC24" s="986"/>
      <c r="ED24" s="986"/>
      <c r="EE24" s="986"/>
      <c r="EF24" s="986"/>
      <c r="EG24" s="986"/>
      <c r="EH24" s="986"/>
      <c r="EI24" s="986"/>
      <c r="EJ24" s="986"/>
      <c r="EK24" s="986"/>
      <c r="EL24" s="986"/>
      <c r="EM24" s="986"/>
      <c r="EN24" s="986"/>
      <c r="EO24" s="986"/>
      <c r="EP24" s="986"/>
      <c r="EQ24" s="986"/>
      <c r="ER24" s="986"/>
      <c r="ES24" s="986"/>
      <c r="ET24" s="986"/>
      <c r="EU24" s="986"/>
      <c r="EV24" s="986"/>
      <c r="EW24" s="986"/>
      <c r="EX24" s="986"/>
      <c r="EY24" s="986"/>
      <c r="EZ24" s="986"/>
      <c r="FA24" s="986"/>
      <c r="FB24" s="986"/>
      <c r="FC24" s="986"/>
      <c r="FD24" s="986"/>
      <c r="FE24" s="986"/>
      <c r="FF24" s="986"/>
      <c r="FG24" s="986"/>
      <c r="FH24" s="986"/>
      <c r="FI24" s="986"/>
      <c r="FJ24" s="986"/>
      <c r="FK24" s="986"/>
      <c r="FL24" s="986"/>
      <c r="FM24" s="986"/>
      <c r="FN24" s="986"/>
      <c r="FO24" s="986"/>
      <c r="FP24" s="986"/>
      <c r="FQ24" s="986"/>
      <c r="FR24" s="986"/>
      <c r="FS24" s="986"/>
      <c r="FT24" s="986"/>
      <c r="FU24" s="986"/>
      <c r="FV24" s="986"/>
      <c r="FW24" s="986"/>
      <c r="FX24" s="986"/>
      <c r="FY24" s="986"/>
      <c r="FZ24" s="986"/>
      <c r="GA24" s="986"/>
      <c r="GB24" s="986"/>
      <c r="GC24" s="986"/>
      <c r="GD24" s="986"/>
      <c r="GE24" s="986"/>
      <c r="GF24" s="986"/>
      <c r="GG24" s="986"/>
      <c r="GH24" s="986"/>
      <c r="GI24" s="986"/>
      <c r="GJ24" s="986"/>
      <c r="GK24" s="986"/>
      <c r="GL24" s="986"/>
      <c r="GM24" s="986"/>
      <c r="GN24" s="986"/>
      <c r="GO24" s="986"/>
      <c r="GP24" s="986"/>
      <c r="GQ24" s="986"/>
      <c r="GR24" s="986"/>
      <c r="GS24" s="986"/>
      <c r="GT24" s="986"/>
      <c r="GU24" s="986"/>
      <c r="GV24" s="986"/>
      <c r="GW24" s="986"/>
      <c r="GX24" s="986"/>
      <c r="GY24" s="986"/>
      <c r="GZ24" s="986"/>
      <c r="HA24" s="986"/>
      <c r="HB24" s="986"/>
      <c r="HC24" s="986"/>
      <c r="HD24" s="986"/>
      <c r="HE24" s="986"/>
      <c r="HF24" s="986"/>
      <c r="HG24" s="986"/>
      <c r="HH24" s="986"/>
      <c r="HI24" s="986"/>
      <c r="HJ24" s="986"/>
      <c r="HK24" s="986"/>
      <c r="HL24" s="986"/>
      <c r="HM24" s="986"/>
      <c r="HN24" s="986"/>
      <c r="HO24" s="986"/>
      <c r="HP24" s="986"/>
      <c r="HQ24" s="986"/>
      <c r="HR24" s="986"/>
      <c r="HS24" s="986"/>
      <c r="HT24" s="986"/>
      <c r="HU24" s="986"/>
      <c r="HV24" s="986"/>
      <c r="HW24" s="986"/>
      <c r="HX24" s="986"/>
      <c r="HY24" s="986"/>
      <c r="HZ24" s="986"/>
      <c r="IA24" s="986"/>
      <c r="IB24" s="986"/>
      <c r="IC24" s="986"/>
      <c r="ID24" s="986"/>
      <c r="IE24" s="986"/>
      <c r="IF24" s="986"/>
      <c r="IG24" s="986"/>
      <c r="IH24" s="986"/>
      <c r="II24" s="986"/>
      <c r="IJ24" s="986"/>
      <c r="IK24" s="986"/>
      <c r="IL24" s="986"/>
      <c r="IM24" s="986"/>
      <c r="IN24" s="986"/>
      <c r="IO24" s="986"/>
      <c r="IP24" s="986"/>
      <c r="IQ24" s="986"/>
      <c r="IR24" s="986"/>
      <c r="IS24" s="986"/>
      <c r="IT24" s="986"/>
      <c r="IU24" s="986"/>
      <c r="IV24" s="986"/>
      <c r="IW24" s="986"/>
      <c r="IX24" s="986"/>
      <c r="IY24" s="986"/>
      <c r="IZ24" s="986"/>
      <c r="JA24" s="986"/>
      <c r="JB24" s="986"/>
      <c r="JC24" s="986"/>
      <c r="JD24" s="986"/>
      <c r="JE24" s="986"/>
      <c r="JF24" s="986"/>
      <c r="JG24" s="986"/>
      <c r="JH24" s="986"/>
      <c r="JI24" s="986"/>
      <c r="JJ24" s="986"/>
      <c r="JK24" s="986"/>
      <c r="JL24" s="986"/>
      <c r="JM24" s="986"/>
      <c r="JN24" s="986"/>
      <c r="JO24" s="986"/>
      <c r="JP24" s="986"/>
      <c r="JQ24" s="986"/>
      <c r="JR24" s="986"/>
      <c r="JS24" s="986"/>
      <c r="JT24" s="986"/>
      <c r="JU24" s="986"/>
      <c r="JV24" s="986"/>
      <c r="JW24" s="986"/>
      <c r="JX24" s="986"/>
      <c r="JY24" s="986"/>
      <c r="JZ24" s="986"/>
      <c r="KA24" s="986"/>
      <c r="KB24" s="986"/>
    </row>
    <row r="25" s="985" customFormat="1" ht="25" customHeight="1" spans="2:288">
      <c r="B25" s="1001"/>
      <c r="C25" s="1002" t="s">
        <v>220</v>
      </c>
      <c r="D25" s="1008">
        <v>0</v>
      </c>
      <c r="E25" s="1008">
        <v>0</v>
      </c>
      <c r="F25" s="1008" t="s">
        <v>216</v>
      </c>
      <c r="G25" s="1008" t="s">
        <v>214</v>
      </c>
      <c r="H25" s="1009" t="s">
        <v>214</v>
      </c>
      <c r="AA25" s="986"/>
      <c r="AB25" s="986"/>
      <c r="AC25" s="986"/>
      <c r="AD25" s="986"/>
      <c r="AE25" s="986"/>
      <c r="AF25" s="986"/>
      <c r="AG25" s="986"/>
      <c r="AH25" s="986"/>
      <c r="AI25" s="986"/>
      <c r="AJ25" s="986"/>
      <c r="AK25" s="986"/>
      <c r="AL25" s="986"/>
      <c r="AM25" s="986"/>
      <c r="AN25" s="986"/>
      <c r="AO25" s="986"/>
      <c r="AP25" s="986"/>
      <c r="AQ25" s="986"/>
      <c r="AR25" s="986"/>
      <c r="AS25" s="986"/>
      <c r="AT25" s="986"/>
      <c r="AU25" s="986"/>
      <c r="AV25" s="986"/>
      <c r="AW25" s="986"/>
      <c r="AX25" s="986"/>
      <c r="AY25" s="986"/>
      <c r="AZ25" s="986"/>
      <c r="BA25" s="986"/>
      <c r="BB25" s="986"/>
      <c r="BC25" s="986"/>
      <c r="BD25" s="986"/>
      <c r="BE25" s="986"/>
      <c r="BF25" s="986"/>
      <c r="BG25" s="986"/>
      <c r="BH25" s="986"/>
      <c r="BI25" s="986"/>
      <c r="BJ25" s="986"/>
      <c r="BK25" s="986"/>
      <c r="BL25" s="986"/>
      <c r="BM25" s="986"/>
      <c r="BN25" s="986"/>
      <c r="BO25" s="986"/>
      <c r="BP25" s="986"/>
      <c r="BQ25" s="986"/>
      <c r="BR25" s="986"/>
      <c r="BS25" s="986"/>
      <c r="BT25" s="986"/>
      <c r="BU25" s="986"/>
      <c r="BV25" s="986"/>
      <c r="BW25" s="986"/>
      <c r="BX25" s="986"/>
      <c r="BY25" s="986"/>
      <c r="BZ25" s="986"/>
      <c r="CA25" s="986"/>
      <c r="CB25" s="986"/>
      <c r="CC25" s="986"/>
      <c r="CD25" s="986"/>
      <c r="CE25" s="986"/>
      <c r="CF25" s="986"/>
      <c r="CG25" s="986"/>
      <c r="CH25" s="986"/>
      <c r="CI25" s="986"/>
      <c r="CJ25" s="986"/>
      <c r="CK25" s="986"/>
      <c r="CL25" s="986"/>
      <c r="CM25" s="986"/>
      <c r="CN25" s="986"/>
      <c r="CO25" s="986"/>
      <c r="CP25" s="986"/>
      <c r="CQ25" s="986"/>
      <c r="CR25" s="986"/>
      <c r="CS25" s="986"/>
      <c r="CT25" s="986"/>
      <c r="CU25" s="986"/>
      <c r="CV25" s="986"/>
      <c r="CW25" s="986"/>
      <c r="CX25" s="986"/>
      <c r="CY25" s="986"/>
      <c r="CZ25" s="986"/>
      <c r="DA25" s="986"/>
      <c r="DB25" s="986"/>
      <c r="DC25" s="986"/>
      <c r="DD25" s="986"/>
      <c r="DE25" s="986"/>
      <c r="DF25" s="986"/>
      <c r="DG25" s="986"/>
      <c r="DH25" s="986"/>
      <c r="DI25" s="986"/>
      <c r="DJ25" s="986"/>
      <c r="DK25" s="986"/>
      <c r="DL25" s="986"/>
      <c r="DM25" s="986"/>
      <c r="DN25" s="986"/>
      <c r="DO25" s="986"/>
      <c r="DP25" s="986"/>
      <c r="DQ25" s="986"/>
      <c r="DR25" s="986"/>
      <c r="DS25" s="986"/>
      <c r="DT25" s="986"/>
      <c r="DU25" s="986"/>
      <c r="DV25" s="986"/>
      <c r="DW25" s="986"/>
      <c r="DX25" s="986"/>
      <c r="DY25" s="986"/>
      <c r="DZ25" s="986"/>
      <c r="EA25" s="986"/>
      <c r="EB25" s="986"/>
      <c r="EC25" s="986"/>
      <c r="ED25" s="986"/>
      <c r="EE25" s="986"/>
      <c r="EF25" s="986"/>
      <c r="EG25" s="986"/>
      <c r="EH25" s="986"/>
      <c r="EI25" s="986"/>
      <c r="EJ25" s="986"/>
      <c r="EK25" s="986"/>
      <c r="EL25" s="986"/>
      <c r="EM25" s="986"/>
      <c r="EN25" s="986"/>
      <c r="EO25" s="986"/>
      <c r="EP25" s="986"/>
      <c r="EQ25" s="986"/>
      <c r="ER25" s="986"/>
      <c r="ES25" s="986"/>
      <c r="ET25" s="986"/>
      <c r="EU25" s="986"/>
      <c r="EV25" s="986"/>
      <c r="EW25" s="986"/>
      <c r="EX25" s="986"/>
      <c r="EY25" s="986"/>
      <c r="EZ25" s="986"/>
      <c r="FA25" s="986"/>
      <c r="FB25" s="986"/>
      <c r="FC25" s="986"/>
      <c r="FD25" s="986"/>
      <c r="FE25" s="986"/>
      <c r="FF25" s="986"/>
      <c r="FG25" s="986"/>
      <c r="FH25" s="986"/>
      <c r="FI25" s="986"/>
      <c r="FJ25" s="986"/>
      <c r="FK25" s="986"/>
      <c r="FL25" s="986"/>
      <c r="FM25" s="986"/>
      <c r="FN25" s="986"/>
      <c r="FO25" s="986"/>
      <c r="FP25" s="986"/>
      <c r="FQ25" s="986"/>
      <c r="FR25" s="986"/>
      <c r="FS25" s="986"/>
      <c r="FT25" s="986"/>
      <c r="FU25" s="986"/>
      <c r="FV25" s="986"/>
      <c r="FW25" s="986"/>
      <c r="FX25" s="986"/>
      <c r="FY25" s="986"/>
      <c r="FZ25" s="986"/>
      <c r="GA25" s="986"/>
      <c r="GB25" s="986"/>
      <c r="GC25" s="986"/>
      <c r="GD25" s="986"/>
      <c r="GE25" s="986"/>
      <c r="GF25" s="986"/>
      <c r="GG25" s="986"/>
      <c r="GH25" s="986"/>
      <c r="GI25" s="986"/>
      <c r="GJ25" s="986"/>
      <c r="GK25" s="986"/>
      <c r="GL25" s="986"/>
      <c r="GM25" s="986"/>
      <c r="GN25" s="986"/>
      <c r="GO25" s="986"/>
      <c r="GP25" s="986"/>
      <c r="GQ25" s="986"/>
      <c r="GR25" s="986"/>
      <c r="GS25" s="986"/>
      <c r="GT25" s="986"/>
      <c r="GU25" s="986"/>
      <c r="GV25" s="986"/>
      <c r="GW25" s="986"/>
      <c r="GX25" s="986"/>
      <c r="GY25" s="986"/>
      <c r="GZ25" s="986"/>
      <c r="HA25" s="986"/>
      <c r="HB25" s="986"/>
      <c r="HC25" s="986"/>
      <c r="HD25" s="986"/>
      <c r="HE25" s="986"/>
      <c r="HF25" s="986"/>
      <c r="HG25" s="986"/>
      <c r="HH25" s="986"/>
      <c r="HI25" s="986"/>
      <c r="HJ25" s="986"/>
      <c r="HK25" s="986"/>
      <c r="HL25" s="986"/>
      <c r="HM25" s="986"/>
      <c r="HN25" s="986"/>
      <c r="HO25" s="986"/>
      <c r="HP25" s="986"/>
      <c r="HQ25" s="986"/>
      <c r="HR25" s="986"/>
      <c r="HS25" s="986"/>
      <c r="HT25" s="986"/>
      <c r="HU25" s="986"/>
      <c r="HV25" s="986"/>
      <c r="HW25" s="986"/>
      <c r="HX25" s="986"/>
      <c r="HY25" s="986"/>
      <c r="HZ25" s="986"/>
      <c r="IA25" s="986"/>
      <c r="IB25" s="986"/>
      <c r="IC25" s="986"/>
      <c r="ID25" s="986"/>
      <c r="IE25" s="986"/>
      <c r="IF25" s="986"/>
      <c r="IG25" s="986"/>
      <c r="IH25" s="986"/>
      <c r="II25" s="986"/>
      <c r="IJ25" s="986"/>
      <c r="IK25" s="986"/>
      <c r="IL25" s="986"/>
      <c r="IM25" s="986"/>
      <c r="IN25" s="986"/>
      <c r="IO25" s="986"/>
      <c r="IP25" s="986"/>
      <c r="IQ25" s="986"/>
      <c r="IR25" s="986"/>
      <c r="IS25" s="986"/>
      <c r="IT25" s="986"/>
      <c r="IU25" s="986"/>
      <c r="IV25" s="986"/>
      <c r="IW25" s="986"/>
      <c r="IX25" s="986"/>
      <c r="IY25" s="986"/>
      <c r="IZ25" s="986"/>
      <c r="JA25" s="986"/>
      <c r="JB25" s="986"/>
      <c r="JC25" s="986"/>
      <c r="JD25" s="986"/>
      <c r="JE25" s="986"/>
      <c r="JF25" s="986"/>
      <c r="JG25" s="986"/>
      <c r="JH25" s="986"/>
      <c r="JI25" s="986"/>
      <c r="JJ25" s="986"/>
      <c r="JK25" s="986"/>
      <c r="JL25" s="986"/>
      <c r="JM25" s="986"/>
      <c r="JN25" s="986"/>
      <c r="JO25" s="986"/>
      <c r="JP25" s="986"/>
      <c r="JQ25" s="986"/>
      <c r="JR25" s="986"/>
      <c r="JS25" s="986"/>
      <c r="JT25" s="986"/>
      <c r="JU25" s="986"/>
      <c r="JV25" s="986"/>
      <c r="JW25" s="986"/>
      <c r="JX25" s="986"/>
      <c r="JY25" s="986"/>
      <c r="JZ25" s="986"/>
      <c r="KA25" s="986"/>
      <c r="KB25" s="986"/>
    </row>
    <row r="26" s="985" customFormat="1" ht="25" customHeight="1" spans="2:288">
      <c r="B26" s="1001"/>
      <c r="C26" s="1002" t="s">
        <v>221</v>
      </c>
      <c r="D26" s="1010" t="s">
        <v>188</v>
      </c>
      <c r="E26" s="1010" t="s">
        <v>188</v>
      </c>
      <c r="F26" s="1010" t="s">
        <v>222</v>
      </c>
      <c r="G26" s="1008" t="s">
        <v>188</v>
      </c>
      <c r="H26" s="1009" t="s">
        <v>188</v>
      </c>
      <c r="AA26" s="986"/>
      <c r="AB26" s="986"/>
      <c r="AC26" s="986"/>
      <c r="AD26" s="986"/>
      <c r="AE26" s="986"/>
      <c r="AF26" s="986"/>
      <c r="AG26" s="986"/>
      <c r="AH26" s="986"/>
      <c r="AI26" s="986"/>
      <c r="AJ26" s="986"/>
      <c r="AK26" s="986"/>
      <c r="AL26" s="986"/>
      <c r="AM26" s="986"/>
      <c r="AN26" s="986"/>
      <c r="AO26" s="986"/>
      <c r="AP26" s="986"/>
      <c r="AQ26" s="986"/>
      <c r="AR26" s="986"/>
      <c r="AS26" s="986"/>
      <c r="AT26" s="986"/>
      <c r="AU26" s="986"/>
      <c r="AV26" s="986"/>
      <c r="AW26" s="986"/>
      <c r="AX26" s="986"/>
      <c r="AY26" s="986"/>
      <c r="AZ26" s="986"/>
      <c r="BA26" s="986"/>
      <c r="BB26" s="986"/>
      <c r="BC26" s="986"/>
      <c r="BD26" s="986"/>
      <c r="BE26" s="986"/>
      <c r="BF26" s="986"/>
      <c r="BG26" s="986"/>
      <c r="BH26" s="986"/>
      <c r="BI26" s="986"/>
      <c r="BJ26" s="986"/>
      <c r="BK26" s="986"/>
      <c r="BL26" s="986"/>
      <c r="BM26" s="986"/>
      <c r="BN26" s="986"/>
      <c r="BO26" s="986"/>
      <c r="BP26" s="986"/>
      <c r="BQ26" s="986"/>
      <c r="BR26" s="986"/>
      <c r="BS26" s="986"/>
      <c r="BT26" s="986"/>
      <c r="BU26" s="986"/>
      <c r="BV26" s="986"/>
      <c r="BW26" s="986"/>
      <c r="BX26" s="986"/>
      <c r="BY26" s="986"/>
      <c r="BZ26" s="986"/>
      <c r="CA26" s="986"/>
      <c r="CB26" s="986"/>
      <c r="CC26" s="986"/>
      <c r="CD26" s="986"/>
      <c r="CE26" s="986"/>
      <c r="CF26" s="986"/>
      <c r="CG26" s="986"/>
      <c r="CH26" s="986"/>
      <c r="CI26" s="986"/>
      <c r="CJ26" s="986"/>
      <c r="CK26" s="986"/>
      <c r="CL26" s="986"/>
      <c r="CM26" s="986"/>
      <c r="CN26" s="986"/>
      <c r="CO26" s="986"/>
      <c r="CP26" s="986"/>
      <c r="CQ26" s="986"/>
      <c r="CR26" s="986"/>
      <c r="CS26" s="986"/>
      <c r="CT26" s="986"/>
      <c r="CU26" s="986"/>
      <c r="CV26" s="986"/>
      <c r="CW26" s="986"/>
      <c r="CX26" s="986"/>
      <c r="CY26" s="986"/>
      <c r="CZ26" s="986"/>
      <c r="DA26" s="986"/>
      <c r="DB26" s="986"/>
      <c r="DC26" s="986"/>
      <c r="DD26" s="986"/>
      <c r="DE26" s="986"/>
      <c r="DF26" s="986"/>
      <c r="DG26" s="986"/>
      <c r="DH26" s="986"/>
      <c r="DI26" s="986"/>
      <c r="DJ26" s="986"/>
      <c r="DK26" s="986"/>
      <c r="DL26" s="986"/>
      <c r="DM26" s="986"/>
      <c r="DN26" s="986"/>
      <c r="DO26" s="986"/>
      <c r="DP26" s="986"/>
      <c r="DQ26" s="986"/>
      <c r="DR26" s="986"/>
      <c r="DS26" s="986"/>
      <c r="DT26" s="986"/>
      <c r="DU26" s="986"/>
      <c r="DV26" s="986"/>
      <c r="DW26" s="986"/>
      <c r="DX26" s="986"/>
      <c r="DY26" s="986"/>
      <c r="DZ26" s="986"/>
      <c r="EA26" s="986"/>
      <c r="EB26" s="986"/>
      <c r="EC26" s="986"/>
      <c r="ED26" s="986"/>
      <c r="EE26" s="986"/>
      <c r="EF26" s="986"/>
      <c r="EG26" s="986"/>
      <c r="EH26" s="986"/>
      <c r="EI26" s="986"/>
      <c r="EJ26" s="986"/>
      <c r="EK26" s="986"/>
      <c r="EL26" s="986"/>
      <c r="EM26" s="986"/>
      <c r="EN26" s="986"/>
      <c r="EO26" s="986"/>
      <c r="EP26" s="986"/>
      <c r="EQ26" s="986"/>
      <c r="ER26" s="986"/>
      <c r="ES26" s="986"/>
      <c r="ET26" s="986"/>
      <c r="EU26" s="986"/>
      <c r="EV26" s="986"/>
      <c r="EW26" s="986"/>
      <c r="EX26" s="986"/>
      <c r="EY26" s="986"/>
      <c r="EZ26" s="986"/>
      <c r="FA26" s="986"/>
      <c r="FB26" s="986"/>
      <c r="FC26" s="986"/>
      <c r="FD26" s="986"/>
      <c r="FE26" s="986"/>
      <c r="FF26" s="986"/>
      <c r="FG26" s="986"/>
      <c r="FH26" s="986"/>
      <c r="FI26" s="986"/>
      <c r="FJ26" s="986"/>
      <c r="FK26" s="986"/>
      <c r="FL26" s="986"/>
      <c r="FM26" s="986"/>
      <c r="FN26" s="986"/>
      <c r="FO26" s="986"/>
      <c r="FP26" s="986"/>
      <c r="FQ26" s="986"/>
      <c r="FR26" s="986"/>
      <c r="FS26" s="986"/>
      <c r="FT26" s="986"/>
      <c r="FU26" s="986"/>
      <c r="FV26" s="986"/>
      <c r="FW26" s="986"/>
      <c r="FX26" s="986"/>
      <c r="FY26" s="986"/>
      <c r="FZ26" s="986"/>
      <c r="GA26" s="986"/>
      <c r="GB26" s="986"/>
      <c r="GC26" s="986"/>
      <c r="GD26" s="986"/>
      <c r="GE26" s="986"/>
      <c r="GF26" s="986"/>
      <c r="GG26" s="986"/>
      <c r="GH26" s="986"/>
      <c r="GI26" s="986"/>
      <c r="GJ26" s="986"/>
      <c r="GK26" s="986"/>
      <c r="GL26" s="986"/>
      <c r="GM26" s="986"/>
      <c r="GN26" s="986"/>
      <c r="GO26" s="986"/>
      <c r="GP26" s="986"/>
      <c r="GQ26" s="986"/>
      <c r="GR26" s="986"/>
      <c r="GS26" s="986"/>
      <c r="GT26" s="986"/>
      <c r="GU26" s="986"/>
      <c r="GV26" s="986"/>
      <c r="GW26" s="986"/>
      <c r="GX26" s="986"/>
      <c r="GY26" s="986"/>
      <c r="GZ26" s="986"/>
      <c r="HA26" s="986"/>
      <c r="HB26" s="986"/>
      <c r="HC26" s="986"/>
      <c r="HD26" s="986"/>
      <c r="HE26" s="986"/>
      <c r="HF26" s="986"/>
      <c r="HG26" s="986"/>
      <c r="HH26" s="986"/>
      <c r="HI26" s="986"/>
      <c r="HJ26" s="986"/>
      <c r="HK26" s="986"/>
      <c r="HL26" s="986"/>
      <c r="HM26" s="986"/>
      <c r="HN26" s="986"/>
      <c r="HO26" s="986"/>
      <c r="HP26" s="986"/>
      <c r="HQ26" s="986"/>
      <c r="HR26" s="986"/>
      <c r="HS26" s="986"/>
      <c r="HT26" s="986"/>
      <c r="HU26" s="986"/>
      <c r="HV26" s="986"/>
      <c r="HW26" s="986"/>
      <c r="HX26" s="986"/>
      <c r="HY26" s="986"/>
      <c r="HZ26" s="986"/>
      <c r="IA26" s="986"/>
      <c r="IB26" s="986"/>
      <c r="IC26" s="986"/>
      <c r="ID26" s="986"/>
      <c r="IE26" s="986"/>
      <c r="IF26" s="986"/>
      <c r="IG26" s="986"/>
      <c r="IH26" s="986"/>
      <c r="II26" s="986"/>
      <c r="IJ26" s="986"/>
      <c r="IK26" s="986"/>
      <c r="IL26" s="986"/>
      <c r="IM26" s="986"/>
      <c r="IN26" s="986"/>
      <c r="IO26" s="986"/>
      <c r="IP26" s="986"/>
      <c r="IQ26" s="986"/>
      <c r="IR26" s="986"/>
      <c r="IS26" s="986"/>
      <c r="IT26" s="986"/>
      <c r="IU26" s="986"/>
      <c r="IV26" s="986"/>
      <c r="IW26" s="986"/>
      <c r="IX26" s="986"/>
      <c r="IY26" s="986"/>
      <c r="IZ26" s="986"/>
      <c r="JA26" s="986"/>
      <c r="JB26" s="986"/>
      <c r="JC26" s="986"/>
      <c r="JD26" s="986"/>
      <c r="JE26" s="986"/>
      <c r="JF26" s="986"/>
      <c r="JG26" s="986"/>
      <c r="JH26" s="986"/>
      <c r="JI26" s="986"/>
      <c r="JJ26" s="986"/>
      <c r="JK26" s="986"/>
      <c r="JL26" s="986"/>
      <c r="JM26" s="986"/>
      <c r="JN26" s="986"/>
      <c r="JO26" s="986"/>
      <c r="JP26" s="986"/>
      <c r="JQ26" s="986"/>
      <c r="JR26" s="986"/>
      <c r="JS26" s="986"/>
      <c r="JT26" s="986"/>
      <c r="JU26" s="986"/>
      <c r="JV26" s="986"/>
      <c r="JW26" s="986"/>
      <c r="JX26" s="986"/>
      <c r="JY26" s="986"/>
      <c r="JZ26" s="986"/>
      <c r="KA26" s="986"/>
      <c r="KB26" s="986"/>
    </row>
    <row r="27" s="985" customFormat="1" ht="25" customHeight="1" spans="2:288">
      <c r="B27" s="1001"/>
      <c r="C27" s="1002" t="s">
        <v>223</v>
      </c>
      <c r="D27" s="1008" t="s">
        <v>188</v>
      </c>
      <c r="E27" s="1008" t="s">
        <v>188</v>
      </c>
      <c r="F27" s="1008" t="s">
        <v>216</v>
      </c>
      <c r="G27" s="1010" t="s">
        <v>188</v>
      </c>
      <c r="H27" s="1011" t="s">
        <v>188</v>
      </c>
      <c r="AA27" s="986"/>
      <c r="AB27" s="986"/>
      <c r="AC27" s="986"/>
      <c r="AD27" s="986"/>
      <c r="AE27" s="986"/>
      <c r="AF27" s="986"/>
      <c r="AG27" s="986"/>
      <c r="AH27" s="986"/>
      <c r="AI27" s="986"/>
      <c r="AJ27" s="986"/>
      <c r="AK27" s="986"/>
      <c r="AL27" s="986"/>
      <c r="AM27" s="986"/>
      <c r="AN27" s="986"/>
      <c r="AO27" s="986"/>
      <c r="AP27" s="986"/>
      <c r="AQ27" s="986"/>
      <c r="AR27" s="986"/>
      <c r="AS27" s="986"/>
      <c r="AT27" s="986"/>
      <c r="AU27" s="986"/>
      <c r="AV27" s="986"/>
      <c r="AW27" s="986"/>
      <c r="AX27" s="986"/>
      <c r="AY27" s="986"/>
      <c r="AZ27" s="986"/>
      <c r="BA27" s="986"/>
      <c r="BB27" s="986"/>
      <c r="BC27" s="986"/>
      <c r="BD27" s="986"/>
      <c r="BE27" s="986"/>
      <c r="BF27" s="986"/>
      <c r="BG27" s="986"/>
      <c r="BH27" s="986"/>
      <c r="BI27" s="986"/>
      <c r="BJ27" s="986"/>
      <c r="BK27" s="986"/>
      <c r="BL27" s="986"/>
      <c r="BM27" s="986"/>
      <c r="BN27" s="986"/>
      <c r="BO27" s="986"/>
      <c r="BP27" s="986"/>
      <c r="BQ27" s="986"/>
      <c r="BR27" s="986"/>
      <c r="BS27" s="986"/>
      <c r="BT27" s="986"/>
      <c r="BU27" s="986"/>
      <c r="BV27" s="986"/>
      <c r="BW27" s="986"/>
      <c r="BX27" s="986"/>
      <c r="BY27" s="986"/>
      <c r="BZ27" s="986"/>
      <c r="CA27" s="986"/>
      <c r="CB27" s="986"/>
      <c r="CC27" s="986"/>
      <c r="CD27" s="986"/>
      <c r="CE27" s="986"/>
      <c r="CF27" s="986"/>
      <c r="CG27" s="986"/>
      <c r="CH27" s="986"/>
      <c r="CI27" s="986"/>
      <c r="CJ27" s="986"/>
      <c r="CK27" s="986"/>
      <c r="CL27" s="986"/>
      <c r="CM27" s="986"/>
      <c r="CN27" s="986"/>
      <c r="CO27" s="986"/>
      <c r="CP27" s="986"/>
      <c r="CQ27" s="986"/>
      <c r="CR27" s="986"/>
      <c r="CS27" s="986"/>
      <c r="CT27" s="986"/>
      <c r="CU27" s="986"/>
      <c r="CV27" s="986"/>
      <c r="CW27" s="986"/>
      <c r="CX27" s="986"/>
      <c r="CY27" s="986"/>
      <c r="CZ27" s="986"/>
      <c r="DA27" s="986"/>
      <c r="DB27" s="986"/>
      <c r="DC27" s="986"/>
      <c r="DD27" s="986"/>
      <c r="DE27" s="986"/>
      <c r="DF27" s="986"/>
      <c r="DG27" s="986"/>
      <c r="DH27" s="986"/>
      <c r="DI27" s="986"/>
      <c r="DJ27" s="986"/>
      <c r="DK27" s="986"/>
      <c r="DL27" s="986"/>
      <c r="DM27" s="986"/>
      <c r="DN27" s="986"/>
      <c r="DO27" s="986"/>
      <c r="DP27" s="986"/>
      <c r="DQ27" s="986"/>
      <c r="DR27" s="986"/>
      <c r="DS27" s="986"/>
      <c r="DT27" s="986"/>
      <c r="DU27" s="986"/>
      <c r="DV27" s="986"/>
      <c r="DW27" s="986"/>
      <c r="DX27" s="986"/>
      <c r="DY27" s="986"/>
      <c r="DZ27" s="986"/>
      <c r="EA27" s="986"/>
      <c r="EB27" s="986"/>
      <c r="EC27" s="986"/>
      <c r="ED27" s="986"/>
      <c r="EE27" s="986"/>
      <c r="EF27" s="986"/>
      <c r="EG27" s="986"/>
      <c r="EH27" s="986"/>
      <c r="EI27" s="986"/>
      <c r="EJ27" s="986"/>
      <c r="EK27" s="986"/>
      <c r="EL27" s="986"/>
      <c r="EM27" s="986"/>
      <c r="EN27" s="986"/>
      <c r="EO27" s="986"/>
      <c r="EP27" s="986"/>
      <c r="EQ27" s="986"/>
      <c r="ER27" s="986"/>
      <c r="ES27" s="986"/>
      <c r="ET27" s="986"/>
      <c r="EU27" s="986"/>
      <c r="EV27" s="986"/>
      <c r="EW27" s="986"/>
      <c r="EX27" s="986"/>
      <c r="EY27" s="986"/>
      <c r="EZ27" s="986"/>
      <c r="FA27" s="986"/>
      <c r="FB27" s="986"/>
      <c r="FC27" s="986"/>
      <c r="FD27" s="986"/>
      <c r="FE27" s="986"/>
      <c r="FF27" s="986"/>
      <c r="FG27" s="986"/>
      <c r="FH27" s="986"/>
      <c r="FI27" s="986"/>
      <c r="FJ27" s="986"/>
      <c r="FK27" s="986"/>
      <c r="FL27" s="986"/>
      <c r="FM27" s="986"/>
      <c r="FN27" s="986"/>
      <c r="FO27" s="986"/>
      <c r="FP27" s="986"/>
      <c r="FQ27" s="986"/>
      <c r="FR27" s="986"/>
      <c r="FS27" s="986"/>
      <c r="FT27" s="986"/>
      <c r="FU27" s="986"/>
      <c r="FV27" s="986"/>
      <c r="FW27" s="986"/>
      <c r="FX27" s="986"/>
      <c r="FY27" s="986"/>
      <c r="FZ27" s="986"/>
      <c r="GA27" s="986"/>
      <c r="GB27" s="986"/>
      <c r="GC27" s="986"/>
      <c r="GD27" s="986"/>
      <c r="GE27" s="986"/>
      <c r="GF27" s="986"/>
      <c r="GG27" s="986"/>
      <c r="GH27" s="986"/>
      <c r="GI27" s="986"/>
      <c r="GJ27" s="986"/>
      <c r="GK27" s="986"/>
      <c r="GL27" s="986"/>
      <c r="GM27" s="986"/>
      <c r="GN27" s="986"/>
      <c r="GO27" s="986"/>
      <c r="GP27" s="986"/>
      <c r="GQ27" s="986"/>
      <c r="GR27" s="986"/>
      <c r="GS27" s="986"/>
      <c r="GT27" s="986"/>
      <c r="GU27" s="986"/>
      <c r="GV27" s="986"/>
      <c r="GW27" s="986"/>
      <c r="GX27" s="986"/>
      <c r="GY27" s="986"/>
      <c r="GZ27" s="986"/>
      <c r="HA27" s="986"/>
      <c r="HB27" s="986"/>
      <c r="HC27" s="986"/>
      <c r="HD27" s="986"/>
      <c r="HE27" s="986"/>
      <c r="HF27" s="986"/>
      <c r="HG27" s="986"/>
      <c r="HH27" s="986"/>
      <c r="HI27" s="986"/>
      <c r="HJ27" s="986"/>
      <c r="HK27" s="986"/>
      <c r="HL27" s="986"/>
      <c r="HM27" s="986"/>
      <c r="HN27" s="986"/>
      <c r="HO27" s="986"/>
      <c r="HP27" s="986"/>
      <c r="HQ27" s="986"/>
      <c r="HR27" s="986"/>
      <c r="HS27" s="986"/>
      <c r="HT27" s="986"/>
      <c r="HU27" s="986"/>
      <c r="HV27" s="986"/>
      <c r="HW27" s="986"/>
      <c r="HX27" s="986"/>
      <c r="HY27" s="986"/>
      <c r="HZ27" s="986"/>
      <c r="IA27" s="986"/>
      <c r="IB27" s="986"/>
      <c r="IC27" s="986"/>
      <c r="ID27" s="986"/>
      <c r="IE27" s="986"/>
      <c r="IF27" s="986"/>
      <c r="IG27" s="986"/>
      <c r="IH27" s="986"/>
      <c r="II27" s="986"/>
      <c r="IJ27" s="986"/>
      <c r="IK27" s="986"/>
      <c r="IL27" s="986"/>
      <c r="IM27" s="986"/>
      <c r="IN27" s="986"/>
      <c r="IO27" s="986"/>
      <c r="IP27" s="986"/>
      <c r="IQ27" s="986"/>
      <c r="IR27" s="986"/>
      <c r="IS27" s="986"/>
      <c r="IT27" s="986"/>
      <c r="IU27" s="986"/>
      <c r="IV27" s="986"/>
      <c r="IW27" s="986"/>
      <c r="IX27" s="986"/>
      <c r="IY27" s="986"/>
      <c r="IZ27" s="986"/>
      <c r="JA27" s="986"/>
      <c r="JB27" s="986"/>
      <c r="JC27" s="986"/>
      <c r="JD27" s="986"/>
      <c r="JE27" s="986"/>
      <c r="JF27" s="986"/>
      <c r="JG27" s="986"/>
      <c r="JH27" s="986"/>
      <c r="JI27" s="986"/>
      <c r="JJ27" s="986"/>
      <c r="JK27" s="986"/>
      <c r="JL27" s="986"/>
      <c r="JM27" s="986"/>
      <c r="JN27" s="986"/>
      <c r="JO27" s="986"/>
      <c r="JP27" s="986"/>
      <c r="JQ27" s="986"/>
      <c r="JR27" s="986"/>
      <c r="JS27" s="986"/>
      <c r="JT27" s="986"/>
      <c r="JU27" s="986"/>
      <c r="JV27" s="986"/>
      <c r="JW27" s="986"/>
      <c r="JX27" s="986"/>
      <c r="JY27" s="986"/>
      <c r="JZ27" s="986"/>
      <c r="KA27" s="986"/>
      <c r="KB27" s="986"/>
    </row>
    <row r="28" s="985" customFormat="1" ht="25" customHeight="1" spans="2:288">
      <c r="B28" s="1001"/>
      <c r="C28" s="1002" t="s">
        <v>224</v>
      </c>
      <c r="D28" s="1010" t="s">
        <v>188</v>
      </c>
      <c r="E28" s="1010" t="s">
        <v>188</v>
      </c>
      <c r="F28" s="1010" t="s">
        <v>225</v>
      </c>
      <c r="G28" s="1010" t="s">
        <v>188</v>
      </c>
      <c r="H28" s="1011" t="s">
        <v>188</v>
      </c>
      <c r="AA28" s="986"/>
      <c r="AB28" s="986"/>
      <c r="AC28" s="986"/>
      <c r="AD28" s="986"/>
      <c r="AE28" s="986"/>
      <c r="AF28" s="986"/>
      <c r="AG28" s="986"/>
      <c r="AH28" s="986"/>
      <c r="AI28" s="986"/>
      <c r="AJ28" s="986"/>
      <c r="AK28" s="986"/>
      <c r="AL28" s="986"/>
      <c r="AM28" s="986"/>
      <c r="AN28" s="986"/>
      <c r="AO28" s="986"/>
      <c r="AP28" s="986"/>
      <c r="AQ28" s="986"/>
      <c r="AR28" s="986"/>
      <c r="AS28" s="986"/>
      <c r="AT28" s="986"/>
      <c r="AU28" s="986"/>
      <c r="AV28" s="986"/>
      <c r="AW28" s="986"/>
      <c r="AX28" s="986"/>
      <c r="AY28" s="986"/>
      <c r="AZ28" s="986"/>
      <c r="BA28" s="986"/>
      <c r="BB28" s="986"/>
      <c r="BC28" s="986"/>
      <c r="BD28" s="986"/>
      <c r="BE28" s="986"/>
      <c r="BF28" s="986"/>
      <c r="BG28" s="986"/>
      <c r="BH28" s="986"/>
      <c r="BI28" s="986"/>
      <c r="BJ28" s="986"/>
      <c r="BK28" s="986"/>
      <c r="BL28" s="986"/>
      <c r="BM28" s="986"/>
      <c r="BN28" s="986"/>
      <c r="BO28" s="986"/>
      <c r="BP28" s="986"/>
      <c r="BQ28" s="986"/>
      <c r="BR28" s="986"/>
      <c r="BS28" s="986"/>
      <c r="BT28" s="986"/>
      <c r="BU28" s="986"/>
      <c r="BV28" s="986"/>
      <c r="BW28" s="986"/>
      <c r="BX28" s="986"/>
      <c r="BY28" s="986"/>
      <c r="BZ28" s="986"/>
      <c r="CA28" s="986"/>
      <c r="CB28" s="986"/>
      <c r="CC28" s="986"/>
      <c r="CD28" s="986"/>
      <c r="CE28" s="986"/>
      <c r="CF28" s="986"/>
      <c r="CG28" s="986"/>
      <c r="CH28" s="986"/>
      <c r="CI28" s="986"/>
      <c r="CJ28" s="986"/>
      <c r="CK28" s="986"/>
      <c r="CL28" s="986"/>
      <c r="CM28" s="986"/>
      <c r="CN28" s="986"/>
      <c r="CO28" s="986"/>
      <c r="CP28" s="986"/>
      <c r="CQ28" s="986"/>
      <c r="CR28" s="986"/>
      <c r="CS28" s="986"/>
      <c r="CT28" s="986"/>
      <c r="CU28" s="986"/>
      <c r="CV28" s="986"/>
      <c r="CW28" s="986"/>
      <c r="CX28" s="986"/>
      <c r="CY28" s="986"/>
      <c r="CZ28" s="986"/>
      <c r="DA28" s="986"/>
      <c r="DB28" s="986"/>
      <c r="DC28" s="986"/>
      <c r="DD28" s="986"/>
      <c r="DE28" s="986"/>
      <c r="DF28" s="986"/>
      <c r="DG28" s="986"/>
      <c r="DH28" s="986"/>
      <c r="DI28" s="986"/>
      <c r="DJ28" s="986"/>
      <c r="DK28" s="986"/>
      <c r="DL28" s="986"/>
      <c r="DM28" s="986"/>
      <c r="DN28" s="986"/>
      <c r="DO28" s="986"/>
      <c r="DP28" s="986"/>
      <c r="DQ28" s="986"/>
      <c r="DR28" s="986"/>
      <c r="DS28" s="986"/>
      <c r="DT28" s="986"/>
      <c r="DU28" s="986"/>
      <c r="DV28" s="986"/>
      <c r="DW28" s="986"/>
      <c r="DX28" s="986"/>
      <c r="DY28" s="986"/>
      <c r="DZ28" s="986"/>
      <c r="EA28" s="986"/>
      <c r="EB28" s="986"/>
      <c r="EC28" s="986"/>
      <c r="ED28" s="986"/>
      <c r="EE28" s="986"/>
      <c r="EF28" s="986"/>
      <c r="EG28" s="986"/>
      <c r="EH28" s="986"/>
      <c r="EI28" s="986"/>
      <c r="EJ28" s="986"/>
      <c r="EK28" s="986"/>
      <c r="EL28" s="986"/>
      <c r="EM28" s="986"/>
      <c r="EN28" s="986"/>
      <c r="EO28" s="986"/>
      <c r="EP28" s="986"/>
      <c r="EQ28" s="986"/>
      <c r="ER28" s="986"/>
      <c r="ES28" s="986"/>
      <c r="ET28" s="986"/>
      <c r="EU28" s="986"/>
      <c r="EV28" s="986"/>
      <c r="EW28" s="986"/>
      <c r="EX28" s="986"/>
      <c r="EY28" s="986"/>
      <c r="EZ28" s="986"/>
      <c r="FA28" s="986"/>
      <c r="FB28" s="986"/>
      <c r="FC28" s="986"/>
      <c r="FD28" s="986"/>
      <c r="FE28" s="986"/>
      <c r="FF28" s="986"/>
      <c r="FG28" s="986"/>
      <c r="FH28" s="986"/>
      <c r="FI28" s="986"/>
      <c r="FJ28" s="986"/>
      <c r="FK28" s="986"/>
      <c r="FL28" s="986"/>
      <c r="FM28" s="986"/>
      <c r="FN28" s="986"/>
      <c r="FO28" s="986"/>
      <c r="FP28" s="986"/>
      <c r="FQ28" s="986"/>
      <c r="FR28" s="986"/>
      <c r="FS28" s="986"/>
      <c r="FT28" s="986"/>
      <c r="FU28" s="986"/>
      <c r="FV28" s="986"/>
      <c r="FW28" s="986"/>
      <c r="FX28" s="986"/>
      <c r="FY28" s="986"/>
      <c r="FZ28" s="986"/>
      <c r="GA28" s="986"/>
      <c r="GB28" s="986"/>
      <c r="GC28" s="986"/>
      <c r="GD28" s="986"/>
      <c r="GE28" s="986"/>
      <c r="GF28" s="986"/>
      <c r="GG28" s="986"/>
      <c r="GH28" s="986"/>
      <c r="GI28" s="986"/>
      <c r="GJ28" s="986"/>
      <c r="GK28" s="986"/>
      <c r="GL28" s="986"/>
      <c r="GM28" s="986"/>
      <c r="GN28" s="986"/>
      <c r="GO28" s="986"/>
      <c r="GP28" s="986"/>
      <c r="GQ28" s="986"/>
      <c r="GR28" s="986"/>
      <c r="GS28" s="986"/>
      <c r="GT28" s="986"/>
      <c r="GU28" s="986"/>
      <c r="GV28" s="986"/>
      <c r="GW28" s="986"/>
      <c r="GX28" s="986"/>
      <c r="GY28" s="986"/>
      <c r="GZ28" s="986"/>
      <c r="HA28" s="986"/>
      <c r="HB28" s="986"/>
      <c r="HC28" s="986"/>
      <c r="HD28" s="986"/>
      <c r="HE28" s="986"/>
      <c r="HF28" s="986"/>
      <c r="HG28" s="986"/>
      <c r="HH28" s="986"/>
      <c r="HI28" s="986"/>
      <c r="HJ28" s="986"/>
      <c r="HK28" s="986"/>
      <c r="HL28" s="986"/>
      <c r="HM28" s="986"/>
      <c r="HN28" s="986"/>
      <c r="HO28" s="986"/>
      <c r="HP28" s="986"/>
      <c r="HQ28" s="986"/>
      <c r="HR28" s="986"/>
      <c r="HS28" s="986"/>
      <c r="HT28" s="986"/>
      <c r="HU28" s="986"/>
      <c r="HV28" s="986"/>
      <c r="HW28" s="986"/>
      <c r="HX28" s="986"/>
      <c r="HY28" s="986"/>
      <c r="HZ28" s="986"/>
      <c r="IA28" s="986"/>
      <c r="IB28" s="986"/>
      <c r="IC28" s="986"/>
      <c r="ID28" s="986"/>
      <c r="IE28" s="986"/>
      <c r="IF28" s="986"/>
      <c r="IG28" s="986"/>
      <c r="IH28" s="986"/>
      <c r="II28" s="986"/>
      <c r="IJ28" s="986"/>
      <c r="IK28" s="986"/>
      <c r="IL28" s="986"/>
      <c r="IM28" s="986"/>
      <c r="IN28" s="986"/>
      <c r="IO28" s="986"/>
      <c r="IP28" s="986"/>
      <c r="IQ28" s="986"/>
      <c r="IR28" s="986"/>
      <c r="IS28" s="986"/>
      <c r="IT28" s="986"/>
      <c r="IU28" s="986"/>
      <c r="IV28" s="986"/>
      <c r="IW28" s="986"/>
      <c r="IX28" s="986"/>
      <c r="IY28" s="986"/>
      <c r="IZ28" s="986"/>
      <c r="JA28" s="986"/>
      <c r="JB28" s="986"/>
      <c r="JC28" s="986"/>
      <c r="JD28" s="986"/>
      <c r="JE28" s="986"/>
      <c r="JF28" s="986"/>
      <c r="JG28" s="986"/>
      <c r="JH28" s="986"/>
      <c r="JI28" s="986"/>
      <c r="JJ28" s="986"/>
      <c r="JK28" s="986"/>
      <c r="JL28" s="986"/>
      <c r="JM28" s="986"/>
      <c r="JN28" s="986"/>
      <c r="JO28" s="986"/>
      <c r="JP28" s="986"/>
      <c r="JQ28" s="986"/>
      <c r="JR28" s="986"/>
      <c r="JS28" s="986"/>
      <c r="JT28" s="986"/>
      <c r="JU28" s="986"/>
      <c r="JV28" s="986"/>
      <c r="JW28" s="986"/>
      <c r="JX28" s="986"/>
      <c r="JY28" s="986"/>
      <c r="JZ28" s="986"/>
      <c r="KA28" s="986"/>
      <c r="KB28" s="986"/>
    </row>
    <row r="29" s="985" customFormat="1" ht="25" customHeight="1" spans="2:288">
      <c r="B29" s="1001"/>
      <c r="C29" s="1002" t="s">
        <v>226</v>
      </c>
      <c r="D29" s="1010" t="s">
        <v>188</v>
      </c>
      <c r="E29" s="1010" t="s">
        <v>188</v>
      </c>
      <c r="F29" s="1010" t="s">
        <v>227</v>
      </c>
      <c r="G29" s="1010" t="s">
        <v>188</v>
      </c>
      <c r="H29" s="1011" t="s">
        <v>188</v>
      </c>
      <c r="AA29" s="986"/>
      <c r="AB29" s="986"/>
      <c r="AC29" s="986"/>
      <c r="AD29" s="986"/>
      <c r="AE29" s="986"/>
      <c r="AF29" s="986"/>
      <c r="AG29" s="986"/>
      <c r="AH29" s="986"/>
      <c r="AI29" s="986"/>
      <c r="AJ29" s="986"/>
      <c r="AK29" s="986"/>
      <c r="AL29" s="986"/>
      <c r="AM29" s="986"/>
      <c r="AN29" s="986"/>
      <c r="AO29" s="986"/>
      <c r="AP29" s="986"/>
      <c r="AQ29" s="986"/>
      <c r="AR29" s="986"/>
      <c r="AS29" s="986"/>
      <c r="AT29" s="986"/>
      <c r="AU29" s="986"/>
      <c r="AV29" s="986"/>
      <c r="AW29" s="986"/>
      <c r="AX29" s="986"/>
      <c r="AY29" s="986"/>
      <c r="AZ29" s="986"/>
      <c r="BA29" s="986"/>
      <c r="BB29" s="986"/>
      <c r="BC29" s="986"/>
      <c r="BD29" s="986"/>
      <c r="BE29" s="986"/>
      <c r="BF29" s="986"/>
      <c r="BG29" s="986"/>
      <c r="BH29" s="986"/>
      <c r="BI29" s="986"/>
      <c r="BJ29" s="986"/>
      <c r="BK29" s="986"/>
      <c r="BL29" s="986"/>
      <c r="BM29" s="986"/>
      <c r="BN29" s="986"/>
      <c r="BO29" s="986"/>
      <c r="BP29" s="986"/>
      <c r="BQ29" s="986"/>
      <c r="BR29" s="986"/>
      <c r="BS29" s="986"/>
      <c r="BT29" s="986"/>
      <c r="BU29" s="986"/>
      <c r="BV29" s="986"/>
      <c r="BW29" s="986"/>
      <c r="BX29" s="986"/>
      <c r="BY29" s="986"/>
      <c r="BZ29" s="986"/>
      <c r="CA29" s="986"/>
      <c r="CB29" s="986"/>
      <c r="CC29" s="986"/>
      <c r="CD29" s="986"/>
      <c r="CE29" s="986"/>
      <c r="CF29" s="986"/>
      <c r="CG29" s="986"/>
      <c r="CH29" s="986"/>
      <c r="CI29" s="986"/>
      <c r="CJ29" s="986"/>
      <c r="CK29" s="986"/>
      <c r="CL29" s="986"/>
      <c r="CM29" s="986"/>
      <c r="CN29" s="986"/>
      <c r="CO29" s="986"/>
      <c r="CP29" s="986"/>
      <c r="CQ29" s="986"/>
      <c r="CR29" s="986"/>
      <c r="CS29" s="986"/>
      <c r="CT29" s="986"/>
      <c r="CU29" s="986"/>
      <c r="CV29" s="986"/>
      <c r="CW29" s="986"/>
      <c r="CX29" s="986"/>
      <c r="CY29" s="986"/>
      <c r="CZ29" s="986"/>
      <c r="DA29" s="986"/>
      <c r="DB29" s="986"/>
      <c r="DC29" s="986"/>
      <c r="DD29" s="986"/>
      <c r="DE29" s="986"/>
      <c r="DF29" s="986"/>
      <c r="DG29" s="986"/>
      <c r="DH29" s="986"/>
      <c r="DI29" s="986"/>
      <c r="DJ29" s="986"/>
      <c r="DK29" s="986"/>
      <c r="DL29" s="986"/>
      <c r="DM29" s="986"/>
      <c r="DN29" s="986"/>
      <c r="DO29" s="986"/>
      <c r="DP29" s="986"/>
      <c r="DQ29" s="986"/>
      <c r="DR29" s="986"/>
      <c r="DS29" s="986"/>
      <c r="DT29" s="986"/>
      <c r="DU29" s="986"/>
      <c r="DV29" s="986"/>
      <c r="DW29" s="986"/>
      <c r="DX29" s="986"/>
      <c r="DY29" s="986"/>
      <c r="DZ29" s="986"/>
      <c r="EA29" s="986"/>
      <c r="EB29" s="986"/>
      <c r="EC29" s="986"/>
      <c r="ED29" s="986"/>
      <c r="EE29" s="986"/>
      <c r="EF29" s="986"/>
      <c r="EG29" s="986"/>
      <c r="EH29" s="986"/>
      <c r="EI29" s="986"/>
      <c r="EJ29" s="986"/>
      <c r="EK29" s="986"/>
      <c r="EL29" s="986"/>
      <c r="EM29" s="986"/>
      <c r="EN29" s="986"/>
      <c r="EO29" s="986"/>
      <c r="EP29" s="986"/>
      <c r="EQ29" s="986"/>
      <c r="ER29" s="986"/>
      <c r="ES29" s="986"/>
      <c r="ET29" s="986"/>
      <c r="EU29" s="986"/>
      <c r="EV29" s="986"/>
      <c r="EW29" s="986"/>
      <c r="EX29" s="986"/>
      <c r="EY29" s="986"/>
      <c r="EZ29" s="986"/>
      <c r="FA29" s="986"/>
      <c r="FB29" s="986"/>
      <c r="FC29" s="986"/>
      <c r="FD29" s="986"/>
      <c r="FE29" s="986"/>
      <c r="FF29" s="986"/>
      <c r="FG29" s="986"/>
      <c r="FH29" s="986"/>
      <c r="FI29" s="986"/>
      <c r="FJ29" s="986"/>
      <c r="FK29" s="986"/>
      <c r="FL29" s="986"/>
      <c r="FM29" s="986"/>
      <c r="FN29" s="986"/>
      <c r="FO29" s="986"/>
      <c r="FP29" s="986"/>
      <c r="FQ29" s="986"/>
      <c r="FR29" s="986"/>
      <c r="FS29" s="986"/>
      <c r="FT29" s="986"/>
      <c r="FU29" s="986"/>
      <c r="FV29" s="986"/>
      <c r="FW29" s="986"/>
      <c r="FX29" s="986"/>
      <c r="FY29" s="986"/>
      <c r="FZ29" s="986"/>
      <c r="GA29" s="986"/>
      <c r="GB29" s="986"/>
      <c r="GC29" s="986"/>
      <c r="GD29" s="986"/>
      <c r="GE29" s="986"/>
      <c r="GF29" s="986"/>
      <c r="GG29" s="986"/>
      <c r="GH29" s="986"/>
      <c r="GI29" s="986"/>
      <c r="GJ29" s="986"/>
      <c r="GK29" s="986"/>
      <c r="GL29" s="986"/>
      <c r="GM29" s="986"/>
      <c r="GN29" s="986"/>
      <c r="GO29" s="986"/>
      <c r="GP29" s="986"/>
      <c r="GQ29" s="986"/>
      <c r="GR29" s="986"/>
      <c r="GS29" s="986"/>
      <c r="GT29" s="986"/>
      <c r="GU29" s="986"/>
      <c r="GV29" s="986"/>
      <c r="GW29" s="986"/>
      <c r="GX29" s="986"/>
      <c r="GY29" s="986"/>
      <c r="GZ29" s="986"/>
      <c r="HA29" s="986"/>
      <c r="HB29" s="986"/>
      <c r="HC29" s="986"/>
      <c r="HD29" s="986"/>
      <c r="HE29" s="986"/>
      <c r="HF29" s="986"/>
      <c r="HG29" s="986"/>
      <c r="HH29" s="986"/>
      <c r="HI29" s="986"/>
      <c r="HJ29" s="986"/>
      <c r="HK29" s="986"/>
      <c r="HL29" s="986"/>
      <c r="HM29" s="986"/>
      <c r="HN29" s="986"/>
      <c r="HO29" s="986"/>
      <c r="HP29" s="986"/>
      <c r="HQ29" s="986"/>
      <c r="HR29" s="986"/>
      <c r="HS29" s="986"/>
      <c r="HT29" s="986"/>
      <c r="HU29" s="986"/>
      <c r="HV29" s="986"/>
      <c r="HW29" s="986"/>
      <c r="HX29" s="986"/>
      <c r="HY29" s="986"/>
      <c r="HZ29" s="986"/>
      <c r="IA29" s="986"/>
      <c r="IB29" s="986"/>
      <c r="IC29" s="986"/>
      <c r="ID29" s="986"/>
      <c r="IE29" s="986"/>
      <c r="IF29" s="986"/>
      <c r="IG29" s="986"/>
      <c r="IH29" s="986"/>
      <c r="II29" s="986"/>
      <c r="IJ29" s="986"/>
      <c r="IK29" s="986"/>
      <c r="IL29" s="986"/>
      <c r="IM29" s="986"/>
      <c r="IN29" s="986"/>
      <c r="IO29" s="986"/>
      <c r="IP29" s="986"/>
      <c r="IQ29" s="986"/>
      <c r="IR29" s="986"/>
      <c r="IS29" s="986"/>
      <c r="IT29" s="986"/>
      <c r="IU29" s="986"/>
      <c r="IV29" s="986"/>
      <c r="IW29" s="986"/>
      <c r="IX29" s="986"/>
      <c r="IY29" s="986"/>
      <c r="IZ29" s="986"/>
      <c r="JA29" s="986"/>
      <c r="JB29" s="986"/>
      <c r="JC29" s="986"/>
      <c r="JD29" s="986"/>
      <c r="JE29" s="986"/>
      <c r="JF29" s="986"/>
      <c r="JG29" s="986"/>
      <c r="JH29" s="986"/>
      <c r="JI29" s="986"/>
      <c r="JJ29" s="986"/>
      <c r="JK29" s="986"/>
      <c r="JL29" s="986"/>
      <c r="JM29" s="986"/>
      <c r="JN29" s="986"/>
      <c r="JO29" s="986"/>
      <c r="JP29" s="986"/>
      <c r="JQ29" s="986"/>
      <c r="JR29" s="986"/>
      <c r="JS29" s="986"/>
      <c r="JT29" s="986"/>
      <c r="JU29" s="986"/>
      <c r="JV29" s="986"/>
      <c r="JW29" s="986"/>
      <c r="JX29" s="986"/>
      <c r="JY29" s="986"/>
      <c r="JZ29" s="986"/>
      <c r="KA29" s="986"/>
      <c r="KB29" s="986"/>
    </row>
    <row r="30" s="985" customFormat="1" ht="25" customHeight="1" spans="2:288">
      <c r="B30" s="1001"/>
      <c r="C30" s="1002" t="s">
        <v>228</v>
      </c>
      <c r="D30" s="1010" t="s">
        <v>188</v>
      </c>
      <c r="E30" s="1010" t="s">
        <v>188</v>
      </c>
      <c r="F30" s="1010" t="s">
        <v>227</v>
      </c>
      <c r="G30" s="1010" t="s">
        <v>188</v>
      </c>
      <c r="H30" s="1011" t="s">
        <v>188</v>
      </c>
      <c r="AA30" s="986"/>
      <c r="AB30" s="986"/>
      <c r="AC30" s="986"/>
      <c r="AD30" s="986"/>
      <c r="AE30" s="986"/>
      <c r="AF30" s="986"/>
      <c r="AG30" s="986"/>
      <c r="AH30" s="986"/>
      <c r="AI30" s="986"/>
      <c r="AJ30" s="986"/>
      <c r="AK30" s="986"/>
      <c r="AL30" s="986"/>
      <c r="AM30" s="986"/>
      <c r="AN30" s="986"/>
      <c r="AO30" s="986"/>
      <c r="AP30" s="986"/>
      <c r="AQ30" s="986"/>
      <c r="AR30" s="986"/>
      <c r="AS30" s="986"/>
      <c r="AT30" s="986"/>
      <c r="AU30" s="986"/>
      <c r="AV30" s="986"/>
      <c r="AW30" s="986"/>
      <c r="AX30" s="986"/>
      <c r="AY30" s="986"/>
      <c r="AZ30" s="986"/>
      <c r="BA30" s="986"/>
      <c r="BB30" s="986"/>
      <c r="BC30" s="986"/>
      <c r="BD30" s="986"/>
      <c r="BE30" s="986"/>
      <c r="BF30" s="986"/>
      <c r="BG30" s="986"/>
      <c r="BH30" s="986"/>
      <c r="BI30" s="986"/>
      <c r="BJ30" s="986"/>
      <c r="BK30" s="986"/>
      <c r="BL30" s="986"/>
      <c r="BM30" s="986"/>
      <c r="BN30" s="986"/>
      <c r="BO30" s="986"/>
      <c r="BP30" s="986"/>
      <c r="BQ30" s="986"/>
      <c r="BR30" s="986"/>
      <c r="BS30" s="986"/>
      <c r="BT30" s="986"/>
      <c r="BU30" s="986"/>
      <c r="BV30" s="986"/>
      <c r="BW30" s="986"/>
      <c r="BX30" s="986"/>
      <c r="BY30" s="986"/>
      <c r="BZ30" s="986"/>
      <c r="CA30" s="986"/>
      <c r="CB30" s="986"/>
      <c r="CC30" s="986"/>
      <c r="CD30" s="986"/>
      <c r="CE30" s="986"/>
      <c r="CF30" s="986"/>
      <c r="CG30" s="986"/>
      <c r="CH30" s="986"/>
      <c r="CI30" s="986"/>
      <c r="CJ30" s="986"/>
      <c r="CK30" s="986"/>
      <c r="CL30" s="986"/>
      <c r="CM30" s="986"/>
      <c r="CN30" s="986"/>
      <c r="CO30" s="986"/>
      <c r="CP30" s="986"/>
      <c r="CQ30" s="986"/>
      <c r="CR30" s="986"/>
      <c r="CS30" s="986"/>
      <c r="CT30" s="986"/>
      <c r="CU30" s="986"/>
      <c r="CV30" s="986"/>
      <c r="CW30" s="986"/>
      <c r="CX30" s="986"/>
      <c r="CY30" s="986"/>
      <c r="CZ30" s="986"/>
      <c r="DA30" s="986"/>
      <c r="DB30" s="986"/>
      <c r="DC30" s="986"/>
      <c r="DD30" s="986"/>
      <c r="DE30" s="986"/>
      <c r="DF30" s="986"/>
      <c r="DG30" s="986"/>
      <c r="DH30" s="986"/>
      <c r="DI30" s="986"/>
      <c r="DJ30" s="986"/>
      <c r="DK30" s="986"/>
      <c r="DL30" s="986"/>
      <c r="DM30" s="986"/>
      <c r="DN30" s="986"/>
      <c r="DO30" s="986"/>
      <c r="DP30" s="986"/>
      <c r="DQ30" s="986"/>
      <c r="DR30" s="986"/>
      <c r="DS30" s="986"/>
      <c r="DT30" s="986"/>
      <c r="DU30" s="986"/>
      <c r="DV30" s="986"/>
      <c r="DW30" s="986"/>
      <c r="DX30" s="986"/>
      <c r="DY30" s="986"/>
      <c r="DZ30" s="986"/>
      <c r="EA30" s="986"/>
      <c r="EB30" s="986"/>
      <c r="EC30" s="986"/>
      <c r="ED30" s="986"/>
      <c r="EE30" s="986"/>
      <c r="EF30" s="986"/>
      <c r="EG30" s="986"/>
      <c r="EH30" s="986"/>
      <c r="EI30" s="986"/>
      <c r="EJ30" s="986"/>
      <c r="EK30" s="986"/>
      <c r="EL30" s="986"/>
      <c r="EM30" s="986"/>
      <c r="EN30" s="986"/>
      <c r="EO30" s="986"/>
      <c r="EP30" s="986"/>
      <c r="EQ30" s="986"/>
      <c r="ER30" s="986"/>
      <c r="ES30" s="986"/>
      <c r="ET30" s="986"/>
      <c r="EU30" s="986"/>
      <c r="EV30" s="986"/>
      <c r="EW30" s="986"/>
      <c r="EX30" s="986"/>
      <c r="EY30" s="986"/>
      <c r="EZ30" s="986"/>
      <c r="FA30" s="986"/>
      <c r="FB30" s="986"/>
      <c r="FC30" s="986"/>
      <c r="FD30" s="986"/>
      <c r="FE30" s="986"/>
      <c r="FF30" s="986"/>
      <c r="FG30" s="986"/>
      <c r="FH30" s="986"/>
      <c r="FI30" s="986"/>
      <c r="FJ30" s="986"/>
      <c r="FK30" s="986"/>
      <c r="FL30" s="986"/>
      <c r="FM30" s="986"/>
      <c r="FN30" s="986"/>
      <c r="FO30" s="986"/>
      <c r="FP30" s="986"/>
      <c r="FQ30" s="986"/>
      <c r="FR30" s="986"/>
      <c r="FS30" s="986"/>
      <c r="FT30" s="986"/>
      <c r="FU30" s="986"/>
      <c r="FV30" s="986"/>
      <c r="FW30" s="986"/>
      <c r="FX30" s="986"/>
      <c r="FY30" s="986"/>
      <c r="FZ30" s="986"/>
      <c r="GA30" s="986"/>
      <c r="GB30" s="986"/>
      <c r="GC30" s="986"/>
      <c r="GD30" s="986"/>
      <c r="GE30" s="986"/>
      <c r="GF30" s="986"/>
      <c r="GG30" s="986"/>
      <c r="GH30" s="986"/>
      <c r="GI30" s="986"/>
      <c r="GJ30" s="986"/>
      <c r="GK30" s="986"/>
      <c r="GL30" s="986"/>
      <c r="GM30" s="986"/>
      <c r="GN30" s="986"/>
      <c r="GO30" s="986"/>
      <c r="GP30" s="986"/>
      <c r="GQ30" s="986"/>
      <c r="GR30" s="986"/>
      <c r="GS30" s="986"/>
      <c r="GT30" s="986"/>
      <c r="GU30" s="986"/>
      <c r="GV30" s="986"/>
      <c r="GW30" s="986"/>
      <c r="GX30" s="986"/>
      <c r="GY30" s="986"/>
      <c r="GZ30" s="986"/>
      <c r="HA30" s="986"/>
      <c r="HB30" s="986"/>
      <c r="HC30" s="986"/>
      <c r="HD30" s="986"/>
      <c r="HE30" s="986"/>
      <c r="HF30" s="986"/>
      <c r="HG30" s="986"/>
      <c r="HH30" s="986"/>
      <c r="HI30" s="986"/>
      <c r="HJ30" s="986"/>
      <c r="HK30" s="986"/>
      <c r="HL30" s="986"/>
      <c r="HM30" s="986"/>
      <c r="HN30" s="986"/>
      <c r="HO30" s="986"/>
      <c r="HP30" s="986"/>
      <c r="HQ30" s="986"/>
      <c r="HR30" s="986"/>
      <c r="HS30" s="986"/>
      <c r="HT30" s="986"/>
      <c r="HU30" s="986"/>
      <c r="HV30" s="986"/>
      <c r="HW30" s="986"/>
      <c r="HX30" s="986"/>
      <c r="HY30" s="986"/>
      <c r="HZ30" s="986"/>
      <c r="IA30" s="986"/>
      <c r="IB30" s="986"/>
      <c r="IC30" s="986"/>
      <c r="ID30" s="986"/>
      <c r="IE30" s="986"/>
      <c r="IF30" s="986"/>
      <c r="IG30" s="986"/>
      <c r="IH30" s="986"/>
      <c r="II30" s="986"/>
      <c r="IJ30" s="986"/>
      <c r="IK30" s="986"/>
      <c r="IL30" s="986"/>
      <c r="IM30" s="986"/>
      <c r="IN30" s="986"/>
      <c r="IO30" s="986"/>
      <c r="IP30" s="986"/>
      <c r="IQ30" s="986"/>
      <c r="IR30" s="986"/>
      <c r="IS30" s="986"/>
      <c r="IT30" s="986"/>
      <c r="IU30" s="986"/>
      <c r="IV30" s="986"/>
      <c r="IW30" s="986"/>
      <c r="IX30" s="986"/>
      <c r="IY30" s="986"/>
      <c r="IZ30" s="986"/>
      <c r="JA30" s="986"/>
      <c r="JB30" s="986"/>
      <c r="JC30" s="986"/>
      <c r="JD30" s="986"/>
      <c r="JE30" s="986"/>
      <c r="JF30" s="986"/>
      <c r="JG30" s="986"/>
      <c r="JH30" s="986"/>
      <c r="JI30" s="986"/>
      <c r="JJ30" s="986"/>
      <c r="JK30" s="986"/>
      <c r="JL30" s="986"/>
      <c r="JM30" s="986"/>
      <c r="JN30" s="986"/>
      <c r="JO30" s="986"/>
      <c r="JP30" s="986"/>
      <c r="JQ30" s="986"/>
      <c r="JR30" s="986"/>
      <c r="JS30" s="986"/>
      <c r="JT30" s="986"/>
      <c r="JU30" s="986"/>
      <c r="JV30" s="986"/>
      <c r="JW30" s="986"/>
      <c r="JX30" s="986"/>
      <c r="JY30" s="986"/>
      <c r="JZ30" s="986"/>
      <c r="KA30" s="986"/>
      <c r="KB30" s="986"/>
    </row>
    <row r="31" s="985" customFormat="1" ht="25" customHeight="1" spans="2:288">
      <c r="B31" s="1001"/>
      <c r="C31" s="1002" t="s">
        <v>229</v>
      </c>
      <c r="D31" s="1008" t="s">
        <v>188</v>
      </c>
      <c r="E31" s="1008" t="s">
        <v>188</v>
      </c>
      <c r="F31" s="1008" t="s">
        <v>214</v>
      </c>
      <c r="G31" s="1010" t="s">
        <v>188</v>
      </c>
      <c r="H31" s="1011" t="s">
        <v>188</v>
      </c>
      <c r="AA31" s="986"/>
      <c r="AB31" s="986"/>
      <c r="AC31" s="986"/>
      <c r="AD31" s="986"/>
      <c r="AE31" s="986"/>
      <c r="AF31" s="986"/>
      <c r="AG31" s="986"/>
      <c r="AH31" s="986"/>
      <c r="AI31" s="986"/>
      <c r="AJ31" s="986"/>
      <c r="AK31" s="986"/>
      <c r="AL31" s="986"/>
      <c r="AM31" s="986"/>
      <c r="AN31" s="986"/>
      <c r="AO31" s="986"/>
      <c r="AP31" s="986"/>
      <c r="AQ31" s="986"/>
      <c r="AR31" s="986"/>
      <c r="AS31" s="986"/>
      <c r="AT31" s="986"/>
      <c r="AU31" s="986"/>
      <c r="AV31" s="986"/>
      <c r="AW31" s="986"/>
      <c r="AX31" s="986"/>
      <c r="AY31" s="986"/>
      <c r="AZ31" s="986"/>
      <c r="BA31" s="986"/>
      <c r="BB31" s="986"/>
      <c r="BC31" s="986"/>
      <c r="BD31" s="986"/>
      <c r="BE31" s="986"/>
      <c r="BF31" s="986"/>
      <c r="BG31" s="986"/>
      <c r="BH31" s="986"/>
      <c r="BI31" s="986"/>
      <c r="BJ31" s="986"/>
      <c r="BK31" s="986"/>
      <c r="BL31" s="986"/>
      <c r="BM31" s="986"/>
      <c r="BN31" s="986"/>
      <c r="BO31" s="986"/>
      <c r="BP31" s="986"/>
      <c r="BQ31" s="986"/>
      <c r="BR31" s="986"/>
      <c r="BS31" s="986"/>
      <c r="BT31" s="986"/>
      <c r="BU31" s="986"/>
      <c r="BV31" s="986"/>
      <c r="BW31" s="986"/>
      <c r="BX31" s="986"/>
      <c r="BY31" s="986"/>
      <c r="BZ31" s="986"/>
      <c r="CA31" s="986"/>
      <c r="CB31" s="986"/>
      <c r="CC31" s="986"/>
      <c r="CD31" s="986"/>
      <c r="CE31" s="986"/>
      <c r="CF31" s="986"/>
      <c r="CG31" s="986"/>
      <c r="CH31" s="986"/>
      <c r="CI31" s="986"/>
      <c r="CJ31" s="986"/>
      <c r="CK31" s="986"/>
      <c r="CL31" s="986"/>
      <c r="CM31" s="986"/>
      <c r="CN31" s="986"/>
      <c r="CO31" s="986"/>
      <c r="CP31" s="986"/>
      <c r="CQ31" s="986"/>
      <c r="CR31" s="986"/>
      <c r="CS31" s="986"/>
      <c r="CT31" s="986"/>
      <c r="CU31" s="986"/>
      <c r="CV31" s="986"/>
      <c r="CW31" s="986"/>
      <c r="CX31" s="986"/>
      <c r="CY31" s="986"/>
      <c r="CZ31" s="986"/>
      <c r="DA31" s="986"/>
      <c r="DB31" s="986"/>
      <c r="DC31" s="986"/>
      <c r="DD31" s="986"/>
      <c r="DE31" s="986"/>
      <c r="DF31" s="986"/>
      <c r="DG31" s="986"/>
      <c r="DH31" s="986"/>
      <c r="DI31" s="986"/>
      <c r="DJ31" s="986"/>
      <c r="DK31" s="986"/>
      <c r="DL31" s="986"/>
      <c r="DM31" s="986"/>
      <c r="DN31" s="986"/>
      <c r="DO31" s="986"/>
      <c r="DP31" s="986"/>
      <c r="DQ31" s="986"/>
      <c r="DR31" s="986"/>
      <c r="DS31" s="986"/>
      <c r="DT31" s="986"/>
      <c r="DU31" s="986"/>
      <c r="DV31" s="986"/>
      <c r="DW31" s="986"/>
      <c r="DX31" s="986"/>
      <c r="DY31" s="986"/>
      <c r="DZ31" s="986"/>
      <c r="EA31" s="986"/>
      <c r="EB31" s="986"/>
      <c r="EC31" s="986"/>
      <c r="ED31" s="986"/>
      <c r="EE31" s="986"/>
      <c r="EF31" s="986"/>
      <c r="EG31" s="986"/>
      <c r="EH31" s="986"/>
      <c r="EI31" s="986"/>
      <c r="EJ31" s="986"/>
      <c r="EK31" s="986"/>
      <c r="EL31" s="986"/>
      <c r="EM31" s="986"/>
      <c r="EN31" s="986"/>
      <c r="EO31" s="986"/>
      <c r="EP31" s="986"/>
      <c r="EQ31" s="986"/>
      <c r="ER31" s="986"/>
      <c r="ES31" s="986"/>
      <c r="ET31" s="986"/>
      <c r="EU31" s="986"/>
      <c r="EV31" s="986"/>
      <c r="EW31" s="986"/>
      <c r="EX31" s="986"/>
      <c r="EY31" s="986"/>
      <c r="EZ31" s="986"/>
      <c r="FA31" s="986"/>
      <c r="FB31" s="986"/>
      <c r="FC31" s="986"/>
      <c r="FD31" s="986"/>
      <c r="FE31" s="986"/>
      <c r="FF31" s="986"/>
      <c r="FG31" s="986"/>
      <c r="FH31" s="986"/>
      <c r="FI31" s="986"/>
      <c r="FJ31" s="986"/>
      <c r="FK31" s="986"/>
      <c r="FL31" s="986"/>
      <c r="FM31" s="986"/>
      <c r="FN31" s="986"/>
      <c r="FO31" s="986"/>
      <c r="FP31" s="986"/>
      <c r="FQ31" s="986"/>
      <c r="FR31" s="986"/>
      <c r="FS31" s="986"/>
      <c r="FT31" s="986"/>
      <c r="FU31" s="986"/>
      <c r="FV31" s="986"/>
      <c r="FW31" s="986"/>
      <c r="FX31" s="986"/>
      <c r="FY31" s="986"/>
      <c r="FZ31" s="986"/>
      <c r="GA31" s="986"/>
      <c r="GB31" s="986"/>
      <c r="GC31" s="986"/>
      <c r="GD31" s="986"/>
      <c r="GE31" s="986"/>
      <c r="GF31" s="986"/>
      <c r="GG31" s="986"/>
      <c r="GH31" s="986"/>
      <c r="GI31" s="986"/>
      <c r="GJ31" s="986"/>
      <c r="GK31" s="986"/>
      <c r="GL31" s="986"/>
      <c r="GM31" s="986"/>
      <c r="GN31" s="986"/>
      <c r="GO31" s="986"/>
      <c r="GP31" s="986"/>
      <c r="GQ31" s="986"/>
      <c r="GR31" s="986"/>
      <c r="GS31" s="986"/>
      <c r="GT31" s="986"/>
      <c r="GU31" s="986"/>
      <c r="GV31" s="986"/>
      <c r="GW31" s="986"/>
      <c r="GX31" s="986"/>
      <c r="GY31" s="986"/>
      <c r="GZ31" s="986"/>
      <c r="HA31" s="986"/>
      <c r="HB31" s="986"/>
      <c r="HC31" s="986"/>
      <c r="HD31" s="986"/>
      <c r="HE31" s="986"/>
      <c r="HF31" s="986"/>
      <c r="HG31" s="986"/>
      <c r="HH31" s="986"/>
      <c r="HI31" s="986"/>
      <c r="HJ31" s="986"/>
      <c r="HK31" s="986"/>
      <c r="HL31" s="986"/>
      <c r="HM31" s="986"/>
      <c r="HN31" s="986"/>
      <c r="HO31" s="986"/>
      <c r="HP31" s="986"/>
      <c r="HQ31" s="986"/>
      <c r="HR31" s="986"/>
      <c r="HS31" s="986"/>
      <c r="HT31" s="986"/>
      <c r="HU31" s="986"/>
      <c r="HV31" s="986"/>
      <c r="HW31" s="986"/>
      <c r="HX31" s="986"/>
      <c r="HY31" s="986"/>
      <c r="HZ31" s="986"/>
      <c r="IA31" s="986"/>
      <c r="IB31" s="986"/>
      <c r="IC31" s="986"/>
      <c r="ID31" s="986"/>
      <c r="IE31" s="986"/>
      <c r="IF31" s="986"/>
      <c r="IG31" s="986"/>
      <c r="IH31" s="986"/>
      <c r="II31" s="986"/>
      <c r="IJ31" s="986"/>
      <c r="IK31" s="986"/>
      <c r="IL31" s="986"/>
      <c r="IM31" s="986"/>
      <c r="IN31" s="986"/>
      <c r="IO31" s="986"/>
      <c r="IP31" s="986"/>
      <c r="IQ31" s="986"/>
      <c r="IR31" s="986"/>
      <c r="IS31" s="986"/>
      <c r="IT31" s="986"/>
      <c r="IU31" s="986"/>
      <c r="IV31" s="986"/>
      <c r="IW31" s="986"/>
      <c r="IX31" s="986"/>
      <c r="IY31" s="986"/>
      <c r="IZ31" s="986"/>
      <c r="JA31" s="986"/>
      <c r="JB31" s="986"/>
      <c r="JC31" s="986"/>
      <c r="JD31" s="986"/>
      <c r="JE31" s="986"/>
      <c r="JF31" s="986"/>
      <c r="JG31" s="986"/>
      <c r="JH31" s="986"/>
      <c r="JI31" s="986"/>
      <c r="JJ31" s="986"/>
      <c r="JK31" s="986"/>
      <c r="JL31" s="986"/>
      <c r="JM31" s="986"/>
      <c r="JN31" s="986"/>
      <c r="JO31" s="986"/>
      <c r="JP31" s="986"/>
      <c r="JQ31" s="986"/>
      <c r="JR31" s="986"/>
      <c r="JS31" s="986"/>
      <c r="JT31" s="986"/>
      <c r="JU31" s="986"/>
      <c r="JV31" s="986"/>
      <c r="JW31" s="986"/>
      <c r="JX31" s="986"/>
      <c r="JY31" s="986"/>
      <c r="JZ31" s="986"/>
      <c r="KA31" s="986"/>
      <c r="KB31" s="986"/>
    </row>
    <row r="32" s="986" customFormat="1" ht="25" customHeight="1" spans="2:8">
      <c r="B32" s="1001" t="s">
        <v>230</v>
      </c>
      <c r="C32" s="1002" t="s">
        <v>231</v>
      </c>
      <c r="D32" s="1003">
        <v>0</v>
      </c>
      <c r="E32" s="1003" t="s">
        <v>232</v>
      </c>
      <c r="F32" s="1003">
        <v>0</v>
      </c>
      <c r="G32" s="1003">
        <v>0</v>
      </c>
      <c r="H32" s="1004" t="s">
        <v>232</v>
      </c>
    </row>
    <row r="33" s="984" customFormat="1" ht="25" customHeight="1" spans="2:8">
      <c r="B33" s="1001"/>
      <c r="C33" s="1002" t="s">
        <v>233</v>
      </c>
      <c r="D33" s="1005" t="s">
        <v>234</v>
      </c>
      <c r="E33" s="1005" t="s">
        <v>234</v>
      </c>
      <c r="F33" s="1005" t="s">
        <v>234</v>
      </c>
      <c r="G33" s="1003" t="s">
        <v>234</v>
      </c>
      <c r="H33" s="1004" t="s">
        <v>234</v>
      </c>
    </row>
    <row r="34" s="984" customFormat="1" ht="25" customHeight="1" spans="2:8">
      <c r="B34" s="1001"/>
      <c r="C34" s="1002" t="s">
        <v>235</v>
      </c>
      <c r="D34" s="1003">
        <v>0</v>
      </c>
      <c r="E34" s="1003">
        <v>0</v>
      </c>
      <c r="F34" s="1003" t="s">
        <v>236</v>
      </c>
      <c r="G34" s="1003">
        <v>0</v>
      </c>
      <c r="H34" s="1004">
        <v>0</v>
      </c>
    </row>
    <row r="35" s="984" customFormat="1" ht="25" customHeight="1" spans="2:8">
      <c r="B35" s="1001"/>
      <c r="C35" s="1002" t="s">
        <v>237</v>
      </c>
      <c r="D35" s="1005" t="s">
        <v>238</v>
      </c>
      <c r="E35" s="1005" t="s">
        <v>238</v>
      </c>
      <c r="F35" s="1005" t="s">
        <v>238</v>
      </c>
      <c r="G35" s="1005" t="s">
        <v>239</v>
      </c>
      <c r="H35" s="1006" t="s">
        <v>239</v>
      </c>
    </row>
    <row r="36" s="984" customFormat="1" ht="25" customHeight="1" spans="2:8">
      <c r="B36" s="1001"/>
      <c r="C36" s="1002" t="s">
        <v>240</v>
      </c>
      <c r="D36" s="1003" t="s">
        <v>241</v>
      </c>
      <c r="E36" s="1003" t="s">
        <v>241</v>
      </c>
      <c r="F36" s="1003" t="s">
        <v>242</v>
      </c>
      <c r="G36" s="1003" t="s">
        <v>241</v>
      </c>
      <c r="H36" s="1004" t="s">
        <v>241</v>
      </c>
    </row>
    <row r="37" s="984" customFormat="1" ht="35" customHeight="1" spans="2:8">
      <c r="B37" s="1012" t="s">
        <v>243</v>
      </c>
      <c r="C37" s="1013" t="s">
        <v>244</v>
      </c>
      <c r="D37" s="1013"/>
      <c r="E37" s="1013"/>
      <c r="F37" s="1013"/>
      <c r="G37" s="1013"/>
      <c r="H37" s="1014"/>
    </row>
    <row r="38" s="984" customFormat="1" ht="35" customHeight="1" spans="2:8">
      <c r="B38" s="1012"/>
      <c r="C38" s="1013" t="s">
        <v>245</v>
      </c>
      <c r="D38" s="1013"/>
      <c r="E38" s="1013"/>
      <c r="F38" s="1013"/>
      <c r="G38" s="1013"/>
      <c r="H38" s="1014"/>
    </row>
    <row r="39" s="984" customFormat="1" ht="35" customHeight="1" spans="2:8">
      <c r="B39" s="1012"/>
      <c r="C39" s="1013" t="s">
        <v>246</v>
      </c>
      <c r="D39" s="1013"/>
      <c r="E39" s="1013"/>
      <c r="F39" s="1013"/>
      <c r="G39" s="1013"/>
      <c r="H39" s="1014"/>
    </row>
    <row r="40" s="984" customFormat="1" ht="35" customHeight="1" spans="2:8">
      <c r="B40" s="1012"/>
      <c r="C40" s="1015" t="s">
        <v>247</v>
      </c>
      <c r="D40" s="1015"/>
      <c r="E40" s="1015"/>
      <c r="F40" s="1015"/>
      <c r="G40" s="1015"/>
      <c r="H40" s="1016"/>
    </row>
    <row r="41" s="984" customFormat="1" ht="35" customHeight="1" spans="2:8">
      <c r="B41" s="1017" t="s">
        <v>248</v>
      </c>
      <c r="C41" s="1015" t="s">
        <v>249</v>
      </c>
      <c r="D41" s="1015"/>
      <c r="E41" s="1015"/>
      <c r="F41" s="1015"/>
      <c r="G41" s="1015"/>
      <c r="H41" s="1016"/>
    </row>
    <row r="42" s="984" customFormat="1" ht="35" customHeight="1" spans="2:288">
      <c r="B42" s="1017" t="s">
        <v>250</v>
      </c>
      <c r="C42" s="1015" t="s">
        <v>251</v>
      </c>
      <c r="D42" s="1015"/>
      <c r="E42" s="1015"/>
      <c r="F42" s="1015"/>
      <c r="G42" s="1015"/>
      <c r="H42" s="1016"/>
      <c r="AA42" s="987"/>
      <c r="AB42" s="987"/>
      <c r="AC42" s="987"/>
      <c r="AD42" s="987"/>
      <c r="AE42" s="987"/>
      <c r="AF42" s="987"/>
      <c r="AG42" s="987"/>
      <c r="AH42" s="987"/>
      <c r="AI42" s="987"/>
      <c r="AJ42" s="987"/>
      <c r="AK42" s="987"/>
      <c r="AL42" s="987"/>
      <c r="AM42" s="987"/>
      <c r="AN42" s="987"/>
      <c r="AO42" s="987"/>
      <c r="AP42" s="987"/>
      <c r="AQ42" s="987"/>
      <c r="AR42" s="987"/>
      <c r="AS42" s="987"/>
      <c r="AT42" s="987"/>
      <c r="AU42" s="987"/>
      <c r="AV42" s="987"/>
      <c r="AW42" s="987"/>
      <c r="AX42" s="987"/>
      <c r="AY42" s="987"/>
      <c r="AZ42" s="987"/>
      <c r="BA42" s="987"/>
      <c r="BB42" s="987"/>
      <c r="BC42" s="987"/>
      <c r="BD42" s="987"/>
      <c r="BE42" s="987"/>
      <c r="BF42" s="987"/>
      <c r="BG42" s="987"/>
      <c r="BH42" s="987"/>
      <c r="BI42" s="987"/>
      <c r="BJ42" s="987"/>
      <c r="BK42" s="987"/>
      <c r="BL42" s="987"/>
      <c r="BM42" s="987"/>
      <c r="BN42" s="987"/>
      <c r="BO42" s="987"/>
      <c r="BP42" s="987"/>
      <c r="BQ42" s="987"/>
      <c r="BR42" s="987"/>
      <c r="BS42" s="987"/>
      <c r="BT42" s="987"/>
      <c r="BU42" s="987"/>
      <c r="BV42" s="987"/>
      <c r="BW42" s="987"/>
      <c r="BX42" s="987"/>
      <c r="BY42" s="987"/>
      <c r="BZ42" s="987"/>
      <c r="CA42" s="987"/>
      <c r="CB42" s="987"/>
      <c r="CC42" s="987"/>
      <c r="CD42" s="987"/>
      <c r="CE42" s="987"/>
      <c r="CF42" s="987"/>
      <c r="CG42" s="987"/>
      <c r="CH42" s="987"/>
      <c r="CI42" s="987"/>
      <c r="CJ42" s="987"/>
      <c r="CK42" s="987"/>
      <c r="CL42" s="987"/>
      <c r="CM42" s="987"/>
      <c r="CN42" s="987"/>
      <c r="CO42" s="987"/>
      <c r="CP42" s="987"/>
      <c r="CQ42" s="987"/>
      <c r="CR42" s="987"/>
      <c r="CS42" s="987"/>
      <c r="CT42" s="987"/>
      <c r="CU42" s="987"/>
      <c r="CV42" s="987"/>
      <c r="CW42" s="987"/>
      <c r="CX42" s="987"/>
      <c r="CY42" s="987"/>
      <c r="CZ42" s="987"/>
      <c r="DA42" s="987"/>
      <c r="DB42" s="987"/>
      <c r="DC42" s="987"/>
      <c r="DD42" s="987"/>
      <c r="DE42" s="987"/>
      <c r="DF42" s="987"/>
      <c r="DG42" s="987"/>
      <c r="DH42" s="987"/>
      <c r="DI42" s="987"/>
      <c r="DJ42" s="987"/>
      <c r="DK42" s="987"/>
      <c r="DL42" s="987"/>
      <c r="DM42" s="987"/>
      <c r="DN42" s="987"/>
      <c r="DO42" s="987"/>
      <c r="DP42" s="987"/>
      <c r="DQ42" s="987"/>
      <c r="DR42" s="987"/>
      <c r="DS42" s="987"/>
      <c r="DT42" s="987"/>
      <c r="DU42" s="987"/>
      <c r="DV42" s="987"/>
      <c r="DW42" s="987"/>
      <c r="DX42" s="987"/>
      <c r="DY42" s="987"/>
      <c r="DZ42" s="987"/>
      <c r="EA42" s="987"/>
      <c r="EB42" s="987"/>
      <c r="EC42" s="987"/>
      <c r="ED42" s="987"/>
      <c r="EE42" s="987"/>
      <c r="EF42" s="987"/>
      <c r="EG42" s="987"/>
      <c r="EH42" s="987"/>
      <c r="EI42" s="987"/>
      <c r="EJ42" s="987"/>
      <c r="EK42" s="987"/>
      <c r="EL42" s="987"/>
      <c r="EM42" s="987"/>
      <c r="EN42" s="987"/>
      <c r="EO42" s="987"/>
      <c r="EP42" s="987"/>
      <c r="EQ42" s="987"/>
      <c r="ER42" s="987"/>
      <c r="ES42" s="987"/>
      <c r="ET42" s="987"/>
      <c r="EU42" s="987"/>
      <c r="EV42" s="987"/>
      <c r="EW42" s="987"/>
      <c r="EX42" s="987"/>
      <c r="EY42" s="987"/>
      <c r="EZ42" s="987"/>
      <c r="FA42" s="987"/>
      <c r="FB42" s="987"/>
      <c r="FC42" s="987"/>
      <c r="FD42" s="987"/>
      <c r="FE42" s="987"/>
      <c r="FF42" s="987"/>
      <c r="FG42" s="987"/>
      <c r="FH42" s="987"/>
      <c r="FI42" s="987"/>
      <c r="FJ42" s="987"/>
      <c r="FK42" s="987"/>
      <c r="FL42" s="987"/>
      <c r="FM42" s="987"/>
      <c r="FN42" s="987"/>
      <c r="FO42" s="987"/>
      <c r="FP42" s="987"/>
      <c r="FQ42" s="987"/>
      <c r="FR42" s="987"/>
      <c r="FS42" s="987"/>
      <c r="FT42" s="987"/>
      <c r="FU42" s="987"/>
      <c r="FV42" s="987"/>
      <c r="FW42" s="987"/>
      <c r="FX42" s="987"/>
      <c r="FY42" s="987"/>
      <c r="FZ42" s="987"/>
      <c r="GA42" s="987"/>
      <c r="GB42" s="987"/>
      <c r="GC42" s="987"/>
      <c r="GD42" s="987"/>
      <c r="GE42" s="987"/>
      <c r="GF42" s="987"/>
      <c r="GG42" s="987"/>
      <c r="GH42" s="987"/>
      <c r="GI42" s="987"/>
      <c r="GJ42" s="987"/>
      <c r="GK42" s="987"/>
      <c r="GL42" s="987"/>
      <c r="GM42" s="987"/>
      <c r="GN42" s="987"/>
      <c r="GO42" s="987"/>
      <c r="GP42" s="987"/>
      <c r="GQ42" s="987"/>
      <c r="GR42" s="987"/>
      <c r="GS42" s="987"/>
      <c r="GT42" s="987"/>
      <c r="GU42" s="987"/>
      <c r="GV42" s="987"/>
      <c r="GW42" s="987"/>
      <c r="GX42" s="987"/>
      <c r="GY42" s="987"/>
      <c r="GZ42" s="987"/>
      <c r="HA42" s="987"/>
      <c r="HB42" s="987"/>
      <c r="HC42" s="987"/>
      <c r="HD42" s="987"/>
      <c r="HE42" s="987"/>
      <c r="HF42" s="987"/>
      <c r="HG42" s="987"/>
      <c r="HH42" s="987"/>
      <c r="HI42" s="987"/>
      <c r="HJ42" s="987"/>
      <c r="HK42" s="987"/>
      <c r="HL42" s="987"/>
      <c r="HM42" s="987"/>
      <c r="HN42" s="987"/>
      <c r="HO42" s="987"/>
      <c r="HP42" s="987"/>
      <c r="HQ42" s="987"/>
      <c r="HR42" s="987"/>
      <c r="HS42" s="987"/>
      <c r="HT42" s="987"/>
      <c r="HU42" s="987"/>
      <c r="HV42" s="987"/>
      <c r="HW42" s="987"/>
      <c r="HX42" s="987"/>
      <c r="HY42" s="987"/>
      <c r="HZ42" s="987"/>
      <c r="IA42" s="987"/>
      <c r="IB42" s="987"/>
      <c r="IC42" s="987"/>
      <c r="ID42" s="987"/>
      <c r="IE42" s="987"/>
      <c r="IF42" s="987"/>
      <c r="IG42" s="987"/>
      <c r="IH42" s="987"/>
      <c r="II42" s="987"/>
      <c r="IJ42" s="987"/>
      <c r="IK42" s="987"/>
      <c r="IL42" s="987"/>
      <c r="IM42" s="987"/>
      <c r="IN42" s="987"/>
      <c r="IO42" s="987"/>
      <c r="IP42" s="987"/>
      <c r="IQ42" s="987"/>
      <c r="IR42" s="987"/>
      <c r="IS42" s="987"/>
      <c r="IT42" s="987"/>
      <c r="IU42" s="987"/>
      <c r="IV42" s="987"/>
      <c r="IW42" s="987"/>
      <c r="IX42" s="987"/>
      <c r="IY42" s="987"/>
      <c r="IZ42" s="987"/>
      <c r="JA42" s="987"/>
      <c r="JB42" s="987"/>
      <c r="JC42" s="987"/>
      <c r="JD42" s="987"/>
      <c r="JE42" s="987"/>
      <c r="JF42" s="987"/>
      <c r="JG42" s="987"/>
      <c r="JH42" s="987"/>
      <c r="JI42" s="987"/>
      <c r="JJ42" s="987"/>
      <c r="JK42" s="987"/>
      <c r="JL42" s="987"/>
      <c r="JM42" s="987"/>
      <c r="JN42" s="987"/>
      <c r="JO42" s="987"/>
      <c r="JP42" s="987"/>
      <c r="JQ42" s="987"/>
      <c r="JR42" s="987"/>
      <c r="JS42" s="987"/>
      <c r="JT42" s="987"/>
      <c r="JU42" s="987"/>
      <c r="JV42" s="987"/>
      <c r="JW42" s="987"/>
      <c r="JX42" s="987"/>
      <c r="JY42" s="987"/>
      <c r="JZ42" s="987"/>
      <c r="KA42" s="987"/>
      <c r="KB42" s="987"/>
    </row>
    <row r="43" s="984" customFormat="1" ht="35" customHeight="1" spans="2:288">
      <c r="B43" s="1012" t="s">
        <v>252</v>
      </c>
      <c r="C43" s="1015" t="s">
        <v>253</v>
      </c>
      <c r="D43" s="1015"/>
      <c r="E43" s="1015"/>
      <c r="F43" s="1015"/>
      <c r="G43" s="1015"/>
      <c r="H43" s="1016"/>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row>
    <row r="44" s="984" customFormat="1" ht="45" customHeight="1" spans="2:288">
      <c r="B44" s="1018" t="s">
        <v>254</v>
      </c>
      <c r="C44" s="1013" t="s">
        <v>255</v>
      </c>
      <c r="D44" s="1013"/>
      <c r="E44" s="1013"/>
      <c r="F44" s="1013"/>
      <c r="G44" s="1013"/>
      <c r="H44" s="101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row>
    <row r="45" s="984" customFormat="1" ht="35" customHeight="1" spans="2:288">
      <c r="B45" s="1018"/>
      <c r="C45" s="1013" t="s">
        <v>256</v>
      </c>
      <c r="D45" s="1013"/>
      <c r="E45" s="1013"/>
      <c r="F45" s="1013"/>
      <c r="G45" s="1013"/>
      <c r="H45" s="1014"/>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row>
    <row r="46" s="984" customFormat="1" ht="35" customHeight="1" spans="2:288">
      <c r="B46" s="1018"/>
      <c r="C46" s="1013" t="s">
        <v>257</v>
      </c>
      <c r="D46" s="1013"/>
      <c r="E46" s="1013"/>
      <c r="F46" s="1013"/>
      <c r="G46" s="1013"/>
      <c r="H46" s="1014"/>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row>
    <row r="47" s="984" customFormat="1" ht="35" customHeight="1" spans="2:288">
      <c r="B47" s="1018"/>
      <c r="C47" s="1013" t="s">
        <v>258</v>
      </c>
      <c r="D47" s="1013"/>
      <c r="E47" s="1013"/>
      <c r="F47" s="1013"/>
      <c r="G47" s="1013"/>
      <c r="H47" s="1014"/>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row>
    <row r="48" s="984" customFormat="1" ht="35" customHeight="1" spans="2:288">
      <c r="B48" s="1018"/>
      <c r="C48" s="1013" t="s">
        <v>259</v>
      </c>
      <c r="D48" s="1013"/>
      <c r="E48" s="1013"/>
      <c r="F48" s="1013"/>
      <c r="G48" s="1013"/>
      <c r="H48" s="1014"/>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row>
    <row r="49" s="984" customFormat="1" ht="55" customHeight="1" spans="2:288">
      <c r="B49" s="1018"/>
      <c r="C49" s="1013" t="s">
        <v>260</v>
      </c>
      <c r="D49" s="1013"/>
      <c r="E49" s="1013"/>
      <c r="F49" s="1013"/>
      <c r="G49" s="1013"/>
      <c r="H49" s="1014"/>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row>
    <row r="50" s="987" customFormat="1" ht="64" customHeight="1" spans="2:288">
      <c r="B50" s="1019" t="s">
        <v>261</v>
      </c>
      <c r="C50" s="1020"/>
      <c r="D50" s="1020"/>
      <c r="E50" s="1020"/>
      <c r="F50" s="1020"/>
      <c r="G50" s="1020"/>
      <c r="H50" s="1021"/>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row>
    <row r="51" customFormat="1" ht="30" customHeight="1"/>
    <row r="52" customFormat="1" ht="30" customHeight="1"/>
    <row r="53" customFormat="1" ht="30" customHeight="1"/>
  </sheetData>
  <mergeCells count="24">
    <mergeCell ref="B2:H2"/>
    <mergeCell ref="C37:H37"/>
    <mergeCell ref="C38:H38"/>
    <mergeCell ref="C39:H39"/>
    <mergeCell ref="C40:H40"/>
    <mergeCell ref="C41:H41"/>
    <mergeCell ref="C42:H42"/>
    <mergeCell ref="C43:H43"/>
    <mergeCell ref="C44:H44"/>
    <mergeCell ref="C45:H45"/>
    <mergeCell ref="C46:H46"/>
    <mergeCell ref="C47:H47"/>
    <mergeCell ref="C48:H48"/>
    <mergeCell ref="C49:H49"/>
    <mergeCell ref="B50:H50"/>
    <mergeCell ref="B4:B5"/>
    <mergeCell ref="B6:B8"/>
    <mergeCell ref="B9:B17"/>
    <mergeCell ref="B18:B20"/>
    <mergeCell ref="B21:B31"/>
    <mergeCell ref="B32:B36"/>
    <mergeCell ref="B37:B40"/>
    <mergeCell ref="B44:B49"/>
    <mergeCell ref="J7:J14"/>
  </mergeCells>
  <hyperlinks>
    <hyperlink ref="C40:E40" location="反倾销列表!A1" display="4、反倾销产品（点我看清单）"/>
    <hyperlink ref="C40:H40" location="反倾销列表!A1" display="4、反倾销产品（点我看清单）"/>
  </hyperlinks>
  <pageMargins left="0.75" right="0.75" top="1" bottom="1" header="0.5" footer="0.5"/>
  <pageSetup paperSize="9" orientation="portrait"/>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9" tint="-0.25"/>
  </sheetPr>
  <dimension ref="A1:XBW76"/>
  <sheetViews>
    <sheetView zoomScale="85" zoomScaleNormal="85" workbookViewId="0">
      <selection activeCell="I18" sqref="I18"/>
    </sheetView>
  </sheetViews>
  <sheetFormatPr defaultColWidth="9.90833333333333" defaultRowHeight="16.5"/>
  <cols>
    <col min="1" max="1" width="25.7166666666667" style="834" customWidth="1"/>
    <col min="2" max="2" width="58.4" style="902" customWidth="1"/>
    <col min="3" max="3" width="32.8583333333333" style="209" customWidth="1"/>
    <col min="4" max="4" width="26.5833333333333" style="209" customWidth="1"/>
    <col min="5" max="5" width="26.425" style="209" customWidth="1"/>
    <col min="6" max="6" width="19.0916666666667" style="209" customWidth="1"/>
    <col min="7" max="7" width="21.8166666666667" style="209" customWidth="1"/>
    <col min="8" max="8" width="21.1333333333333" style="209" customWidth="1"/>
    <col min="9" max="9" width="18.8833333333333" style="209" customWidth="1"/>
    <col min="10" max="10" width="20.7166666666667" style="209" customWidth="1"/>
    <col min="11" max="11" width="18.2166666666667" style="209" customWidth="1"/>
    <col min="12" max="16299" width="6.15833333333333" style="209"/>
    <col min="16300" max="16307" width="6.15833333333333" style="413"/>
    <col min="16308" max="16384" width="9.90833333333333" style="413"/>
  </cols>
  <sheetData>
    <row r="1" ht="80" customHeight="1" spans="1:10">
      <c r="A1" s="837" t="s">
        <v>0</v>
      </c>
      <c r="B1" s="836"/>
      <c r="C1" s="837"/>
      <c r="D1" s="837"/>
      <c r="E1" s="837"/>
      <c r="F1" s="837"/>
      <c r="G1" s="837"/>
      <c r="H1" s="869"/>
      <c r="I1" s="837"/>
      <c r="J1" s="972"/>
    </row>
    <row r="2" s="392" customFormat="1" ht="12" customHeight="1" spans="1:8">
      <c r="A2" s="598"/>
      <c r="B2" s="598"/>
      <c r="C2" s="598"/>
      <c r="D2" s="598"/>
      <c r="E2" s="598"/>
      <c r="F2" s="598"/>
      <c r="G2" s="598"/>
      <c r="H2" s="598"/>
    </row>
    <row r="3" s="901" customFormat="1" ht="24" customHeight="1" spans="1:10">
      <c r="A3" s="903" t="s">
        <v>262</v>
      </c>
      <c r="B3" s="904"/>
      <c r="C3" s="905"/>
      <c r="D3" s="906"/>
      <c r="E3" s="907"/>
      <c r="F3" s="907"/>
      <c r="G3" s="908"/>
      <c r="H3" s="909"/>
      <c r="I3" s="209"/>
      <c r="J3" s="209"/>
    </row>
    <row r="4" s="209" customFormat="1" ht="39" customHeight="1" spans="1:11">
      <c r="A4" s="910" t="s">
        <v>2</v>
      </c>
      <c r="B4" s="911" t="s">
        <v>263</v>
      </c>
      <c r="C4" s="911"/>
      <c r="D4" s="911"/>
      <c r="E4" s="911"/>
      <c r="F4" s="911"/>
      <c r="G4" s="912"/>
      <c r="H4" s="913"/>
      <c r="I4" s="290"/>
      <c r="K4" s="215" t="s">
        <v>264</v>
      </c>
    </row>
    <row r="5" s="209" customFormat="1" ht="23" customHeight="1" spans="1:11">
      <c r="A5" s="914" t="s">
        <v>37</v>
      </c>
      <c r="B5" s="915" t="s">
        <v>147</v>
      </c>
      <c r="C5" s="916" t="s">
        <v>265</v>
      </c>
      <c r="D5" s="916" t="s">
        <v>266</v>
      </c>
      <c r="E5" s="916" t="s">
        <v>267</v>
      </c>
      <c r="F5" s="916" t="s">
        <v>268</v>
      </c>
      <c r="G5" s="917" t="s">
        <v>269</v>
      </c>
      <c r="H5" s="384" t="s">
        <v>125</v>
      </c>
      <c r="I5" s="409"/>
      <c r="J5" s="290"/>
      <c r="K5" s="215"/>
    </row>
    <row r="6" s="209" customFormat="1" ht="23" customHeight="1" spans="1:11">
      <c r="A6" s="914"/>
      <c r="B6" s="918" t="s">
        <v>270</v>
      </c>
      <c r="C6" s="431" t="s">
        <v>271</v>
      </c>
      <c r="D6" s="431" t="s">
        <v>271</v>
      </c>
      <c r="E6" s="431" t="s">
        <v>271</v>
      </c>
      <c r="F6" s="919" t="s">
        <v>272</v>
      </c>
      <c r="G6" s="920" t="s">
        <v>272</v>
      </c>
      <c r="H6" s="921" t="s">
        <v>273</v>
      </c>
      <c r="I6" s="409"/>
      <c r="K6" s="215"/>
    </row>
    <row r="7" s="209" customFormat="1" ht="23" customHeight="1" spans="1:11">
      <c r="A7" s="914"/>
      <c r="B7" s="918" t="s">
        <v>274</v>
      </c>
      <c r="C7" s="431" t="s">
        <v>271</v>
      </c>
      <c r="D7" s="431" t="s">
        <v>271</v>
      </c>
      <c r="E7" s="431" t="s">
        <v>271</v>
      </c>
      <c r="F7" s="919" t="s">
        <v>272</v>
      </c>
      <c r="G7" s="920" t="s">
        <v>272</v>
      </c>
      <c r="H7" s="922"/>
      <c r="K7" s="215"/>
    </row>
    <row r="8" s="209" customFormat="1" ht="23" customHeight="1" spans="1:11">
      <c r="A8" s="914"/>
      <c r="B8" s="918" t="s">
        <v>275</v>
      </c>
      <c r="C8" s="431" t="s">
        <v>271</v>
      </c>
      <c r="D8" s="431" t="s">
        <v>271</v>
      </c>
      <c r="E8" s="431" t="s">
        <v>271</v>
      </c>
      <c r="F8" s="919" t="s">
        <v>272</v>
      </c>
      <c r="G8" s="920" t="s">
        <v>272</v>
      </c>
      <c r="H8" s="922"/>
      <c r="K8" s="215"/>
    </row>
    <row r="9" s="209" customFormat="1" ht="23" customHeight="1" spans="1:11">
      <c r="A9" s="914"/>
      <c r="B9" s="918" t="s">
        <v>276</v>
      </c>
      <c r="C9" s="431" t="s">
        <v>271</v>
      </c>
      <c r="D9" s="431" t="s">
        <v>271</v>
      </c>
      <c r="E9" s="431" t="s">
        <v>271</v>
      </c>
      <c r="F9" s="919" t="s">
        <v>272</v>
      </c>
      <c r="G9" s="920" t="s">
        <v>272</v>
      </c>
      <c r="H9" s="922"/>
      <c r="K9" s="215"/>
    </row>
    <row r="10" s="209" customFormat="1" ht="69" customHeight="1" spans="1:11">
      <c r="A10" s="532"/>
      <c r="B10" s="923" t="s">
        <v>277</v>
      </c>
      <c r="C10" s="924" t="s">
        <v>278</v>
      </c>
      <c r="D10" s="924" t="s">
        <v>279</v>
      </c>
      <c r="E10" s="924" t="s">
        <v>278</v>
      </c>
      <c r="F10" s="925" t="s">
        <v>280</v>
      </c>
      <c r="G10" s="926"/>
      <c r="H10" s="922"/>
      <c r="K10" s="215"/>
    </row>
    <row r="11" s="209" customFormat="1" ht="39" customHeight="1" spans="1:8">
      <c r="A11" s="927" t="s">
        <v>281</v>
      </c>
      <c r="B11" s="928"/>
      <c r="C11" s="928"/>
      <c r="D11" s="928"/>
      <c r="E11" s="928"/>
      <c r="F11" s="928"/>
      <c r="G11" s="929"/>
      <c r="H11" s="922"/>
    </row>
    <row r="12" s="833" customFormat="1" ht="30" customHeight="1" spans="1:10">
      <c r="A12" s="910" t="s">
        <v>2</v>
      </c>
      <c r="B12" s="930"/>
      <c r="C12" s="931" t="s">
        <v>282</v>
      </c>
      <c r="D12" s="931" t="s">
        <v>283</v>
      </c>
      <c r="E12" s="931" t="s">
        <v>284</v>
      </c>
      <c r="F12" s="930"/>
      <c r="G12" s="932"/>
      <c r="H12" s="922"/>
      <c r="I12" s="409"/>
      <c r="J12" s="209"/>
    </row>
    <row r="13" s="294" customFormat="1" ht="23" customHeight="1" spans="1:55">
      <c r="A13" s="914" t="s">
        <v>37</v>
      </c>
      <c r="B13" s="933" t="s">
        <v>96</v>
      </c>
      <c r="C13" s="933" t="s">
        <v>285</v>
      </c>
      <c r="D13" s="933" t="s">
        <v>285</v>
      </c>
      <c r="E13" s="933" t="s">
        <v>285</v>
      </c>
      <c r="F13" s="933" t="s">
        <v>268</v>
      </c>
      <c r="G13" s="934" t="s">
        <v>286</v>
      </c>
      <c r="H13" s="922"/>
      <c r="I13" s="409"/>
      <c r="J13" s="209"/>
      <c r="L13" s="209"/>
      <c r="M13" s="209"/>
      <c r="N13" s="209"/>
      <c r="O13" s="209"/>
      <c r="P13" s="209"/>
      <c r="Q13" s="209"/>
      <c r="R13" s="209"/>
      <c r="S13" s="209"/>
      <c r="T13" s="209"/>
      <c r="U13" s="209"/>
      <c r="V13" s="209"/>
      <c r="W13" s="209"/>
      <c r="X13" s="209"/>
      <c r="Y13" s="209"/>
      <c r="Z13" s="209"/>
      <c r="AA13" s="209"/>
      <c r="AB13" s="209"/>
      <c r="AC13" s="209"/>
      <c r="AD13" s="209"/>
      <c r="AE13" s="209"/>
      <c r="AF13" s="209"/>
      <c r="AG13" s="209"/>
      <c r="AH13" s="209"/>
      <c r="AI13" s="209"/>
      <c r="AJ13" s="209"/>
      <c r="AK13" s="209"/>
      <c r="AL13" s="209"/>
      <c r="AM13" s="209"/>
      <c r="AN13" s="209"/>
      <c r="AO13" s="209"/>
      <c r="AP13" s="209"/>
      <c r="AQ13" s="209"/>
      <c r="AR13" s="209"/>
      <c r="AS13" s="209"/>
      <c r="AT13" s="209"/>
      <c r="AU13" s="209"/>
      <c r="AV13" s="209"/>
      <c r="AW13" s="209"/>
      <c r="AX13" s="209"/>
      <c r="AY13" s="209"/>
      <c r="AZ13" s="209"/>
      <c r="BA13" s="209"/>
      <c r="BB13" s="209"/>
      <c r="BC13" s="209"/>
    </row>
    <row r="14" s="294" customFormat="1" ht="23" customHeight="1" spans="1:10">
      <c r="A14" s="914"/>
      <c r="B14" s="935" t="s">
        <v>287</v>
      </c>
      <c r="C14" s="431" t="s">
        <v>271</v>
      </c>
      <c r="D14" s="431" t="s">
        <v>271</v>
      </c>
      <c r="E14" s="431" t="s">
        <v>271</v>
      </c>
      <c r="F14" s="919" t="s">
        <v>272</v>
      </c>
      <c r="G14" s="920" t="s">
        <v>288</v>
      </c>
      <c r="H14" s="922"/>
      <c r="I14" s="209"/>
      <c r="J14" s="209"/>
    </row>
    <row r="15" s="294" customFormat="1" ht="23" customHeight="1" spans="1:10">
      <c r="A15" s="914"/>
      <c r="B15" s="935" t="s">
        <v>289</v>
      </c>
      <c r="C15" s="431" t="s">
        <v>271</v>
      </c>
      <c r="D15" s="431" t="s">
        <v>271</v>
      </c>
      <c r="E15" s="431" t="s">
        <v>271</v>
      </c>
      <c r="F15" s="919" t="s">
        <v>272</v>
      </c>
      <c r="G15" s="920" t="s">
        <v>290</v>
      </c>
      <c r="H15" s="922"/>
      <c r="I15" s="409"/>
      <c r="J15" s="209"/>
    </row>
    <row r="16" s="294" customFormat="1" ht="58" customHeight="1" spans="1:10">
      <c r="A16" s="914"/>
      <c r="B16" s="936" t="s">
        <v>277</v>
      </c>
      <c r="C16" s="936" t="s">
        <v>291</v>
      </c>
      <c r="D16" s="936" t="s">
        <v>291</v>
      </c>
      <c r="E16" s="936" t="s">
        <v>291</v>
      </c>
      <c r="F16" s="937"/>
      <c r="G16" s="938"/>
      <c r="H16" s="922"/>
      <c r="I16" s="209"/>
      <c r="J16" s="209"/>
    </row>
    <row r="17" s="833" customFormat="1" ht="27" customHeight="1" spans="1:10">
      <c r="A17" s="939" t="s">
        <v>292</v>
      </c>
      <c r="B17" s="940"/>
      <c r="C17" s="941" t="s">
        <v>293</v>
      </c>
      <c r="D17" s="941"/>
      <c r="E17" s="941"/>
      <c r="F17" s="941"/>
      <c r="G17" s="942"/>
      <c r="H17" s="922"/>
      <c r="I17" s="209"/>
      <c r="J17" s="209"/>
    </row>
    <row r="18" s="833" customFormat="1" ht="27" customHeight="1" spans="1:10">
      <c r="A18" s="943"/>
      <c r="B18" s="944"/>
      <c r="C18" s="945"/>
      <c r="D18" s="945"/>
      <c r="E18" s="945"/>
      <c r="F18" s="945"/>
      <c r="G18" s="920"/>
      <c r="H18" s="922"/>
      <c r="I18" s="209"/>
      <c r="J18" s="209"/>
    </row>
    <row r="19" s="833" customFormat="1" ht="19" customHeight="1" spans="1:10">
      <c r="A19" s="943"/>
      <c r="B19" s="944"/>
      <c r="C19" s="945"/>
      <c r="D19" s="945"/>
      <c r="E19" s="945"/>
      <c r="F19" s="945"/>
      <c r="G19" s="920"/>
      <c r="H19" s="946"/>
      <c r="I19" s="209"/>
      <c r="J19" s="209"/>
    </row>
    <row r="20" ht="39" customHeight="1" spans="1:8">
      <c r="A20" s="947" t="s">
        <v>294</v>
      </c>
      <c r="B20" s="948"/>
      <c r="C20" s="949" t="s">
        <v>295</v>
      </c>
      <c r="D20" s="949"/>
      <c r="E20" s="949"/>
      <c r="F20" s="949"/>
      <c r="G20" s="950"/>
      <c r="H20" s="951"/>
    </row>
    <row r="21" ht="39" customHeight="1" spans="1:10">
      <c r="A21" s="952"/>
      <c r="B21" s="953"/>
      <c r="C21" s="953"/>
      <c r="D21" s="953"/>
      <c r="E21" s="953"/>
      <c r="F21" s="953"/>
      <c r="G21" s="953"/>
      <c r="H21" s="953"/>
      <c r="I21" s="973"/>
      <c r="J21" s="973"/>
    </row>
    <row r="22" ht="31.5" spans="1:10">
      <c r="A22" s="954"/>
      <c r="B22" s="955"/>
      <c r="C22" s="484" t="s">
        <v>296</v>
      </c>
      <c r="D22" s="485"/>
      <c r="E22" s="485"/>
      <c r="F22" s="485"/>
      <c r="G22" s="485"/>
      <c r="H22" s="485"/>
      <c r="I22" s="499"/>
      <c r="J22" s="974"/>
    </row>
    <row r="23" ht="22.5" spans="1:11">
      <c r="A23" s="956"/>
      <c r="B23" s="957"/>
      <c r="C23" s="958" t="s">
        <v>297</v>
      </c>
      <c r="D23" s="959"/>
      <c r="E23" s="959" t="s">
        <v>284</v>
      </c>
      <c r="F23" s="959"/>
      <c r="G23" s="959" t="s">
        <v>298</v>
      </c>
      <c r="H23" s="959"/>
      <c r="I23" s="959"/>
      <c r="J23" s="975"/>
      <c r="K23" s="290"/>
    </row>
    <row r="24" ht="36" spans="1:16299">
      <c r="A24" s="308" t="s">
        <v>299</v>
      </c>
      <c r="B24" s="791"/>
      <c r="C24" s="960" t="s">
        <v>300</v>
      </c>
      <c r="D24" s="428" t="s">
        <v>301</v>
      </c>
      <c r="E24" s="428" t="s">
        <v>300</v>
      </c>
      <c r="F24" s="428" t="s">
        <v>301</v>
      </c>
      <c r="G24" s="428" t="s">
        <v>302</v>
      </c>
      <c r="H24" s="428" t="s">
        <v>303</v>
      </c>
      <c r="I24" s="428" t="s">
        <v>303</v>
      </c>
      <c r="J24" s="384" t="s">
        <v>125</v>
      </c>
      <c r="XBU24" s="413"/>
      <c r="XBV24" s="413"/>
      <c r="XBW24" s="413"/>
    </row>
    <row r="25" ht="15" spans="1:16299">
      <c r="A25" s="429" t="s">
        <v>304</v>
      </c>
      <c r="B25" s="825" t="s">
        <v>305</v>
      </c>
      <c r="C25" s="961" t="s">
        <v>271</v>
      </c>
      <c r="D25" s="961" t="s">
        <v>271</v>
      </c>
      <c r="E25" s="961" t="s">
        <v>271</v>
      </c>
      <c r="F25" s="961" t="s">
        <v>271</v>
      </c>
      <c r="G25" s="457" t="s">
        <v>306</v>
      </c>
      <c r="H25" s="457" t="s">
        <v>307</v>
      </c>
      <c r="I25" s="457" t="s">
        <v>308</v>
      </c>
      <c r="J25" s="976" t="s">
        <v>309</v>
      </c>
      <c r="K25" s="465"/>
      <c r="L25" s="465"/>
      <c r="XBU25" s="413"/>
      <c r="XBV25" s="413"/>
      <c r="XBW25" s="413"/>
    </row>
    <row r="26" ht="15" spans="1:12">
      <c r="A26" s="429"/>
      <c r="B26" s="825" t="s">
        <v>310</v>
      </c>
      <c r="C26" s="961" t="s">
        <v>271</v>
      </c>
      <c r="D26" s="961" t="s">
        <v>271</v>
      </c>
      <c r="E26" s="961" t="s">
        <v>271</v>
      </c>
      <c r="F26" s="961" t="s">
        <v>271</v>
      </c>
      <c r="G26" s="457" t="s">
        <v>306</v>
      </c>
      <c r="H26" s="457" t="s">
        <v>307</v>
      </c>
      <c r="I26" s="457" t="s">
        <v>308</v>
      </c>
      <c r="J26" s="977"/>
      <c r="K26" s="221"/>
      <c r="L26" s="221"/>
    </row>
    <row r="27" ht="15" spans="1:10">
      <c r="A27" s="429"/>
      <c r="B27" s="825" t="s">
        <v>311</v>
      </c>
      <c r="C27" s="961" t="s">
        <v>271</v>
      </c>
      <c r="D27" s="961" t="s">
        <v>271</v>
      </c>
      <c r="E27" s="961" t="s">
        <v>271</v>
      </c>
      <c r="F27" s="961" t="s">
        <v>271</v>
      </c>
      <c r="G27" s="457" t="s">
        <v>306</v>
      </c>
      <c r="H27" s="457" t="s">
        <v>307</v>
      </c>
      <c r="I27" s="457" t="s">
        <v>308</v>
      </c>
      <c r="J27" s="977"/>
    </row>
    <row r="28" ht="15" spans="1:10">
      <c r="A28" s="429"/>
      <c r="B28" s="825" t="s">
        <v>312</v>
      </c>
      <c r="C28" s="961" t="s">
        <v>271</v>
      </c>
      <c r="D28" s="961" t="s">
        <v>271</v>
      </c>
      <c r="E28" s="961" t="s">
        <v>271</v>
      </c>
      <c r="F28" s="961" t="s">
        <v>271</v>
      </c>
      <c r="G28" s="457" t="s">
        <v>306</v>
      </c>
      <c r="H28" s="457" t="s">
        <v>307</v>
      </c>
      <c r="I28" s="457" t="s">
        <v>308</v>
      </c>
      <c r="J28" s="977"/>
    </row>
    <row r="29" ht="15" spans="1:10">
      <c r="A29" s="429"/>
      <c r="B29" s="825" t="s">
        <v>313</v>
      </c>
      <c r="C29" s="961" t="s">
        <v>271</v>
      </c>
      <c r="D29" s="961" t="s">
        <v>271</v>
      </c>
      <c r="E29" s="961" t="s">
        <v>271</v>
      </c>
      <c r="F29" s="961" t="s">
        <v>271</v>
      </c>
      <c r="G29" s="457" t="s">
        <v>306</v>
      </c>
      <c r="H29" s="457" t="s">
        <v>307</v>
      </c>
      <c r="I29" s="457" t="s">
        <v>308</v>
      </c>
      <c r="J29" s="977"/>
    </row>
    <row r="30" ht="15" spans="1:10">
      <c r="A30" s="429"/>
      <c r="B30" s="825" t="s">
        <v>314</v>
      </c>
      <c r="C30" s="961" t="s">
        <v>271</v>
      </c>
      <c r="D30" s="961" t="s">
        <v>271</v>
      </c>
      <c r="E30" s="961" t="s">
        <v>271</v>
      </c>
      <c r="F30" s="961" t="s">
        <v>271</v>
      </c>
      <c r="G30" s="457" t="s">
        <v>306</v>
      </c>
      <c r="H30" s="457" t="s">
        <v>315</v>
      </c>
      <c r="I30" s="457" t="s">
        <v>316</v>
      </c>
      <c r="J30" s="977"/>
    </row>
    <row r="31" ht="15" spans="1:10">
      <c r="A31" s="429"/>
      <c r="B31" s="825" t="s">
        <v>317</v>
      </c>
      <c r="C31" s="961" t="s">
        <v>271</v>
      </c>
      <c r="D31" s="961" t="s">
        <v>271</v>
      </c>
      <c r="E31" s="961" t="s">
        <v>271</v>
      </c>
      <c r="F31" s="961" t="s">
        <v>271</v>
      </c>
      <c r="G31" s="457" t="s">
        <v>306</v>
      </c>
      <c r="H31" s="457" t="s">
        <v>315</v>
      </c>
      <c r="I31" s="457" t="s">
        <v>316</v>
      </c>
      <c r="J31" s="977"/>
    </row>
    <row r="32" ht="15" spans="1:10">
      <c r="A32" s="429"/>
      <c r="B32" s="440" t="s">
        <v>318</v>
      </c>
      <c r="C32" s="961" t="s">
        <v>271</v>
      </c>
      <c r="D32" s="961" t="s">
        <v>271</v>
      </c>
      <c r="E32" s="961" t="s">
        <v>271</v>
      </c>
      <c r="F32" s="961" t="s">
        <v>271</v>
      </c>
      <c r="G32" s="457" t="s">
        <v>306</v>
      </c>
      <c r="H32" s="457" t="s">
        <v>319</v>
      </c>
      <c r="I32" s="457" t="s">
        <v>320</v>
      </c>
      <c r="J32" s="977"/>
    </row>
    <row r="33" ht="15" spans="1:10">
      <c r="A33" s="429"/>
      <c r="B33" s="440" t="s">
        <v>321</v>
      </c>
      <c r="C33" s="961" t="s">
        <v>271</v>
      </c>
      <c r="D33" s="961" t="s">
        <v>271</v>
      </c>
      <c r="E33" s="961" t="s">
        <v>271</v>
      </c>
      <c r="F33" s="961" t="s">
        <v>271</v>
      </c>
      <c r="G33" s="457" t="s">
        <v>306</v>
      </c>
      <c r="H33" s="457" t="s">
        <v>315</v>
      </c>
      <c r="I33" s="457" t="s">
        <v>316</v>
      </c>
      <c r="J33" s="977"/>
    </row>
    <row r="34" ht="15" spans="1:10">
      <c r="A34" s="429"/>
      <c r="B34" s="440" t="s">
        <v>322</v>
      </c>
      <c r="C34" s="961" t="s">
        <v>271</v>
      </c>
      <c r="D34" s="961" t="s">
        <v>271</v>
      </c>
      <c r="E34" s="961" t="s">
        <v>271</v>
      </c>
      <c r="F34" s="961" t="s">
        <v>271</v>
      </c>
      <c r="G34" s="457" t="s">
        <v>306</v>
      </c>
      <c r="H34" s="457" t="s">
        <v>315</v>
      </c>
      <c r="I34" s="457" t="s">
        <v>316</v>
      </c>
      <c r="J34" s="977"/>
    </row>
    <row r="35" ht="15" spans="1:10">
      <c r="A35" s="429"/>
      <c r="B35" s="440" t="s">
        <v>323</v>
      </c>
      <c r="C35" s="961" t="s">
        <v>271</v>
      </c>
      <c r="D35" s="961" t="s">
        <v>271</v>
      </c>
      <c r="E35" s="961" t="s">
        <v>271</v>
      </c>
      <c r="F35" s="961" t="s">
        <v>271</v>
      </c>
      <c r="G35" s="457" t="s">
        <v>306</v>
      </c>
      <c r="H35" s="457" t="s">
        <v>319</v>
      </c>
      <c r="I35" s="1116" t="s">
        <v>271</v>
      </c>
      <c r="J35" s="977"/>
    </row>
    <row r="36" ht="15" spans="1:10">
      <c r="A36" s="429"/>
      <c r="B36" s="440" t="s">
        <v>324</v>
      </c>
      <c r="C36" s="961" t="s">
        <v>271</v>
      </c>
      <c r="D36" s="961" t="s">
        <v>271</v>
      </c>
      <c r="E36" s="961" t="s">
        <v>271</v>
      </c>
      <c r="F36" s="961" t="s">
        <v>271</v>
      </c>
      <c r="G36" s="457" t="s">
        <v>306</v>
      </c>
      <c r="H36" s="457" t="s">
        <v>319</v>
      </c>
      <c r="I36" s="1116" t="s">
        <v>271</v>
      </c>
      <c r="J36" s="977"/>
    </row>
    <row r="37" ht="15" spans="1:10">
      <c r="A37" s="429"/>
      <c r="B37" s="440" t="s">
        <v>325</v>
      </c>
      <c r="C37" s="961" t="s">
        <v>271</v>
      </c>
      <c r="D37" s="961" t="s">
        <v>271</v>
      </c>
      <c r="E37" s="961" t="s">
        <v>271</v>
      </c>
      <c r="F37" s="961" t="s">
        <v>271</v>
      </c>
      <c r="G37" s="457" t="s">
        <v>306</v>
      </c>
      <c r="H37" s="457" t="s">
        <v>319</v>
      </c>
      <c r="I37" s="1116" t="s">
        <v>271</v>
      </c>
      <c r="J37" s="977"/>
    </row>
    <row r="38" ht="15" spans="1:10">
      <c r="A38" s="429"/>
      <c r="B38" s="440" t="s">
        <v>326</v>
      </c>
      <c r="C38" s="961" t="s">
        <v>271</v>
      </c>
      <c r="D38" s="961" t="s">
        <v>271</v>
      </c>
      <c r="E38" s="961" t="s">
        <v>271</v>
      </c>
      <c r="F38" s="961" t="s">
        <v>271</v>
      </c>
      <c r="G38" s="457" t="s">
        <v>306</v>
      </c>
      <c r="H38" s="457" t="s">
        <v>319</v>
      </c>
      <c r="I38" s="1116" t="s">
        <v>271</v>
      </c>
      <c r="J38" s="977"/>
    </row>
    <row r="39" ht="15" spans="1:10">
      <c r="A39" s="429"/>
      <c r="B39" s="440" t="s">
        <v>327</v>
      </c>
      <c r="C39" s="961" t="s">
        <v>271</v>
      </c>
      <c r="D39" s="961" t="s">
        <v>271</v>
      </c>
      <c r="E39" s="961" t="s">
        <v>271</v>
      </c>
      <c r="F39" s="961" t="s">
        <v>271</v>
      </c>
      <c r="G39" s="457" t="s">
        <v>306</v>
      </c>
      <c r="H39" s="457" t="s">
        <v>319</v>
      </c>
      <c r="I39" s="1116" t="s">
        <v>271</v>
      </c>
      <c r="J39" s="977"/>
    </row>
    <row r="40" ht="15" spans="1:10">
      <c r="A40" s="429"/>
      <c r="B40" s="440" t="s">
        <v>328</v>
      </c>
      <c r="C40" s="961" t="s">
        <v>271</v>
      </c>
      <c r="D40" s="961" t="s">
        <v>271</v>
      </c>
      <c r="E40" s="961" t="s">
        <v>271</v>
      </c>
      <c r="F40" s="961" t="s">
        <v>271</v>
      </c>
      <c r="G40" s="457" t="s">
        <v>306</v>
      </c>
      <c r="H40" s="457" t="s">
        <v>329</v>
      </c>
      <c r="I40" s="457" t="s">
        <v>330</v>
      </c>
      <c r="J40" s="977"/>
    </row>
    <row r="41" ht="15" spans="1:10">
      <c r="A41" s="429"/>
      <c r="B41" s="440" t="s">
        <v>331</v>
      </c>
      <c r="C41" s="961" t="s">
        <v>271</v>
      </c>
      <c r="D41" s="961" t="s">
        <v>271</v>
      </c>
      <c r="E41" s="961" t="s">
        <v>271</v>
      </c>
      <c r="F41" s="961" t="s">
        <v>271</v>
      </c>
      <c r="G41" s="457" t="s">
        <v>306</v>
      </c>
      <c r="H41" s="457" t="s">
        <v>329</v>
      </c>
      <c r="I41" s="457" t="s">
        <v>330</v>
      </c>
      <c r="J41" s="977"/>
    </row>
    <row r="42" ht="15" spans="1:10">
      <c r="A42" s="429"/>
      <c r="B42" s="440" t="s">
        <v>332</v>
      </c>
      <c r="C42" s="961" t="s">
        <v>271</v>
      </c>
      <c r="D42" s="961" t="s">
        <v>271</v>
      </c>
      <c r="E42" s="961" t="s">
        <v>271</v>
      </c>
      <c r="F42" s="961" t="s">
        <v>271</v>
      </c>
      <c r="G42" s="457" t="s">
        <v>306</v>
      </c>
      <c r="H42" s="457" t="s">
        <v>319</v>
      </c>
      <c r="I42" s="1116" t="s">
        <v>271</v>
      </c>
      <c r="J42" s="977"/>
    </row>
    <row r="43" ht="15" spans="1:10">
      <c r="A43" s="429"/>
      <c r="B43" s="440" t="s">
        <v>333</v>
      </c>
      <c r="C43" s="961" t="s">
        <v>271</v>
      </c>
      <c r="D43" s="961" t="s">
        <v>271</v>
      </c>
      <c r="E43" s="961" t="s">
        <v>271</v>
      </c>
      <c r="F43" s="961" t="s">
        <v>271</v>
      </c>
      <c r="G43" s="457" t="s">
        <v>306</v>
      </c>
      <c r="H43" s="457" t="s">
        <v>319</v>
      </c>
      <c r="I43" s="1116" t="s">
        <v>271</v>
      </c>
      <c r="J43" s="977"/>
    </row>
    <row r="44" ht="15" spans="1:10">
      <c r="A44" s="429"/>
      <c r="B44" s="440" t="s">
        <v>334</v>
      </c>
      <c r="C44" s="961" t="s">
        <v>271</v>
      </c>
      <c r="D44" s="961" t="s">
        <v>271</v>
      </c>
      <c r="E44" s="961" t="s">
        <v>271</v>
      </c>
      <c r="F44" s="961" t="s">
        <v>271</v>
      </c>
      <c r="G44" s="457" t="s">
        <v>306</v>
      </c>
      <c r="H44" s="457" t="s">
        <v>319</v>
      </c>
      <c r="I44" s="1116" t="s">
        <v>271</v>
      </c>
      <c r="J44" s="977"/>
    </row>
    <row r="45" ht="15" spans="1:10">
      <c r="A45" s="429"/>
      <c r="B45" s="440" t="s">
        <v>335</v>
      </c>
      <c r="C45" s="961" t="s">
        <v>271</v>
      </c>
      <c r="D45" s="961" t="s">
        <v>271</v>
      </c>
      <c r="E45" s="961" t="s">
        <v>271</v>
      </c>
      <c r="F45" s="961" t="s">
        <v>271</v>
      </c>
      <c r="G45" s="457" t="s">
        <v>306</v>
      </c>
      <c r="H45" s="457" t="s">
        <v>319</v>
      </c>
      <c r="I45" s="1116" t="s">
        <v>271</v>
      </c>
      <c r="J45" s="977"/>
    </row>
    <row r="46" ht="15" spans="1:10">
      <c r="A46" s="429"/>
      <c r="B46" s="440" t="s">
        <v>336</v>
      </c>
      <c r="C46" s="961" t="s">
        <v>271</v>
      </c>
      <c r="D46" s="961" t="s">
        <v>271</v>
      </c>
      <c r="E46" s="961" t="s">
        <v>271</v>
      </c>
      <c r="F46" s="961" t="s">
        <v>271</v>
      </c>
      <c r="G46" s="457" t="s">
        <v>306</v>
      </c>
      <c r="H46" s="457" t="s">
        <v>319</v>
      </c>
      <c r="I46" s="1116" t="s">
        <v>271</v>
      </c>
      <c r="J46" s="977"/>
    </row>
    <row r="47" ht="15" spans="1:10">
      <c r="A47" s="429"/>
      <c r="B47" s="440" t="s">
        <v>337</v>
      </c>
      <c r="C47" s="961" t="s">
        <v>271</v>
      </c>
      <c r="D47" s="961" t="s">
        <v>271</v>
      </c>
      <c r="E47" s="961" t="s">
        <v>271</v>
      </c>
      <c r="F47" s="961" t="s">
        <v>271</v>
      </c>
      <c r="G47" s="457" t="s">
        <v>306</v>
      </c>
      <c r="H47" s="457" t="s">
        <v>319</v>
      </c>
      <c r="I47" s="1116" t="s">
        <v>271</v>
      </c>
      <c r="J47" s="977"/>
    </row>
    <row r="48" ht="15" spans="1:10">
      <c r="A48" s="429"/>
      <c r="B48" s="440" t="s">
        <v>338</v>
      </c>
      <c r="C48" s="961" t="s">
        <v>271</v>
      </c>
      <c r="D48" s="961" t="s">
        <v>271</v>
      </c>
      <c r="E48" s="961" t="s">
        <v>271</v>
      </c>
      <c r="F48" s="961" t="s">
        <v>271</v>
      </c>
      <c r="G48" s="457" t="s">
        <v>306</v>
      </c>
      <c r="H48" s="457" t="s">
        <v>319</v>
      </c>
      <c r="I48" s="1116" t="s">
        <v>271</v>
      </c>
      <c r="J48" s="977"/>
    </row>
    <row r="49" ht="15" spans="1:10">
      <c r="A49" s="429"/>
      <c r="B49" s="440" t="s">
        <v>339</v>
      </c>
      <c r="C49" s="961" t="s">
        <v>271</v>
      </c>
      <c r="D49" s="961" t="s">
        <v>271</v>
      </c>
      <c r="E49" s="961" t="s">
        <v>271</v>
      </c>
      <c r="F49" s="961" t="s">
        <v>271</v>
      </c>
      <c r="G49" s="457" t="s">
        <v>340</v>
      </c>
      <c r="H49" s="457" t="s">
        <v>340</v>
      </c>
      <c r="I49" s="457" t="s">
        <v>340</v>
      </c>
      <c r="J49" s="977"/>
    </row>
    <row r="50" ht="15" spans="1:10">
      <c r="A50" s="429"/>
      <c r="B50" s="440" t="s">
        <v>341</v>
      </c>
      <c r="C50" s="961" t="s">
        <v>271</v>
      </c>
      <c r="D50" s="961" t="s">
        <v>271</v>
      </c>
      <c r="E50" s="961" t="s">
        <v>271</v>
      </c>
      <c r="F50" s="961" t="s">
        <v>271</v>
      </c>
      <c r="G50" s="457" t="s">
        <v>340</v>
      </c>
      <c r="H50" s="457" t="s">
        <v>340</v>
      </c>
      <c r="I50" s="457" t="s">
        <v>340</v>
      </c>
      <c r="J50" s="977"/>
    </row>
    <row r="51" ht="15" spans="1:10">
      <c r="A51" s="429"/>
      <c r="B51" s="440" t="s">
        <v>342</v>
      </c>
      <c r="C51" s="961" t="s">
        <v>271</v>
      </c>
      <c r="D51" s="961" t="s">
        <v>271</v>
      </c>
      <c r="E51" s="961" t="s">
        <v>271</v>
      </c>
      <c r="F51" s="961" t="s">
        <v>271</v>
      </c>
      <c r="G51" s="457" t="s">
        <v>340</v>
      </c>
      <c r="H51" s="457" t="s">
        <v>340</v>
      </c>
      <c r="I51" s="457" t="s">
        <v>340</v>
      </c>
      <c r="J51" s="977"/>
    </row>
    <row r="52" ht="15" spans="1:10">
      <c r="A52" s="429"/>
      <c r="B52" s="440" t="s">
        <v>343</v>
      </c>
      <c r="C52" s="961" t="s">
        <v>271</v>
      </c>
      <c r="D52" s="961" t="s">
        <v>271</v>
      </c>
      <c r="E52" s="961" t="s">
        <v>271</v>
      </c>
      <c r="F52" s="961" t="s">
        <v>271</v>
      </c>
      <c r="G52" s="457" t="s">
        <v>340</v>
      </c>
      <c r="H52" s="457" t="s">
        <v>340</v>
      </c>
      <c r="I52" s="457" t="s">
        <v>340</v>
      </c>
      <c r="J52" s="977"/>
    </row>
    <row r="53" ht="15" spans="1:10">
      <c r="A53" s="429"/>
      <c r="B53" s="440" t="s">
        <v>344</v>
      </c>
      <c r="C53" s="961" t="s">
        <v>271</v>
      </c>
      <c r="D53" s="961" t="s">
        <v>271</v>
      </c>
      <c r="E53" s="961" t="s">
        <v>271</v>
      </c>
      <c r="F53" s="961" t="s">
        <v>271</v>
      </c>
      <c r="G53" s="457" t="s">
        <v>340</v>
      </c>
      <c r="H53" s="457" t="s">
        <v>340</v>
      </c>
      <c r="I53" s="457" t="s">
        <v>340</v>
      </c>
      <c r="J53" s="977"/>
    </row>
    <row r="54" ht="18" spans="1:10">
      <c r="A54" s="399" t="s">
        <v>345</v>
      </c>
      <c r="B54" s="962"/>
      <c r="C54" s="961" t="s">
        <v>271</v>
      </c>
      <c r="D54" s="961" t="s">
        <v>271</v>
      </c>
      <c r="E54" s="961" t="s">
        <v>271</v>
      </c>
      <c r="F54" s="961" t="s">
        <v>271</v>
      </c>
      <c r="G54" s="457" t="s">
        <v>306</v>
      </c>
      <c r="H54" s="457" t="s">
        <v>307</v>
      </c>
      <c r="I54" s="457" t="s">
        <v>340</v>
      </c>
      <c r="J54" s="977"/>
    </row>
    <row r="55" ht="18" spans="1:10">
      <c r="A55" s="399" t="s">
        <v>346</v>
      </c>
      <c r="B55" s="962"/>
      <c r="C55" s="961" t="s">
        <v>271</v>
      </c>
      <c r="D55" s="961" t="s">
        <v>271</v>
      </c>
      <c r="E55" s="961" t="s">
        <v>271</v>
      </c>
      <c r="F55" s="961" t="s">
        <v>271</v>
      </c>
      <c r="G55" s="457" t="s">
        <v>306</v>
      </c>
      <c r="H55" s="457" t="s">
        <v>307</v>
      </c>
      <c r="I55" s="457" t="s">
        <v>340</v>
      </c>
      <c r="J55" s="977"/>
    </row>
    <row r="56" ht="18" spans="1:10">
      <c r="A56" s="585" t="s">
        <v>347</v>
      </c>
      <c r="B56" s="963"/>
      <c r="C56" s="961" t="s">
        <v>271</v>
      </c>
      <c r="D56" s="961" t="s">
        <v>271</v>
      </c>
      <c r="E56" s="961" t="s">
        <v>271</v>
      </c>
      <c r="F56" s="961" t="s">
        <v>271</v>
      </c>
      <c r="G56" s="457" t="s">
        <v>306</v>
      </c>
      <c r="H56" s="457" t="s">
        <v>307</v>
      </c>
      <c r="I56" s="457" t="s">
        <v>340</v>
      </c>
      <c r="J56" s="977"/>
    </row>
    <row r="57" ht="33" spans="1:10">
      <c r="A57" s="438" t="s">
        <v>348</v>
      </c>
      <c r="B57" s="964" t="s">
        <v>349</v>
      </c>
      <c r="C57" s="965" t="s">
        <v>350</v>
      </c>
      <c r="D57" s="966" t="s">
        <v>351</v>
      </c>
      <c r="E57" s="967" t="s">
        <v>350</v>
      </c>
      <c r="F57" s="966" t="s">
        <v>351</v>
      </c>
      <c r="G57" s="966"/>
      <c r="H57" s="966"/>
      <c r="I57" s="966"/>
      <c r="J57" s="977"/>
    </row>
    <row r="58" ht="15" spans="1:10">
      <c r="A58" s="438"/>
      <c r="B58" s="440" t="s">
        <v>352</v>
      </c>
      <c r="C58" s="961" t="s">
        <v>271</v>
      </c>
      <c r="D58" s="1117" t="s">
        <v>271</v>
      </c>
      <c r="E58" s="969"/>
      <c r="F58" s="970"/>
      <c r="G58" s="1116" t="s">
        <v>271</v>
      </c>
      <c r="H58" s="457"/>
      <c r="I58" s="1116" t="s">
        <v>271</v>
      </c>
      <c r="J58" s="977"/>
    </row>
    <row r="59" ht="15" spans="1:10">
      <c r="A59" s="438"/>
      <c r="B59" s="440" t="s">
        <v>353</v>
      </c>
      <c r="C59" s="961" t="s">
        <v>271</v>
      </c>
      <c r="D59" s="1117" t="s">
        <v>271</v>
      </c>
      <c r="E59" s="969"/>
      <c r="F59" s="970"/>
      <c r="G59" s="1116" t="s">
        <v>271</v>
      </c>
      <c r="H59" s="457"/>
      <c r="I59" s="1116" t="s">
        <v>271</v>
      </c>
      <c r="J59" s="977"/>
    </row>
    <row r="60" ht="15" spans="1:10">
      <c r="A60" s="438"/>
      <c r="B60" s="440" t="s">
        <v>354</v>
      </c>
      <c r="C60" s="961" t="s">
        <v>271</v>
      </c>
      <c r="D60" s="1117" t="s">
        <v>271</v>
      </c>
      <c r="E60" s="969"/>
      <c r="F60" s="970"/>
      <c r="G60" s="1116" t="s">
        <v>271</v>
      </c>
      <c r="H60" s="457"/>
      <c r="I60" s="1116" t="s">
        <v>271</v>
      </c>
      <c r="J60" s="977"/>
    </row>
    <row r="61" ht="15" spans="1:10">
      <c r="A61" s="438"/>
      <c r="B61" s="440" t="s">
        <v>355</v>
      </c>
      <c r="C61" s="961" t="s">
        <v>271</v>
      </c>
      <c r="D61" s="1117" t="s">
        <v>271</v>
      </c>
      <c r="E61" s="969"/>
      <c r="F61" s="970"/>
      <c r="G61" s="1116" t="s">
        <v>271</v>
      </c>
      <c r="H61" s="457"/>
      <c r="I61" s="1116" t="s">
        <v>271</v>
      </c>
      <c r="J61" s="977"/>
    </row>
    <row r="62" ht="15" spans="1:10">
      <c r="A62" s="438" t="s">
        <v>356</v>
      </c>
      <c r="B62" s="440" t="s">
        <v>357</v>
      </c>
      <c r="C62" s="961" t="s">
        <v>271</v>
      </c>
      <c r="D62" s="1117" t="s">
        <v>271</v>
      </c>
      <c r="E62" s="969"/>
      <c r="F62" s="970"/>
      <c r="G62" s="1116" t="s">
        <v>271</v>
      </c>
      <c r="H62" s="457"/>
      <c r="I62" s="1116" t="s">
        <v>271</v>
      </c>
      <c r="J62" s="977"/>
    </row>
    <row r="63" ht="15" spans="1:10">
      <c r="A63" s="438"/>
      <c r="B63" s="440" t="s">
        <v>358</v>
      </c>
      <c r="C63" s="961" t="s">
        <v>271</v>
      </c>
      <c r="D63" s="961" t="s">
        <v>271</v>
      </c>
      <c r="E63" s="961" t="s">
        <v>271</v>
      </c>
      <c r="F63" s="961" t="s">
        <v>271</v>
      </c>
      <c r="G63" s="457" t="s">
        <v>306</v>
      </c>
      <c r="H63" s="457" t="s">
        <v>319</v>
      </c>
      <c r="I63" s="457" t="s">
        <v>340</v>
      </c>
      <c r="J63" s="977"/>
    </row>
    <row r="64" ht="15" spans="1:10">
      <c r="A64" s="438" t="s">
        <v>359</v>
      </c>
      <c r="B64" s="440" t="s">
        <v>360</v>
      </c>
      <c r="C64" s="1118" t="s">
        <v>271</v>
      </c>
      <c r="D64" s="1117" t="s">
        <v>271</v>
      </c>
      <c r="E64" s="970"/>
      <c r="F64" s="970"/>
      <c r="G64" s="1116" t="s">
        <v>271</v>
      </c>
      <c r="H64" s="1116" t="s">
        <v>271</v>
      </c>
      <c r="I64" s="1116" t="s">
        <v>271</v>
      </c>
      <c r="J64" s="977"/>
    </row>
    <row r="65" ht="15" spans="1:10">
      <c r="A65" s="438"/>
      <c r="B65" s="440" t="s">
        <v>361</v>
      </c>
      <c r="C65" s="1118" t="s">
        <v>271</v>
      </c>
      <c r="D65" s="1117" t="s">
        <v>271</v>
      </c>
      <c r="E65" s="970"/>
      <c r="F65" s="970"/>
      <c r="G65" s="1116" t="s">
        <v>271</v>
      </c>
      <c r="H65" s="1116" t="s">
        <v>271</v>
      </c>
      <c r="I65" s="1116" t="s">
        <v>271</v>
      </c>
      <c r="J65" s="977"/>
    </row>
    <row r="66" ht="15" spans="1:10">
      <c r="A66" s="438"/>
      <c r="B66" s="440" t="s">
        <v>362</v>
      </c>
      <c r="C66" s="1118" t="s">
        <v>271</v>
      </c>
      <c r="D66" s="1117" t="s">
        <v>271</v>
      </c>
      <c r="E66" s="970"/>
      <c r="F66" s="970"/>
      <c r="G66" s="1116" t="s">
        <v>271</v>
      </c>
      <c r="H66" s="1116" t="s">
        <v>271</v>
      </c>
      <c r="I66" s="1116" t="s">
        <v>271</v>
      </c>
      <c r="J66" s="977"/>
    </row>
    <row r="67" ht="15" spans="1:10">
      <c r="A67" s="438"/>
      <c r="B67" s="440" t="s">
        <v>363</v>
      </c>
      <c r="C67" s="1118" t="s">
        <v>271</v>
      </c>
      <c r="D67" s="1117" t="s">
        <v>271</v>
      </c>
      <c r="E67" s="970"/>
      <c r="F67" s="970"/>
      <c r="G67" s="1116" t="s">
        <v>271</v>
      </c>
      <c r="H67" s="1116" t="s">
        <v>271</v>
      </c>
      <c r="I67" s="1116" t="s">
        <v>271</v>
      </c>
      <c r="J67" s="977"/>
    </row>
    <row r="68" ht="15" spans="1:10">
      <c r="A68" s="438"/>
      <c r="B68" s="440" t="s">
        <v>364</v>
      </c>
      <c r="C68" s="1118" t="s">
        <v>271</v>
      </c>
      <c r="D68" s="1117" t="s">
        <v>271</v>
      </c>
      <c r="E68" s="970"/>
      <c r="F68" s="970"/>
      <c r="G68" s="1116" t="s">
        <v>271</v>
      </c>
      <c r="H68" s="1116" t="s">
        <v>271</v>
      </c>
      <c r="I68" s="1116" t="s">
        <v>271</v>
      </c>
      <c r="J68" s="977"/>
    </row>
    <row r="69" ht="15" spans="1:10">
      <c r="A69" s="438"/>
      <c r="B69" s="440" t="s">
        <v>365</v>
      </c>
      <c r="C69" s="1118" t="s">
        <v>271</v>
      </c>
      <c r="D69" s="1117" t="s">
        <v>271</v>
      </c>
      <c r="E69" s="970"/>
      <c r="F69" s="970"/>
      <c r="G69" s="1116" t="s">
        <v>271</v>
      </c>
      <c r="H69" s="1116" t="s">
        <v>271</v>
      </c>
      <c r="I69" s="1116" t="s">
        <v>271</v>
      </c>
      <c r="J69" s="977"/>
    </row>
    <row r="70" ht="15" spans="1:10">
      <c r="A70" s="438"/>
      <c r="B70" s="440" t="s">
        <v>366</v>
      </c>
      <c r="C70" s="1118" t="s">
        <v>271</v>
      </c>
      <c r="D70" s="1117" t="s">
        <v>271</v>
      </c>
      <c r="E70" s="970"/>
      <c r="F70" s="970"/>
      <c r="G70" s="1116" t="s">
        <v>271</v>
      </c>
      <c r="H70" s="1116" t="s">
        <v>271</v>
      </c>
      <c r="I70" s="1116" t="s">
        <v>271</v>
      </c>
      <c r="J70" s="977"/>
    </row>
    <row r="71" ht="30" spans="1:10">
      <c r="A71" s="441" t="s">
        <v>367</v>
      </c>
      <c r="B71" s="440" t="s">
        <v>368</v>
      </c>
      <c r="C71" s="1118" t="s">
        <v>271</v>
      </c>
      <c r="D71" s="1117" t="s">
        <v>271</v>
      </c>
      <c r="E71" s="970"/>
      <c r="F71" s="970"/>
      <c r="G71" s="1116" t="s">
        <v>271</v>
      </c>
      <c r="H71" s="1116" t="s">
        <v>271</v>
      </c>
      <c r="I71" s="1116" t="s">
        <v>271</v>
      </c>
      <c r="J71" s="977"/>
    </row>
    <row r="72" ht="30" spans="1:10">
      <c r="A72" s="441"/>
      <c r="B72" s="440" t="s">
        <v>369</v>
      </c>
      <c r="C72" s="1118" t="s">
        <v>271</v>
      </c>
      <c r="D72" s="1117" t="s">
        <v>271</v>
      </c>
      <c r="E72" s="970"/>
      <c r="F72" s="970"/>
      <c r="G72" s="1116" t="s">
        <v>271</v>
      </c>
      <c r="H72" s="1116" t="s">
        <v>271</v>
      </c>
      <c r="I72" s="1116" t="s">
        <v>271</v>
      </c>
      <c r="J72" s="977"/>
    </row>
    <row r="73" ht="30" spans="1:10">
      <c r="A73" s="441"/>
      <c r="B73" s="440" t="s">
        <v>370</v>
      </c>
      <c r="C73" s="1118" t="s">
        <v>271</v>
      </c>
      <c r="D73" s="1117" t="s">
        <v>271</v>
      </c>
      <c r="E73" s="970"/>
      <c r="F73" s="970"/>
      <c r="G73" s="1116" t="s">
        <v>271</v>
      </c>
      <c r="H73" s="1116" t="s">
        <v>271</v>
      </c>
      <c r="I73" s="1116" t="s">
        <v>271</v>
      </c>
      <c r="J73" s="977"/>
    </row>
    <row r="74" ht="30" spans="1:10">
      <c r="A74" s="441"/>
      <c r="B74" s="440" t="s">
        <v>371</v>
      </c>
      <c r="C74" s="1118" t="s">
        <v>271</v>
      </c>
      <c r="D74" s="1117" t="s">
        <v>271</v>
      </c>
      <c r="E74" s="970"/>
      <c r="F74" s="970"/>
      <c r="G74" s="1116" t="s">
        <v>271</v>
      </c>
      <c r="H74" s="1116" t="s">
        <v>271</v>
      </c>
      <c r="I74" s="1116" t="s">
        <v>271</v>
      </c>
      <c r="J74" s="977"/>
    </row>
    <row r="75" ht="18" spans="1:10">
      <c r="A75" s="443" t="s">
        <v>277</v>
      </c>
      <c r="B75" s="444"/>
      <c r="C75" s="443" t="s">
        <v>372</v>
      </c>
      <c r="D75" s="267" t="s">
        <v>373</v>
      </c>
      <c r="E75" s="267" t="s">
        <v>372</v>
      </c>
      <c r="F75" s="267" t="s">
        <v>373</v>
      </c>
      <c r="G75" s="267"/>
      <c r="H75" s="267"/>
      <c r="I75" s="267"/>
      <c r="J75" s="977"/>
    </row>
    <row r="76" ht="117" customHeight="1" spans="1:10">
      <c r="A76" s="978" t="s">
        <v>374</v>
      </c>
      <c r="B76" s="979"/>
      <c r="C76" s="980" t="s">
        <v>375</v>
      </c>
      <c r="D76" s="981"/>
      <c r="E76" s="981"/>
      <c r="F76" s="981"/>
      <c r="G76" s="981"/>
      <c r="H76" s="981"/>
      <c r="I76" s="981"/>
      <c r="J76" s="982"/>
    </row>
  </sheetData>
  <mergeCells count="32">
    <mergeCell ref="A1:I1"/>
    <mergeCell ref="A2:H2"/>
    <mergeCell ref="A3:H3"/>
    <mergeCell ref="B4:H4"/>
    <mergeCell ref="F10:G10"/>
    <mergeCell ref="A11:G11"/>
    <mergeCell ref="A20:B20"/>
    <mergeCell ref="C20:G20"/>
    <mergeCell ref="A21:J21"/>
    <mergeCell ref="C22:J22"/>
    <mergeCell ref="C23:D23"/>
    <mergeCell ref="E23:F23"/>
    <mergeCell ref="G23:I23"/>
    <mergeCell ref="A24:B24"/>
    <mergeCell ref="A54:B54"/>
    <mergeCell ref="A55:B55"/>
    <mergeCell ref="A56:B56"/>
    <mergeCell ref="A75:B75"/>
    <mergeCell ref="A76:B76"/>
    <mergeCell ref="C76:I76"/>
    <mergeCell ref="A5:A9"/>
    <mergeCell ref="A13:A16"/>
    <mergeCell ref="A25:A53"/>
    <mergeCell ref="A57:A61"/>
    <mergeCell ref="A62:A63"/>
    <mergeCell ref="A64:A70"/>
    <mergeCell ref="A71:A74"/>
    <mergeCell ref="H6:H19"/>
    <mergeCell ref="J25:J75"/>
    <mergeCell ref="A17:B19"/>
    <mergeCell ref="A22:B23"/>
    <mergeCell ref="C17:G19"/>
  </mergeCells>
  <hyperlinks>
    <hyperlink ref="K4" location="目录!A1" display="返回目录"/>
  </hyperlink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0B5FD1"/>
  </sheetPr>
  <dimension ref="A1:AT56"/>
  <sheetViews>
    <sheetView zoomScale="55" zoomScaleNormal="55" workbookViewId="0">
      <selection activeCell="C29" sqref="C29"/>
    </sheetView>
  </sheetViews>
  <sheetFormatPr defaultColWidth="9.90833333333333" defaultRowHeight="16.5"/>
  <cols>
    <col min="1" max="1" width="1.66666666666667" style="834" customWidth="1"/>
    <col min="2" max="2" width="9.25833333333333" style="835" customWidth="1"/>
    <col min="3" max="3" width="65.5333333333333" style="835" customWidth="1"/>
    <col min="4" max="5" width="11.425" style="835" customWidth="1"/>
    <col min="6" max="6" width="9.46666666666667" style="835" customWidth="1"/>
    <col min="7" max="10" width="11.425" style="835" customWidth="1"/>
    <col min="11" max="11" width="9.81666666666667" style="209" customWidth="1"/>
    <col min="12" max="17" width="11.425" style="209" customWidth="1"/>
    <col min="18" max="18" width="11.3583333333333" style="209" customWidth="1"/>
    <col min="19" max="19" width="10.7166666666667" style="209" customWidth="1"/>
    <col min="20" max="20" width="11.8166666666667" style="209" customWidth="1"/>
    <col min="21" max="22" width="10.45" style="209" customWidth="1"/>
    <col min="23" max="27" width="8.63333333333333" style="209" customWidth="1"/>
    <col min="28" max="28" width="17.0333333333333" style="209" customWidth="1"/>
    <col min="29" max="29" width="11.3166666666667" style="209" customWidth="1"/>
    <col min="30" max="38" width="8.63333333333333" style="209" customWidth="1"/>
    <col min="39" max="39" width="17.1333333333333" style="209" customWidth="1"/>
    <col min="40" max="40" width="11.6" style="209" customWidth="1"/>
    <col min="41" max="41" width="6.15833333333333" style="209"/>
    <col min="42" max="42" width="13.3833333333333" style="209" customWidth="1"/>
    <col min="43" max="16259" width="6.15833333333333" style="209"/>
    <col min="16260" max="16267" width="6.15833333333333" style="413"/>
    <col min="16268" max="16384" width="9.90833333333333" style="413"/>
  </cols>
  <sheetData>
    <row r="1" customFormat="1" ht="10" customHeight="1" spans="5:5">
      <c r="E1" s="211"/>
    </row>
    <row r="2" customFormat="1" ht="80" customHeight="1" spans="2:28">
      <c r="B2" s="836" t="s">
        <v>0</v>
      </c>
      <c r="C2" s="837"/>
      <c r="D2" s="837"/>
      <c r="E2" s="837"/>
      <c r="F2" s="837"/>
      <c r="G2" s="837"/>
      <c r="H2" s="837"/>
      <c r="I2" s="837"/>
      <c r="J2" s="837"/>
      <c r="K2" s="837"/>
      <c r="L2" s="837"/>
      <c r="M2" s="869"/>
      <c r="N2" s="836"/>
      <c r="O2" s="837"/>
      <c r="P2" s="837"/>
      <c r="Q2" s="837"/>
      <c r="R2" s="869"/>
      <c r="S2" s="836"/>
      <c r="T2" s="869"/>
      <c r="U2" s="883"/>
      <c r="V2" s="883"/>
      <c r="W2" s="883"/>
      <c r="X2" s="883"/>
      <c r="Y2" s="883"/>
      <c r="Z2" s="883"/>
      <c r="AA2" s="883"/>
      <c r="AB2" s="883"/>
    </row>
    <row r="3" s="243" customFormat="1" ht="26.5" customHeight="1" spans="1:39">
      <c r="A3" s="838"/>
      <c r="B3" s="839" t="s">
        <v>376</v>
      </c>
      <c r="C3" s="839"/>
      <c r="D3" s="839"/>
      <c r="E3" s="839"/>
      <c r="F3" s="839"/>
      <c r="G3" s="839"/>
      <c r="H3" s="839"/>
      <c r="I3" s="839"/>
      <c r="J3" s="839"/>
      <c r="K3" s="839"/>
      <c r="L3" s="839"/>
      <c r="M3" s="839"/>
      <c r="N3" s="839"/>
      <c r="O3" s="839"/>
      <c r="P3" s="839"/>
      <c r="Q3" s="839"/>
      <c r="R3" s="839"/>
      <c r="S3" s="839"/>
      <c r="T3" s="839"/>
      <c r="U3" s="884"/>
      <c r="V3" s="884"/>
      <c r="W3" s="884"/>
      <c r="X3" s="884"/>
      <c r="Y3" s="884"/>
      <c r="Z3" s="884"/>
      <c r="AA3" s="884"/>
      <c r="AB3" s="884"/>
      <c r="AC3" s="884"/>
      <c r="AD3" s="884"/>
      <c r="AE3" s="884"/>
      <c r="AF3" s="884"/>
      <c r="AG3" s="884"/>
      <c r="AH3" s="884"/>
      <c r="AI3" s="884"/>
      <c r="AJ3" s="884"/>
      <c r="AK3" s="884"/>
      <c r="AL3" s="884"/>
      <c r="AM3" s="884"/>
    </row>
    <row r="4" s="392" customFormat="1" ht="26.5" customHeight="1" spans="1:28">
      <c r="A4" s="840"/>
      <c r="B4" s="841"/>
      <c r="C4" s="842"/>
      <c r="D4" s="843" t="s">
        <v>377</v>
      </c>
      <c r="E4" s="844"/>
      <c r="F4" s="844"/>
      <c r="G4" s="844"/>
      <c r="H4" s="844"/>
      <c r="I4" s="844"/>
      <c r="J4" s="844"/>
      <c r="K4" s="870"/>
      <c r="L4" s="843" t="s">
        <v>378</v>
      </c>
      <c r="M4" s="844"/>
      <c r="N4" s="844"/>
      <c r="O4" s="844"/>
      <c r="P4" s="844"/>
      <c r="Q4" s="844"/>
      <c r="R4" s="844"/>
      <c r="S4" s="870"/>
      <c r="T4" s="843" t="s">
        <v>379</v>
      </c>
      <c r="U4" s="844"/>
      <c r="V4" s="844"/>
      <c r="W4" s="844"/>
      <c r="X4" s="844"/>
      <c r="Y4" s="844"/>
      <c r="Z4" s="844"/>
      <c r="AA4" s="844"/>
      <c r="AB4" s="887"/>
    </row>
    <row r="5" s="392" customFormat="1" ht="26.5" customHeight="1" spans="1:40">
      <c r="A5" s="845"/>
      <c r="B5" s="846"/>
      <c r="C5" s="847"/>
      <c r="D5" s="848" t="s">
        <v>113</v>
      </c>
      <c r="E5" s="849"/>
      <c r="F5" s="849" t="s">
        <v>380</v>
      </c>
      <c r="G5" s="849"/>
      <c r="H5" s="849" t="s">
        <v>284</v>
      </c>
      <c r="I5" s="849"/>
      <c r="J5" s="849" t="s">
        <v>298</v>
      </c>
      <c r="K5" s="871"/>
      <c r="L5" s="848" t="s">
        <v>113</v>
      </c>
      <c r="M5" s="849"/>
      <c r="N5" s="849" t="s">
        <v>380</v>
      </c>
      <c r="O5" s="849"/>
      <c r="P5" s="849" t="s">
        <v>284</v>
      </c>
      <c r="Q5" s="849"/>
      <c r="R5" s="849" t="s">
        <v>298</v>
      </c>
      <c r="S5" s="871"/>
      <c r="T5" s="848" t="s">
        <v>113</v>
      </c>
      <c r="U5" s="849"/>
      <c r="V5" s="849" t="s">
        <v>380</v>
      </c>
      <c r="W5" s="849"/>
      <c r="X5" s="849" t="s">
        <v>284</v>
      </c>
      <c r="Y5" s="849"/>
      <c r="Z5" s="849" t="s">
        <v>298</v>
      </c>
      <c r="AA5" s="849"/>
      <c r="AB5" s="888"/>
      <c r="AN5" s="819"/>
    </row>
    <row r="6" s="833" customFormat="1" ht="35" customHeight="1" spans="2:43">
      <c r="B6" s="808" t="s">
        <v>96</v>
      </c>
      <c r="C6" s="850"/>
      <c r="D6" s="851" t="s">
        <v>381</v>
      </c>
      <c r="E6" s="852" t="s">
        <v>382</v>
      </c>
      <c r="F6" s="852" t="s">
        <v>381</v>
      </c>
      <c r="G6" s="852" t="s">
        <v>382</v>
      </c>
      <c r="H6" s="852" t="s">
        <v>381</v>
      </c>
      <c r="I6" s="852" t="s">
        <v>382</v>
      </c>
      <c r="J6" s="852" t="s">
        <v>268</v>
      </c>
      <c r="K6" s="872" t="s">
        <v>286</v>
      </c>
      <c r="L6" s="851" t="s">
        <v>381</v>
      </c>
      <c r="M6" s="852" t="s">
        <v>382</v>
      </c>
      <c r="N6" s="852" t="s">
        <v>381</v>
      </c>
      <c r="O6" s="852" t="s">
        <v>382</v>
      </c>
      <c r="P6" s="852" t="s">
        <v>381</v>
      </c>
      <c r="Q6" s="852" t="s">
        <v>382</v>
      </c>
      <c r="R6" s="852" t="s">
        <v>268</v>
      </c>
      <c r="S6" s="872" t="s">
        <v>286</v>
      </c>
      <c r="T6" s="851" t="s">
        <v>381</v>
      </c>
      <c r="U6" s="852" t="s">
        <v>382</v>
      </c>
      <c r="V6" s="852" t="s">
        <v>381</v>
      </c>
      <c r="W6" s="852" t="s">
        <v>382</v>
      </c>
      <c r="X6" s="852" t="s">
        <v>381</v>
      </c>
      <c r="Y6" s="852" t="s">
        <v>382</v>
      </c>
      <c r="Z6" s="852" t="s">
        <v>268</v>
      </c>
      <c r="AA6" s="852" t="s">
        <v>286</v>
      </c>
      <c r="AB6" s="889" t="s">
        <v>264</v>
      </c>
      <c r="AC6" s="123" t="s">
        <v>383</v>
      </c>
      <c r="AD6" s="123"/>
      <c r="AE6" s="123"/>
      <c r="AF6" s="123"/>
      <c r="AO6" s="242"/>
      <c r="AP6" s="242"/>
      <c r="AQ6" s="209"/>
    </row>
    <row r="7" s="392" customFormat="1" ht="47" customHeight="1" spans="1:43">
      <c r="A7" s="817"/>
      <c r="B7" s="853" t="s">
        <v>384</v>
      </c>
      <c r="C7" s="854" t="s">
        <v>385</v>
      </c>
      <c r="D7" s="855">
        <v>11.2</v>
      </c>
      <c r="E7" s="312">
        <v>1580</v>
      </c>
      <c r="F7" s="856">
        <v>10.7</v>
      </c>
      <c r="G7" s="312">
        <v>1505</v>
      </c>
      <c r="H7" s="856">
        <v>11.2</v>
      </c>
      <c r="I7" s="312">
        <v>1580</v>
      </c>
      <c r="J7" s="873" t="s">
        <v>386</v>
      </c>
      <c r="K7" s="874" t="s">
        <v>387</v>
      </c>
      <c r="L7" s="855">
        <v>8.8</v>
      </c>
      <c r="M7" s="312">
        <v>1210</v>
      </c>
      <c r="N7" s="856">
        <v>8.8</v>
      </c>
      <c r="O7" s="312">
        <v>1210</v>
      </c>
      <c r="P7" s="856">
        <v>9.3</v>
      </c>
      <c r="Q7" s="312">
        <v>1285</v>
      </c>
      <c r="R7" s="873" t="s">
        <v>388</v>
      </c>
      <c r="S7" s="874" t="s">
        <v>389</v>
      </c>
      <c r="T7" s="855">
        <v>7.5</v>
      </c>
      <c r="U7" s="312">
        <v>1060</v>
      </c>
      <c r="V7" s="856">
        <v>7.5</v>
      </c>
      <c r="W7" s="312">
        <v>1060</v>
      </c>
      <c r="X7" s="856">
        <v>8</v>
      </c>
      <c r="Y7" s="312">
        <v>1135</v>
      </c>
      <c r="Z7" s="873" t="s">
        <v>306</v>
      </c>
      <c r="AA7" s="890" t="s">
        <v>390</v>
      </c>
      <c r="AB7" s="891" t="s">
        <v>391</v>
      </c>
      <c r="AC7" s="815" t="s">
        <v>392</v>
      </c>
      <c r="AD7" s="815">
        <v>0.1</v>
      </c>
      <c r="AE7" s="815">
        <v>15</v>
      </c>
      <c r="AF7" s="815"/>
      <c r="AG7" s="817"/>
      <c r="AH7" s="817"/>
      <c r="AI7" s="817"/>
      <c r="AJ7" s="817"/>
      <c r="AK7" s="817"/>
      <c r="AL7" s="817"/>
      <c r="AM7" s="817"/>
      <c r="AN7" s="817"/>
      <c r="AO7" s="814"/>
      <c r="AP7" s="814"/>
      <c r="AQ7" s="814"/>
    </row>
    <row r="8" s="392" customFormat="1" ht="47" customHeight="1" spans="1:40">
      <c r="A8" s="817"/>
      <c r="B8" s="853"/>
      <c r="C8" s="854" t="s">
        <v>393</v>
      </c>
      <c r="D8" s="855">
        <v>11.2</v>
      </c>
      <c r="E8" s="312">
        <v>1580</v>
      </c>
      <c r="F8" s="856">
        <v>10.7</v>
      </c>
      <c r="G8" s="312">
        <v>1505</v>
      </c>
      <c r="H8" s="856">
        <v>11.2</v>
      </c>
      <c r="I8" s="312">
        <v>1580</v>
      </c>
      <c r="J8" s="875" t="s">
        <v>386</v>
      </c>
      <c r="K8" s="876" t="s">
        <v>387</v>
      </c>
      <c r="L8" s="855">
        <v>8.8</v>
      </c>
      <c r="M8" s="312">
        <v>1210</v>
      </c>
      <c r="N8" s="856">
        <v>8.8</v>
      </c>
      <c r="O8" s="312">
        <v>1210</v>
      </c>
      <c r="P8" s="856">
        <v>9.3</v>
      </c>
      <c r="Q8" s="312">
        <v>1285</v>
      </c>
      <c r="R8" s="873" t="s">
        <v>388</v>
      </c>
      <c r="S8" s="873" t="s">
        <v>389</v>
      </c>
      <c r="T8" s="855">
        <v>7.5</v>
      </c>
      <c r="U8" s="312">
        <v>1060</v>
      </c>
      <c r="V8" s="856">
        <v>7.5</v>
      </c>
      <c r="W8" s="312">
        <v>1060</v>
      </c>
      <c r="X8" s="856">
        <v>8</v>
      </c>
      <c r="Y8" s="312">
        <v>1135</v>
      </c>
      <c r="Z8" s="873" t="s">
        <v>306</v>
      </c>
      <c r="AA8" s="890" t="s">
        <v>394</v>
      </c>
      <c r="AB8" s="891"/>
      <c r="AC8" s="815" t="s">
        <v>395</v>
      </c>
      <c r="AD8" s="815">
        <v>0.5</v>
      </c>
      <c r="AE8" s="815">
        <v>75</v>
      </c>
      <c r="AF8" s="892"/>
      <c r="AG8" s="817"/>
      <c r="AH8" s="817"/>
      <c r="AI8" s="817"/>
      <c r="AJ8" s="817"/>
      <c r="AK8" s="817"/>
      <c r="AL8" s="817"/>
      <c r="AM8" s="817"/>
      <c r="AN8" s="817"/>
    </row>
    <row r="9" s="392" customFormat="1" ht="47" customHeight="1" spans="1:40">
      <c r="A9" s="817"/>
      <c r="B9" s="853"/>
      <c r="C9" s="857" t="s">
        <v>396</v>
      </c>
      <c r="D9" s="855">
        <v>11.8</v>
      </c>
      <c r="E9" s="312">
        <v>1670</v>
      </c>
      <c r="F9" s="856">
        <v>11.3</v>
      </c>
      <c r="G9" s="312">
        <v>1595</v>
      </c>
      <c r="H9" s="856">
        <v>11.8</v>
      </c>
      <c r="I9" s="312">
        <v>1670</v>
      </c>
      <c r="J9" s="873" t="s">
        <v>388</v>
      </c>
      <c r="K9" s="874" t="s">
        <v>340</v>
      </c>
      <c r="L9" s="855">
        <v>9.7</v>
      </c>
      <c r="M9" s="312">
        <v>1345</v>
      </c>
      <c r="N9" s="856">
        <v>9.7</v>
      </c>
      <c r="O9" s="312">
        <v>1345</v>
      </c>
      <c r="P9" s="856">
        <v>10.2</v>
      </c>
      <c r="Q9" s="312">
        <v>1420</v>
      </c>
      <c r="R9" s="873" t="s">
        <v>397</v>
      </c>
      <c r="S9" s="874" t="s">
        <v>340</v>
      </c>
      <c r="T9" s="855">
        <v>8.4</v>
      </c>
      <c r="U9" s="312">
        <v>1195</v>
      </c>
      <c r="V9" s="856">
        <v>8.4</v>
      </c>
      <c r="W9" s="312">
        <v>1195</v>
      </c>
      <c r="X9" s="856">
        <v>8.9</v>
      </c>
      <c r="Y9" s="312">
        <v>1270</v>
      </c>
      <c r="Z9" s="873" t="s">
        <v>398</v>
      </c>
      <c r="AA9" s="890" t="s">
        <v>340</v>
      </c>
      <c r="AB9" s="891"/>
      <c r="AC9" s="815" t="s">
        <v>399</v>
      </c>
      <c r="AD9" s="815">
        <v>0.8</v>
      </c>
      <c r="AE9" s="815">
        <v>120</v>
      </c>
      <c r="AF9" s="817"/>
      <c r="AG9" s="817"/>
      <c r="AH9" s="817"/>
      <c r="AI9" s="817"/>
      <c r="AJ9" s="817"/>
      <c r="AK9" s="817"/>
      <c r="AL9" s="817"/>
      <c r="AM9" s="817"/>
      <c r="AN9" s="817"/>
    </row>
    <row r="10" s="392" customFormat="1" ht="35" customHeight="1" spans="1:40">
      <c r="A10" s="817"/>
      <c r="B10" s="853"/>
      <c r="C10" s="858" t="s">
        <v>400</v>
      </c>
      <c r="D10" s="855">
        <v>11.8</v>
      </c>
      <c r="E10" s="312">
        <v>1670</v>
      </c>
      <c r="F10" s="856">
        <v>11.3</v>
      </c>
      <c r="G10" s="312">
        <v>1595</v>
      </c>
      <c r="H10" s="856">
        <v>11.8</v>
      </c>
      <c r="I10" s="312">
        <v>1670</v>
      </c>
      <c r="J10" s="873" t="s">
        <v>388</v>
      </c>
      <c r="K10" s="874" t="s">
        <v>340</v>
      </c>
      <c r="L10" s="855">
        <v>9.7</v>
      </c>
      <c r="M10" s="312">
        <v>1345</v>
      </c>
      <c r="N10" s="856">
        <v>9.7</v>
      </c>
      <c r="O10" s="312">
        <v>1345</v>
      </c>
      <c r="P10" s="856">
        <v>10.2</v>
      </c>
      <c r="Q10" s="312">
        <v>1420</v>
      </c>
      <c r="R10" s="873" t="s">
        <v>397</v>
      </c>
      <c r="S10" s="874" t="s">
        <v>340</v>
      </c>
      <c r="T10" s="855">
        <v>8.4</v>
      </c>
      <c r="U10" s="312">
        <v>1195</v>
      </c>
      <c r="V10" s="856">
        <v>8.4</v>
      </c>
      <c r="W10" s="312">
        <v>1195</v>
      </c>
      <c r="X10" s="856">
        <v>8.9</v>
      </c>
      <c r="Y10" s="312">
        <v>1270</v>
      </c>
      <c r="Z10" s="873" t="s">
        <v>398</v>
      </c>
      <c r="AA10" s="890" t="s">
        <v>340</v>
      </c>
      <c r="AB10" s="891"/>
      <c r="AC10" s="815"/>
      <c r="AD10" s="815"/>
      <c r="AE10" s="815"/>
      <c r="AF10" s="817"/>
      <c r="AG10" s="817"/>
      <c r="AH10" s="817"/>
      <c r="AI10" s="817"/>
      <c r="AJ10" s="817"/>
      <c r="AK10" s="817"/>
      <c r="AL10" s="817"/>
      <c r="AM10" s="817"/>
      <c r="AN10" s="817"/>
    </row>
    <row r="11" s="392" customFormat="1" ht="30" customHeight="1" spans="1:40">
      <c r="A11" s="817"/>
      <c r="B11" s="853"/>
      <c r="C11" s="858" t="s">
        <v>401</v>
      </c>
      <c r="D11" s="855">
        <v>11.8</v>
      </c>
      <c r="E11" s="312">
        <v>1670</v>
      </c>
      <c r="F11" s="856">
        <v>11.3</v>
      </c>
      <c r="G11" s="312">
        <v>1595</v>
      </c>
      <c r="H11" s="856">
        <v>11.8</v>
      </c>
      <c r="I11" s="312">
        <v>1670</v>
      </c>
      <c r="J11" s="873" t="s">
        <v>388</v>
      </c>
      <c r="K11" s="874" t="s">
        <v>340</v>
      </c>
      <c r="L11" s="855">
        <v>9.7</v>
      </c>
      <c r="M11" s="312">
        <v>1345</v>
      </c>
      <c r="N11" s="856">
        <v>9.7</v>
      </c>
      <c r="O11" s="312">
        <v>1345</v>
      </c>
      <c r="P11" s="856">
        <v>10.2</v>
      </c>
      <c r="Q11" s="312">
        <v>1420</v>
      </c>
      <c r="R11" s="873" t="s">
        <v>397</v>
      </c>
      <c r="S11" s="874" t="s">
        <v>340</v>
      </c>
      <c r="T11" s="855">
        <v>8.4</v>
      </c>
      <c r="U11" s="312">
        <v>1195</v>
      </c>
      <c r="V11" s="856">
        <v>8.4</v>
      </c>
      <c r="W11" s="312">
        <v>1195</v>
      </c>
      <c r="X11" s="856">
        <v>8.9</v>
      </c>
      <c r="Y11" s="312">
        <v>1270</v>
      </c>
      <c r="Z11" s="873" t="s">
        <v>398</v>
      </c>
      <c r="AA11" s="890" t="s">
        <v>340</v>
      </c>
      <c r="AB11" s="891"/>
      <c r="AC11" s="817"/>
      <c r="AD11" s="817"/>
      <c r="AE11" s="817"/>
      <c r="AF11" s="817"/>
      <c r="AG11" s="817"/>
      <c r="AH11" s="817"/>
      <c r="AI11" s="817"/>
      <c r="AJ11" s="817"/>
      <c r="AK11" s="817"/>
      <c r="AL11" s="817"/>
      <c r="AM11" s="817"/>
      <c r="AN11" s="817"/>
    </row>
    <row r="12" s="392" customFormat="1" ht="30" customHeight="1" spans="1:40">
      <c r="A12" s="817"/>
      <c r="B12" s="853"/>
      <c r="C12" s="858" t="s">
        <v>402</v>
      </c>
      <c r="D12" s="855">
        <v>12.8</v>
      </c>
      <c r="E12" s="312">
        <v>1820</v>
      </c>
      <c r="F12" s="856">
        <v>12.3</v>
      </c>
      <c r="G12" s="312">
        <v>1745</v>
      </c>
      <c r="H12" s="856">
        <v>12.8</v>
      </c>
      <c r="I12" s="312">
        <v>1820</v>
      </c>
      <c r="J12" s="873" t="s">
        <v>403</v>
      </c>
      <c r="K12" s="874" t="s">
        <v>340</v>
      </c>
      <c r="L12" s="855">
        <v>10.9</v>
      </c>
      <c r="M12" s="312">
        <v>1525</v>
      </c>
      <c r="N12" s="856">
        <v>10.9</v>
      </c>
      <c r="O12" s="312">
        <v>1525</v>
      </c>
      <c r="P12" s="856">
        <v>11.4</v>
      </c>
      <c r="Q12" s="312">
        <v>1600</v>
      </c>
      <c r="R12" s="873" t="s">
        <v>306</v>
      </c>
      <c r="S12" s="874" t="s">
        <v>340</v>
      </c>
      <c r="T12" s="855">
        <v>9.6</v>
      </c>
      <c r="U12" s="312">
        <v>1375</v>
      </c>
      <c r="V12" s="856">
        <v>9.6</v>
      </c>
      <c r="W12" s="312">
        <v>1375</v>
      </c>
      <c r="X12" s="856">
        <v>10.1</v>
      </c>
      <c r="Y12" s="312">
        <v>1450</v>
      </c>
      <c r="Z12" s="873" t="s">
        <v>404</v>
      </c>
      <c r="AA12" s="890" t="s">
        <v>340</v>
      </c>
      <c r="AB12" s="891"/>
      <c r="AC12" s="817"/>
      <c r="AD12" s="817"/>
      <c r="AE12" s="817"/>
      <c r="AF12" s="817"/>
      <c r="AG12" s="817"/>
      <c r="AH12" s="817"/>
      <c r="AI12" s="817"/>
      <c r="AJ12" s="817"/>
      <c r="AK12" s="817"/>
      <c r="AL12" s="817"/>
      <c r="AM12" s="817"/>
      <c r="AN12" s="817"/>
    </row>
    <row r="13" s="392" customFormat="1" ht="30" customHeight="1" spans="1:40">
      <c r="A13" s="817"/>
      <c r="B13" s="853"/>
      <c r="C13" s="858" t="s">
        <v>405</v>
      </c>
      <c r="D13" s="855">
        <v>13.2</v>
      </c>
      <c r="E13" s="312">
        <v>1880</v>
      </c>
      <c r="F13" s="856">
        <v>12.7</v>
      </c>
      <c r="G13" s="312">
        <v>1805</v>
      </c>
      <c r="H13" s="856">
        <v>13.2</v>
      </c>
      <c r="I13" s="312">
        <v>1880</v>
      </c>
      <c r="J13" s="873" t="s">
        <v>403</v>
      </c>
      <c r="K13" s="874" t="s">
        <v>340</v>
      </c>
      <c r="L13" s="855">
        <v>11.3</v>
      </c>
      <c r="M13" s="312">
        <v>1585</v>
      </c>
      <c r="N13" s="856">
        <v>11.3</v>
      </c>
      <c r="O13" s="312">
        <v>1585</v>
      </c>
      <c r="P13" s="856">
        <v>11.8</v>
      </c>
      <c r="Q13" s="312">
        <v>1660</v>
      </c>
      <c r="R13" s="873" t="s">
        <v>306</v>
      </c>
      <c r="S13" s="874" t="s">
        <v>340</v>
      </c>
      <c r="T13" s="855">
        <v>10</v>
      </c>
      <c r="U13" s="312">
        <v>1435</v>
      </c>
      <c r="V13" s="856">
        <v>10</v>
      </c>
      <c r="W13" s="312">
        <v>1435</v>
      </c>
      <c r="X13" s="856">
        <v>10.5</v>
      </c>
      <c r="Y13" s="312">
        <v>1510</v>
      </c>
      <c r="Z13" s="873" t="s">
        <v>404</v>
      </c>
      <c r="AA13" s="890"/>
      <c r="AB13" s="891"/>
      <c r="AC13" s="815">
        <v>0.4</v>
      </c>
      <c r="AD13" s="815">
        <v>60</v>
      </c>
      <c r="AE13" s="817"/>
      <c r="AF13" s="817"/>
      <c r="AG13" s="817"/>
      <c r="AH13" s="817"/>
      <c r="AI13" s="817"/>
      <c r="AJ13" s="817"/>
      <c r="AK13" s="817"/>
      <c r="AL13" s="817"/>
      <c r="AM13" s="817"/>
      <c r="AN13" s="817"/>
    </row>
    <row r="14" s="392" customFormat="1" ht="30" customHeight="1" spans="1:40">
      <c r="A14" s="817"/>
      <c r="B14" s="853"/>
      <c r="C14" s="858" t="s">
        <v>406</v>
      </c>
      <c r="D14" s="855">
        <v>14</v>
      </c>
      <c r="E14" s="312">
        <v>2000</v>
      </c>
      <c r="F14" s="856">
        <v>13.5</v>
      </c>
      <c r="G14" s="312">
        <v>1925</v>
      </c>
      <c r="H14" s="856">
        <v>14</v>
      </c>
      <c r="I14" s="312">
        <v>2000</v>
      </c>
      <c r="J14" s="873" t="s">
        <v>407</v>
      </c>
      <c r="K14" s="874" t="s">
        <v>340</v>
      </c>
      <c r="L14" s="855">
        <v>11.6</v>
      </c>
      <c r="M14" s="312">
        <v>1630</v>
      </c>
      <c r="N14" s="856">
        <v>11.6</v>
      </c>
      <c r="O14" s="312">
        <v>1630</v>
      </c>
      <c r="P14" s="856">
        <v>12.1</v>
      </c>
      <c r="Q14" s="312">
        <v>1705</v>
      </c>
      <c r="R14" s="873" t="s">
        <v>398</v>
      </c>
      <c r="S14" s="874" t="s">
        <v>340</v>
      </c>
      <c r="T14" s="855">
        <v>10.3</v>
      </c>
      <c r="U14" s="312">
        <v>1480</v>
      </c>
      <c r="V14" s="856">
        <v>10.3</v>
      </c>
      <c r="W14" s="312">
        <v>1480</v>
      </c>
      <c r="X14" s="856">
        <v>10.8</v>
      </c>
      <c r="Y14" s="312">
        <v>1555</v>
      </c>
      <c r="Z14" s="873" t="s">
        <v>404</v>
      </c>
      <c r="AA14" s="890" t="s">
        <v>340</v>
      </c>
      <c r="AB14" s="891"/>
      <c r="AC14" s="815"/>
      <c r="AD14" s="815"/>
      <c r="AE14" s="817"/>
      <c r="AF14" s="817"/>
      <c r="AG14" s="817"/>
      <c r="AH14" s="817"/>
      <c r="AI14" s="817"/>
      <c r="AJ14" s="817"/>
      <c r="AK14" s="817"/>
      <c r="AL14" s="817"/>
      <c r="AM14" s="817"/>
      <c r="AN14" s="817"/>
    </row>
    <row r="15" s="392" customFormat="1" ht="30" customHeight="1" spans="1:40">
      <c r="A15" s="817"/>
      <c r="B15" s="853"/>
      <c r="C15" s="858" t="s">
        <v>408</v>
      </c>
      <c r="D15" s="855">
        <v>14.1</v>
      </c>
      <c r="E15" s="312">
        <v>2015</v>
      </c>
      <c r="F15" s="856">
        <v>13.6</v>
      </c>
      <c r="G15" s="312">
        <v>2030</v>
      </c>
      <c r="H15" s="856">
        <v>14.1</v>
      </c>
      <c r="I15" s="312">
        <v>2015</v>
      </c>
      <c r="J15" s="873" t="s">
        <v>407</v>
      </c>
      <c r="K15" s="874" t="s">
        <v>340</v>
      </c>
      <c r="L15" s="855">
        <v>11.7</v>
      </c>
      <c r="M15" s="312">
        <v>1645</v>
      </c>
      <c r="N15" s="856">
        <v>11.7</v>
      </c>
      <c r="O15" s="312">
        <v>1645</v>
      </c>
      <c r="P15" s="856">
        <v>12.2</v>
      </c>
      <c r="Q15" s="312">
        <v>1720</v>
      </c>
      <c r="R15" s="873" t="s">
        <v>398</v>
      </c>
      <c r="S15" s="874" t="s">
        <v>340</v>
      </c>
      <c r="T15" s="855">
        <v>10.4</v>
      </c>
      <c r="U15" s="312">
        <v>1495</v>
      </c>
      <c r="V15" s="856">
        <v>10.4</v>
      </c>
      <c r="W15" s="312">
        <v>1495</v>
      </c>
      <c r="X15" s="856">
        <v>10.9</v>
      </c>
      <c r="Y15" s="312">
        <v>1570</v>
      </c>
      <c r="Z15" s="873" t="s">
        <v>404</v>
      </c>
      <c r="AA15" s="890" t="s">
        <v>340</v>
      </c>
      <c r="AB15" s="891"/>
      <c r="AC15" s="815"/>
      <c r="AD15" s="815"/>
      <c r="AE15" s="817"/>
      <c r="AF15" s="817"/>
      <c r="AG15" s="817"/>
      <c r="AH15" s="817"/>
      <c r="AI15" s="817"/>
      <c r="AJ15" s="817"/>
      <c r="AK15" s="817"/>
      <c r="AL15" s="817"/>
      <c r="AM15" s="817"/>
      <c r="AN15" s="817"/>
    </row>
    <row r="16" s="392" customFormat="1" ht="47" customHeight="1" spans="1:40">
      <c r="A16" s="817"/>
      <c r="B16" s="853"/>
      <c r="C16" s="858" t="s">
        <v>409</v>
      </c>
      <c r="D16" s="855">
        <v>11.5</v>
      </c>
      <c r="E16" s="312">
        <v>1625</v>
      </c>
      <c r="F16" s="856">
        <v>11</v>
      </c>
      <c r="G16" s="312">
        <v>1550</v>
      </c>
      <c r="H16" s="856">
        <v>11.5</v>
      </c>
      <c r="I16" s="312">
        <v>1625</v>
      </c>
      <c r="J16" s="873" t="s">
        <v>388</v>
      </c>
      <c r="K16" s="874" t="s">
        <v>340</v>
      </c>
      <c r="L16" s="855">
        <v>8.9</v>
      </c>
      <c r="M16" s="312">
        <v>1225</v>
      </c>
      <c r="N16" s="856">
        <v>8.9</v>
      </c>
      <c r="O16" s="312">
        <v>1225</v>
      </c>
      <c r="P16" s="856">
        <v>9.4</v>
      </c>
      <c r="Q16" s="312">
        <v>1300</v>
      </c>
      <c r="R16" s="873" t="s">
        <v>410</v>
      </c>
      <c r="S16" s="874" t="s">
        <v>340</v>
      </c>
      <c r="T16" s="855">
        <v>7.6</v>
      </c>
      <c r="U16" s="312">
        <v>1075</v>
      </c>
      <c r="V16" s="856">
        <v>7.6</v>
      </c>
      <c r="W16" s="312">
        <v>1075</v>
      </c>
      <c r="X16" s="856">
        <v>8.1</v>
      </c>
      <c r="Y16" s="312">
        <v>1150</v>
      </c>
      <c r="Z16" s="873" t="s">
        <v>404</v>
      </c>
      <c r="AA16" s="890" t="s">
        <v>340</v>
      </c>
      <c r="AB16" s="891"/>
      <c r="AC16" s="817"/>
      <c r="AD16" s="817"/>
      <c r="AE16" s="817"/>
      <c r="AF16" s="817"/>
      <c r="AG16" s="817"/>
      <c r="AH16" s="817"/>
      <c r="AI16" s="817"/>
      <c r="AJ16" s="817"/>
      <c r="AK16" s="817"/>
      <c r="AL16" s="817"/>
      <c r="AM16" s="817"/>
      <c r="AN16" s="817"/>
    </row>
    <row r="17" s="392" customFormat="1" ht="47" customHeight="1" spans="1:40">
      <c r="A17" s="817"/>
      <c r="B17" s="853" t="s">
        <v>411</v>
      </c>
      <c r="C17" s="858" t="s">
        <v>412</v>
      </c>
      <c r="D17" s="855">
        <v>12</v>
      </c>
      <c r="E17" s="312">
        <v>1700</v>
      </c>
      <c r="F17" s="856">
        <v>11.5</v>
      </c>
      <c r="G17" s="312">
        <v>1625</v>
      </c>
      <c r="H17" s="856">
        <v>12</v>
      </c>
      <c r="I17" s="312">
        <v>1700</v>
      </c>
      <c r="J17" s="873" t="s">
        <v>413</v>
      </c>
      <c r="K17" s="874" t="s">
        <v>340</v>
      </c>
      <c r="L17" s="855">
        <v>9.7</v>
      </c>
      <c r="M17" s="312">
        <v>1345</v>
      </c>
      <c r="N17" s="856">
        <v>9.7</v>
      </c>
      <c r="O17" s="312">
        <v>1345</v>
      </c>
      <c r="P17" s="856">
        <v>10.2</v>
      </c>
      <c r="Q17" s="312">
        <v>1420</v>
      </c>
      <c r="R17" s="873" t="s">
        <v>410</v>
      </c>
      <c r="S17" s="874" t="s">
        <v>340</v>
      </c>
      <c r="T17" s="855">
        <v>8.4</v>
      </c>
      <c r="U17" s="312">
        <v>1195</v>
      </c>
      <c r="V17" s="856">
        <v>8.4</v>
      </c>
      <c r="W17" s="312">
        <v>1195</v>
      </c>
      <c r="X17" s="856">
        <v>8.9</v>
      </c>
      <c r="Y17" s="312">
        <v>1270</v>
      </c>
      <c r="Z17" s="873" t="s">
        <v>414</v>
      </c>
      <c r="AA17" s="890" t="s">
        <v>340</v>
      </c>
      <c r="AB17" s="891"/>
      <c r="AC17" s="817"/>
      <c r="AD17" s="817"/>
      <c r="AE17" s="817"/>
      <c r="AF17" s="817"/>
      <c r="AG17" s="817"/>
      <c r="AH17" s="817"/>
      <c r="AI17" s="817"/>
      <c r="AJ17" s="817"/>
      <c r="AK17" s="817"/>
      <c r="AL17" s="817"/>
      <c r="AM17" s="817"/>
      <c r="AN17" s="817"/>
    </row>
    <row r="18" s="392" customFormat="1" ht="23" customHeight="1" spans="1:46">
      <c r="A18" s="817"/>
      <c r="B18" s="808" t="s">
        <v>415</v>
      </c>
      <c r="C18" s="850" t="s">
        <v>416</v>
      </c>
      <c r="D18" s="855">
        <v>11</v>
      </c>
      <c r="E18" s="312">
        <v>1550</v>
      </c>
      <c r="F18" s="856">
        <v>10.5</v>
      </c>
      <c r="G18" s="312">
        <v>1475</v>
      </c>
      <c r="H18" s="856">
        <v>11.1</v>
      </c>
      <c r="I18" s="312">
        <v>1565</v>
      </c>
      <c r="J18" s="873" t="s">
        <v>386</v>
      </c>
      <c r="K18" s="874" t="s">
        <v>340</v>
      </c>
      <c r="L18" s="855">
        <v>8.6</v>
      </c>
      <c r="M18" s="877">
        <v>1180</v>
      </c>
      <c r="N18" s="878">
        <v>8.6</v>
      </c>
      <c r="O18" s="312">
        <v>1180</v>
      </c>
      <c r="P18" s="856">
        <v>9.1</v>
      </c>
      <c r="Q18" s="312">
        <v>1255</v>
      </c>
      <c r="R18" s="873" t="s">
        <v>388</v>
      </c>
      <c r="S18" s="874" t="s">
        <v>340</v>
      </c>
      <c r="T18" s="855">
        <v>7.3</v>
      </c>
      <c r="U18" s="312">
        <v>1030</v>
      </c>
      <c r="V18" s="856">
        <v>7.3</v>
      </c>
      <c r="W18" s="312">
        <v>1030</v>
      </c>
      <c r="X18" s="856">
        <v>7.8</v>
      </c>
      <c r="Y18" s="312">
        <v>1105</v>
      </c>
      <c r="Z18" s="873" t="s">
        <v>306</v>
      </c>
      <c r="AA18" s="890" t="s">
        <v>340</v>
      </c>
      <c r="AB18" s="893"/>
      <c r="AC18" s="817"/>
      <c r="AD18" s="817"/>
      <c r="AE18" s="817"/>
      <c r="AF18" s="817"/>
      <c r="AG18" s="817"/>
      <c r="AH18" s="817"/>
      <c r="AI18" s="817"/>
      <c r="AJ18" s="817"/>
      <c r="AK18" s="817"/>
      <c r="AL18" s="817"/>
      <c r="AM18" s="817"/>
      <c r="AN18" s="817"/>
      <c r="AO18" s="814"/>
      <c r="AP18" s="814"/>
      <c r="AQ18" s="814"/>
      <c r="AR18" s="900"/>
      <c r="AS18" s="900"/>
      <c r="AT18" s="900"/>
    </row>
    <row r="19" s="392" customFormat="1" ht="41" customHeight="1" spans="1:28">
      <c r="A19" s="834"/>
      <c r="B19" s="810"/>
      <c r="C19" s="850" t="s">
        <v>417</v>
      </c>
      <c r="D19" s="859" t="s">
        <v>418</v>
      </c>
      <c r="E19" s="852" t="s">
        <v>382</v>
      </c>
      <c r="F19" s="860" t="s">
        <v>418</v>
      </c>
      <c r="G19" s="852" t="s">
        <v>382</v>
      </c>
      <c r="H19" s="860" t="s">
        <v>418</v>
      </c>
      <c r="I19" s="852" t="s">
        <v>382</v>
      </c>
      <c r="J19" s="852" t="s">
        <v>268</v>
      </c>
      <c r="K19" s="872" t="s">
        <v>286</v>
      </c>
      <c r="L19" s="859" t="s">
        <v>418</v>
      </c>
      <c r="M19" s="852" t="s">
        <v>382</v>
      </c>
      <c r="N19" s="860" t="s">
        <v>418</v>
      </c>
      <c r="O19" s="852" t="s">
        <v>382</v>
      </c>
      <c r="P19" s="860" t="s">
        <v>418</v>
      </c>
      <c r="Q19" s="852" t="s">
        <v>382</v>
      </c>
      <c r="R19" s="852" t="s">
        <v>268</v>
      </c>
      <c r="S19" s="872" t="s">
        <v>286</v>
      </c>
      <c r="T19" s="859" t="s">
        <v>418</v>
      </c>
      <c r="U19" s="852" t="s">
        <v>382</v>
      </c>
      <c r="V19" s="860" t="s">
        <v>418</v>
      </c>
      <c r="W19" s="852" t="s">
        <v>382</v>
      </c>
      <c r="X19" s="860" t="s">
        <v>418</v>
      </c>
      <c r="Y19" s="852" t="s">
        <v>382</v>
      </c>
      <c r="Z19" s="852" t="s">
        <v>268</v>
      </c>
      <c r="AA19" s="852" t="s">
        <v>286</v>
      </c>
      <c r="AB19" s="891"/>
    </row>
    <row r="20" s="392" customFormat="1" ht="34" customHeight="1" spans="1:40">
      <c r="A20" s="817"/>
      <c r="B20" s="853" t="s">
        <v>419</v>
      </c>
      <c r="C20" s="858" t="s">
        <v>420</v>
      </c>
      <c r="D20" s="855">
        <v>12.1</v>
      </c>
      <c r="E20" s="312">
        <v>1715</v>
      </c>
      <c r="F20" s="856">
        <v>11.6</v>
      </c>
      <c r="G20" s="312">
        <v>1640</v>
      </c>
      <c r="H20" s="856">
        <v>12.1</v>
      </c>
      <c r="I20" s="312">
        <v>1715</v>
      </c>
      <c r="J20" s="873" t="s">
        <v>398</v>
      </c>
      <c r="K20" s="874" t="s">
        <v>340</v>
      </c>
      <c r="L20" s="855">
        <v>10</v>
      </c>
      <c r="M20" s="312">
        <v>1390</v>
      </c>
      <c r="N20" s="856">
        <v>10</v>
      </c>
      <c r="O20" s="312">
        <v>1390</v>
      </c>
      <c r="P20" s="856">
        <v>10.5</v>
      </c>
      <c r="Q20" s="312">
        <v>1465</v>
      </c>
      <c r="R20" s="873" t="s">
        <v>398</v>
      </c>
      <c r="S20" s="874" t="s">
        <v>340</v>
      </c>
      <c r="T20" s="855">
        <v>8.7</v>
      </c>
      <c r="U20" s="312">
        <v>1240</v>
      </c>
      <c r="V20" s="856">
        <v>8.7</v>
      </c>
      <c r="W20" s="312">
        <v>1240</v>
      </c>
      <c r="X20" s="856">
        <v>9.2</v>
      </c>
      <c r="Y20" s="312">
        <v>1315</v>
      </c>
      <c r="Z20" s="873" t="s">
        <v>421</v>
      </c>
      <c r="AA20" s="890" t="s">
        <v>340</v>
      </c>
      <c r="AB20" s="891"/>
      <c r="AC20" s="817"/>
      <c r="AD20" s="817"/>
      <c r="AE20" s="817"/>
      <c r="AF20" s="817"/>
      <c r="AG20" s="817"/>
      <c r="AH20" s="817"/>
      <c r="AI20" s="817"/>
      <c r="AJ20" s="817"/>
      <c r="AK20" s="817"/>
      <c r="AL20" s="817"/>
      <c r="AM20" s="817"/>
      <c r="AN20" s="817"/>
    </row>
    <row r="21" s="392" customFormat="1" ht="34" customHeight="1" spans="1:40">
      <c r="A21" s="817"/>
      <c r="B21" s="853"/>
      <c r="C21" s="858" t="s">
        <v>422</v>
      </c>
      <c r="D21" s="855">
        <v>13.6</v>
      </c>
      <c r="E21" s="312">
        <v>1940</v>
      </c>
      <c r="F21" s="856">
        <v>13.1</v>
      </c>
      <c r="G21" s="312">
        <v>1865</v>
      </c>
      <c r="H21" s="856">
        <v>13.6</v>
      </c>
      <c r="I21" s="312">
        <v>1940</v>
      </c>
      <c r="J21" s="873" t="s">
        <v>423</v>
      </c>
      <c r="K21" s="874" t="s">
        <v>340</v>
      </c>
      <c r="L21" s="855">
        <v>10.7</v>
      </c>
      <c r="M21" s="312">
        <v>1495</v>
      </c>
      <c r="N21" s="856">
        <v>10.7</v>
      </c>
      <c r="O21" s="312">
        <v>1495</v>
      </c>
      <c r="P21" s="856">
        <v>11.2</v>
      </c>
      <c r="Q21" s="312">
        <v>1570</v>
      </c>
      <c r="R21" s="873" t="s">
        <v>421</v>
      </c>
      <c r="S21" s="874" t="s">
        <v>340</v>
      </c>
      <c r="T21" s="855">
        <v>9.4</v>
      </c>
      <c r="U21" s="312">
        <v>1345</v>
      </c>
      <c r="V21" s="856">
        <v>9.4</v>
      </c>
      <c r="W21" s="312">
        <v>1345</v>
      </c>
      <c r="X21" s="856">
        <v>9.9</v>
      </c>
      <c r="Y21" s="312">
        <v>1420</v>
      </c>
      <c r="Z21" s="873" t="s">
        <v>404</v>
      </c>
      <c r="AA21" s="890" t="s">
        <v>340</v>
      </c>
      <c r="AB21" s="891"/>
      <c r="AC21" s="817"/>
      <c r="AD21" s="817"/>
      <c r="AE21" s="817"/>
      <c r="AF21" s="817"/>
      <c r="AG21" s="817"/>
      <c r="AH21" s="817"/>
      <c r="AI21" s="817"/>
      <c r="AJ21" s="817"/>
      <c r="AK21" s="817"/>
      <c r="AL21" s="817"/>
      <c r="AM21" s="817"/>
      <c r="AN21" s="817"/>
    </row>
    <row r="22" s="392" customFormat="1" ht="34" customHeight="1" spans="1:40">
      <c r="A22" s="817"/>
      <c r="B22" s="853"/>
      <c r="C22" s="858" t="s">
        <v>424</v>
      </c>
      <c r="D22" s="855">
        <v>13.9</v>
      </c>
      <c r="E22" s="312">
        <v>1985</v>
      </c>
      <c r="F22" s="856">
        <v>13.4</v>
      </c>
      <c r="G22" s="312">
        <v>1910</v>
      </c>
      <c r="H22" s="856">
        <v>13.9</v>
      </c>
      <c r="I22" s="312">
        <v>1985</v>
      </c>
      <c r="J22" s="873" t="s">
        <v>423</v>
      </c>
      <c r="K22" s="874" t="s">
        <v>340</v>
      </c>
      <c r="L22" s="855">
        <v>11.5</v>
      </c>
      <c r="M22" s="312">
        <v>1615</v>
      </c>
      <c r="N22" s="856">
        <v>11.5</v>
      </c>
      <c r="O22" s="312">
        <v>1615</v>
      </c>
      <c r="P22" s="856">
        <v>12</v>
      </c>
      <c r="Q22" s="312">
        <v>1690</v>
      </c>
      <c r="R22" s="873" t="s">
        <v>421</v>
      </c>
      <c r="S22" s="874" t="s">
        <v>340</v>
      </c>
      <c r="T22" s="855">
        <v>10.2</v>
      </c>
      <c r="U22" s="312">
        <v>1465</v>
      </c>
      <c r="V22" s="856">
        <v>10.2</v>
      </c>
      <c r="W22" s="312">
        <v>1465</v>
      </c>
      <c r="X22" s="856">
        <v>10.7</v>
      </c>
      <c r="Y22" s="312">
        <v>1540</v>
      </c>
      <c r="Z22" s="873" t="s">
        <v>404</v>
      </c>
      <c r="AA22" s="890" t="s">
        <v>340</v>
      </c>
      <c r="AB22" s="891"/>
      <c r="AC22" s="817"/>
      <c r="AD22" s="817"/>
      <c r="AE22" s="817"/>
      <c r="AF22" s="817"/>
      <c r="AG22" s="817"/>
      <c r="AH22" s="817"/>
      <c r="AI22" s="817"/>
      <c r="AJ22" s="817"/>
      <c r="AK22" s="817"/>
      <c r="AL22" s="817"/>
      <c r="AM22" s="817"/>
      <c r="AN22" s="817"/>
    </row>
    <row r="23" s="392" customFormat="1" ht="34" customHeight="1" spans="1:40">
      <c r="A23" s="817"/>
      <c r="B23" s="853"/>
      <c r="C23" s="858" t="s">
        <v>425</v>
      </c>
      <c r="D23" s="855">
        <v>15</v>
      </c>
      <c r="E23" s="312">
        <v>2150</v>
      </c>
      <c r="F23" s="856">
        <v>14.5</v>
      </c>
      <c r="G23" s="312">
        <v>2075</v>
      </c>
      <c r="H23" s="856">
        <v>15</v>
      </c>
      <c r="I23" s="312">
        <v>2150</v>
      </c>
      <c r="J23" s="873" t="s">
        <v>426</v>
      </c>
      <c r="K23" s="874" t="s">
        <v>340</v>
      </c>
      <c r="L23" s="855">
        <v>11.9</v>
      </c>
      <c r="M23" s="312">
        <v>1675</v>
      </c>
      <c r="N23" s="856">
        <v>11.9</v>
      </c>
      <c r="O23" s="312">
        <v>1675</v>
      </c>
      <c r="P23" s="856">
        <v>12.4</v>
      </c>
      <c r="Q23" s="312">
        <v>1750</v>
      </c>
      <c r="R23" s="873" t="s">
        <v>315</v>
      </c>
      <c r="S23" s="874" t="s">
        <v>340</v>
      </c>
      <c r="T23" s="855">
        <v>10.6</v>
      </c>
      <c r="U23" s="312">
        <v>1525</v>
      </c>
      <c r="V23" s="856">
        <v>10.6</v>
      </c>
      <c r="W23" s="312">
        <v>1525</v>
      </c>
      <c r="X23" s="856">
        <v>11.1</v>
      </c>
      <c r="Y23" s="312">
        <v>1600</v>
      </c>
      <c r="Z23" s="873" t="s">
        <v>319</v>
      </c>
      <c r="AA23" s="890" t="s">
        <v>340</v>
      </c>
      <c r="AB23" s="891"/>
      <c r="AC23" s="817"/>
      <c r="AD23" s="817"/>
      <c r="AE23" s="817"/>
      <c r="AF23" s="817"/>
      <c r="AG23" s="817"/>
      <c r="AH23" s="817"/>
      <c r="AI23" s="817"/>
      <c r="AJ23" s="817"/>
      <c r="AK23" s="817"/>
      <c r="AL23" s="817"/>
      <c r="AM23" s="817"/>
      <c r="AN23" s="817"/>
    </row>
    <row r="24" s="392" customFormat="1" ht="34" customHeight="1" spans="1:40">
      <c r="A24" s="817"/>
      <c r="B24" s="853"/>
      <c r="C24" s="858" t="s">
        <v>427</v>
      </c>
      <c r="D24" s="855">
        <v>15.7</v>
      </c>
      <c r="E24" s="312">
        <v>2255</v>
      </c>
      <c r="F24" s="856">
        <v>15.2</v>
      </c>
      <c r="G24" s="312">
        <v>2180</v>
      </c>
      <c r="H24" s="856">
        <v>15.7</v>
      </c>
      <c r="I24" s="312">
        <v>2255</v>
      </c>
      <c r="J24" s="873" t="s">
        <v>426</v>
      </c>
      <c r="K24" s="874" t="s">
        <v>340</v>
      </c>
      <c r="L24" s="855">
        <v>13.2</v>
      </c>
      <c r="M24" s="312">
        <v>1870</v>
      </c>
      <c r="N24" s="856">
        <v>13.2</v>
      </c>
      <c r="O24" s="312">
        <v>1870</v>
      </c>
      <c r="P24" s="856">
        <v>13.7</v>
      </c>
      <c r="Q24" s="312">
        <v>1955</v>
      </c>
      <c r="R24" s="873" t="s">
        <v>315</v>
      </c>
      <c r="S24" s="874" t="s">
        <v>340</v>
      </c>
      <c r="T24" s="855">
        <v>11.8</v>
      </c>
      <c r="U24" s="312">
        <v>1660</v>
      </c>
      <c r="V24" s="856">
        <v>11.8</v>
      </c>
      <c r="W24" s="312">
        <v>1660</v>
      </c>
      <c r="X24" s="856">
        <v>12.3</v>
      </c>
      <c r="Y24" s="312">
        <v>1735</v>
      </c>
      <c r="Z24" s="873" t="s">
        <v>319</v>
      </c>
      <c r="AA24" s="890" t="s">
        <v>340</v>
      </c>
      <c r="AB24" s="891"/>
      <c r="AC24" s="894">
        <v>0.9</v>
      </c>
      <c r="AD24" s="894">
        <v>135</v>
      </c>
      <c r="AE24" s="817"/>
      <c r="AF24" s="817"/>
      <c r="AG24" s="817"/>
      <c r="AH24" s="817"/>
      <c r="AI24" s="817"/>
      <c r="AJ24" s="817"/>
      <c r="AK24" s="817"/>
      <c r="AL24" s="817"/>
      <c r="AM24" s="817"/>
      <c r="AN24" s="817"/>
    </row>
    <row r="25" s="392" customFormat="1" ht="51" customHeight="1" spans="1:28">
      <c r="A25" s="834"/>
      <c r="B25" s="861" t="s">
        <v>277</v>
      </c>
      <c r="C25" s="862"/>
      <c r="D25" s="863" t="s">
        <v>428</v>
      </c>
      <c r="E25" s="864" t="s">
        <v>429</v>
      </c>
      <c r="F25" s="864" t="s">
        <v>428</v>
      </c>
      <c r="G25" s="864" t="s">
        <v>429</v>
      </c>
      <c r="H25" s="864" t="s">
        <v>428</v>
      </c>
      <c r="I25" s="864" t="s">
        <v>429</v>
      </c>
      <c r="J25" s="879"/>
      <c r="K25" s="880"/>
      <c r="L25" s="863" t="s">
        <v>430</v>
      </c>
      <c r="M25" s="864" t="s">
        <v>431</v>
      </c>
      <c r="N25" s="864" t="s">
        <v>430</v>
      </c>
      <c r="O25" s="864" t="s">
        <v>431</v>
      </c>
      <c r="P25" s="864" t="s">
        <v>430</v>
      </c>
      <c r="Q25" s="864" t="s">
        <v>431</v>
      </c>
      <c r="R25" s="879"/>
      <c r="S25" s="880"/>
      <c r="T25" s="863" t="s">
        <v>432</v>
      </c>
      <c r="U25" s="864" t="s">
        <v>433</v>
      </c>
      <c r="V25" s="864" t="s">
        <v>432</v>
      </c>
      <c r="W25" s="864" t="s">
        <v>433</v>
      </c>
      <c r="X25" s="864" t="s">
        <v>432</v>
      </c>
      <c r="Y25" s="864" t="s">
        <v>433</v>
      </c>
      <c r="Z25" s="895"/>
      <c r="AA25" s="896"/>
      <c r="AB25" s="897"/>
    </row>
    <row r="26" customFormat="1" ht="36" customHeight="1" spans="2:28">
      <c r="B26" s="443" t="s">
        <v>434</v>
      </c>
      <c r="C26" s="267"/>
      <c r="D26" s="865" t="s">
        <v>435</v>
      </c>
      <c r="E26" s="865"/>
      <c r="F26" s="865"/>
      <c r="G26" s="865"/>
      <c r="H26" s="865"/>
      <c r="I26" s="865"/>
      <c r="J26" s="865"/>
      <c r="K26" s="865"/>
      <c r="L26" s="881" t="s">
        <v>436</v>
      </c>
      <c r="M26" s="881"/>
      <c r="N26" s="881"/>
      <c r="O26" s="881"/>
      <c r="P26" s="881"/>
      <c r="Q26" s="881"/>
      <c r="R26" s="881"/>
      <c r="S26" s="881"/>
      <c r="T26" s="885" t="s">
        <v>437</v>
      </c>
      <c r="U26" s="885"/>
      <c r="V26" s="885"/>
      <c r="W26" s="885"/>
      <c r="X26" s="885"/>
      <c r="Y26" s="885"/>
      <c r="Z26" s="885"/>
      <c r="AA26" s="885"/>
      <c r="AB26" s="898"/>
    </row>
    <row r="27" customFormat="1" ht="47" customHeight="1" spans="2:28">
      <c r="B27" s="866" t="s">
        <v>294</v>
      </c>
      <c r="C27" s="867"/>
      <c r="D27" s="868" t="s">
        <v>295</v>
      </c>
      <c r="E27" s="868"/>
      <c r="F27" s="868"/>
      <c r="G27" s="868"/>
      <c r="H27" s="868"/>
      <c r="I27" s="868"/>
      <c r="J27" s="868"/>
      <c r="K27" s="868"/>
      <c r="L27" s="882" t="s">
        <v>295</v>
      </c>
      <c r="M27" s="882"/>
      <c r="N27" s="882"/>
      <c r="O27" s="882"/>
      <c r="P27" s="882"/>
      <c r="Q27" s="882"/>
      <c r="R27" s="882"/>
      <c r="S27" s="882"/>
      <c r="T27" s="886" t="s">
        <v>295</v>
      </c>
      <c r="U27" s="886"/>
      <c r="V27" s="886"/>
      <c r="W27" s="886"/>
      <c r="X27" s="886"/>
      <c r="Y27" s="886"/>
      <c r="Z27" s="886"/>
      <c r="AA27" s="886"/>
      <c r="AB27" s="899"/>
    </row>
    <row r="28" ht="30" customHeight="1" spans="2:25">
      <c r="B28" s="392"/>
      <c r="C28" s="392"/>
      <c r="D28" s="392"/>
      <c r="E28" s="392"/>
      <c r="F28" s="392"/>
      <c r="G28" s="392"/>
      <c r="H28" s="392"/>
      <c r="I28" s="392"/>
      <c r="J28" s="392"/>
      <c r="K28" s="392"/>
      <c r="L28" s="392"/>
      <c r="M28" s="392"/>
      <c r="N28" s="392"/>
      <c r="O28" s="392"/>
      <c r="P28" s="392"/>
      <c r="Q28" s="392"/>
      <c r="R28" s="392"/>
      <c r="S28" s="392"/>
      <c r="T28" s="392"/>
      <c r="U28" s="392"/>
      <c r="V28" s="392"/>
      <c r="W28" s="392"/>
      <c r="X28" s="392"/>
      <c r="Y28" s="392"/>
    </row>
    <row r="29" ht="30" customHeight="1" spans="2:25">
      <c r="B29" s="392"/>
      <c r="C29" s="392"/>
      <c r="D29" s="392"/>
      <c r="E29" s="392"/>
      <c r="F29" s="392"/>
      <c r="G29" s="392"/>
      <c r="H29" s="392"/>
      <c r="I29" s="392"/>
      <c r="J29" s="392"/>
      <c r="K29" s="392"/>
      <c r="L29" s="392"/>
      <c r="M29" s="392"/>
      <c r="N29" s="392"/>
      <c r="O29" s="392"/>
      <c r="P29" s="392"/>
      <c r="Q29" s="392"/>
      <c r="R29" s="392"/>
      <c r="S29" s="392"/>
      <c r="T29" s="392"/>
      <c r="U29" s="392"/>
      <c r="V29" s="392"/>
      <c r="W29" s="392"/>
      <c r="X29" s="392"/>
      <c r="Y29" s="392"/>
    </row>
    <row r="30" ht="35" customHeight="1" spans="2:25">
      <c r="B30" s="392"/>
      <c r="C30" s="392"/>
      <c r="D30" s="392"/>
      <c r="E30" s="392"/>
      <c r="F30" s="392"/>
      <c r="G30" s="392"/>
      <c r="H30" s="392"/>
      <c r="I30" s="392"/>
      <c r="J30" s="392"/>
      <c r="K30" s="392"/>
      <c r="L30" s="392"/>
      <c r="M30" s="392"/>
      <c r="N30" s="392"/>
      <c r="O30" s="392"/>
      <c r="P30" s="392"/>
      <c r="Q30" s="392"/>
      <c r="R30" s="392"/>
      <c r="S30" s="392"/>
      <c r="T30" s="392"/>
      <c r="U30" s="392"/>
      <c r="V30" s="392"/>
      <c r="W30" s="392"/>
      <c r="X30" s="392"/>
      <c r="Y30" s="392"/>
    </row>
    <row r="31" ht="23" customHeight="1" spans="2:25">
      <c r="B31" s="392"/>
      <c r="C31" s="392"/>
      <c r="D31" s="392"/>
      <c r="E31" s="392"/>
      <c r="F31" s="392"/>
      <c r="G31" s="392"/>
      <c r="H31" s="392"/>
      <c r="I31" s="392"/>
      <c r="J31" s="392"/>
      <c r="K31" s="392"/>
      <c r="L31" s="392"/>
      <c r="M31" s="392"/>
      <c r="N31" s="392"/>
      <c r="O31" s="392"/>
      <c r="P31" s="392"/>
      <c r="Q31" s="392"/>
      <c r="R31" s="392"/>
      <c r="S31" s="392"/>
      <c r="T31" s="392"/>
      <c r="U31" s="392"/>
      <c r="V31" s="392"/>
      <c r="W31" s="392"/>
      <c r="X31" s="392"/>
      <c r="Y31" s="392"/>
    </row>
    <row r="32" ht="23" customHeight="1" spans="2:25">
      <c r="B32" s="392"/>
      <c r="C32" s="392"/>
      <c r="D32" s="392"/>
      <c r="E32" s="392"/>
      <c r="F32" s="392"/>
      <c r="G32" s="392"/>
      <c r="H32" s="392"/>
      <c r="I32" s="392"/>
      <c r="J32" s="392"/>
      <c r="K32" s="392"/>
      <c r="L32" s="392"/>
      <c r="M32" s="392"/>
      <c r="N32" s="392"/>
      <c r="O32" s="392"/>
      <c r="P32" s="392"/>
      <c r="Q32" s="392"/>
      <c r="R32" s="392"/>
      <c r="S32" s="392"/>
      <c r="T32" s="392"/>
      <c r="U32" s="392"/>
      <c r="V32" s="392"/>
      <c r="W32" s="392"/>
      <c r="X32" s="392"/>
      <c r="Y32" s="392"/>
    </row>
    <row r="33" ht="23" customHeight="1" spans="2:25">
      <c r="B33" s="392"/>
      <c r="C33" s="392"/>
      <c r="D33" s="392"/>
      <c r="E33" s="392"/>
      <c r="F33" s="392"/>
      <c r="G33" s="392"/>
      <c r="H33" s="392"/>
      <c r="I33" s="392"/>
      <c r="J33" s="392"/>
      <c r="K33" s="392"/>
      <c r="L33" s="392"/>
      <c r="M33" s="392"/>
      <c r="N33" s="392"/>
      <c r="O33" s="392"/>
      <c r="P33" s="392"/>
      <c r="Q33" s="392"/>
      <c r="R33" s="392"/>
      <c r="S33" s="392"/>
      <c r="T33" s="392"/>
      <c r="U33" s="392"/>
      <c r="V33" s="392"/>
      <c r="W33" s="392"/>
      <c r="X33" s="392"/>
      <c r="Y33" s="392"/>
    </row>
    <row r="34" ht="23" customHeight="1" spans="2:25">
      <c r="B34" s="392"/>
      <c r="C34" s="392"/>
      <c r="D34" s="392"/>
      <c r="E34" s="392"/>
      <c r="F34" s="392"/>
      <c r="G34" s="392"/>
      <c r="H34" s="392"/>
      <c r="I34" s="392"/>
      <c r="J34" s="392"/>
      <c r="K34" s="392"/>
      <c r="L34" s="392"/>
      <c r="M34" s="392"/>
      <c r="N34" s="392"/>
      <c r="O34" s="392"/>
      <c r="P34" s="392"/>
      <c r="Q34" s="392"/>
      <c r="R34" s="392"/>
      <c r="S34" s="392"/>
      <c r="T34" s="392"/>
      <c r="U34" s="392"/>
      <c r="V34" s="392"/>
      <c r="W34" s="392"/>
      <c r="X34" s="392"/>
      <c r="Y34" s="392"/>
    </row>
    <row r="35" ht="23" customHeight="1" spans="2:25">
      <c r="B35" s="392"/>
      <c r="C35" s="392"/>
      <c r="D35" s="392"/>
      <c r="E35" s="392"/>
      <c r="F35" s="392"/>
      <c r="G35" s="392"/>
      <c r="H35" s="392"/>
      <c r="I35" s="392"/>
      <c r="J35" s="392"/>
      <c r="K35" s="392"/>
      <c r="L35" s="392"/>
      <c r="M35" s="392"/>
      <c r="N35" s="392"/>
      <c r="O35" s="392"/>
      <c r="P35" s="392"/>
      <c r="Q35" s="392"/>
      <c r="R35" s="392"/>
      <c r="S35" s="392"/>
      <c r="T35" s="392"/>
      <c r="U35" s="392"/>
      <c r="V35" s="392"/>
      <c r="W35" s="392"/>
      <c r="X35" s="392"/>
      <c r="Y35" s="392"/>
    </row>
    <row r="36" s="392" customFormat="1" ht="23" customHeight="1" spans="1:1">
      <c r="A36" s="834"/>
    </row>
    <row r="37" s="392" customFormat="1" ht="23" customHeight="1" spans="1:1">
      <c r="A37" s="834"/>
    </row>
    <row r="38" s="392" customFormat="1" ht="23" customHeight="1" spans="1:1">
      <c r="A38" s="834"/>
    </row>
    <row r="39" s="392" customFormat="1" ht="23" customHeight="1" spans="1:1">
      <c r="A39" s="834"/>
    </row>
    <row r="40" s="392" customFormat="1" ht="23" customHeight="1" spans="1:1">
      <c r="A40" s="834"/>
    </row>
    <row r="41" s="392" customFormat="1" ht="23" customHeight="1" spans="1:1">
      <c r="A41" s="834"/>
    </row>
    <row r="42" s="392" customFormat="1" ht="23" customHeight="1" spans="1:1">
      <c r="A42" s="834"/>
    </row>
    <row r="43" s="392" customFormat="1" ht="23" customHeight="1" spans="1:1">
      <c r="A43" s="834"/>
    </row>
    <row r="44" s="392" customFormat="1" ht="23" customHeight="1" spans="1:1">
      <c r="A44" s="834"/>
    </row>
    <row r="45" s="392" customFormat="1" ht="23" customHeight="1" spans="1:1">
      <c r="A45" s="834"/>
    </row>
    <row r="46" s="392" customFormat="1" ht="23" customHeight="1" spans="1:1">
      <c r="A46" s="834"/>
    </row>
    <row r="47" s="392" customFormat="1" ht="35" customHeight="1" spans="1:1">
      <c r="A47" s="834"/>
    </row>
    <row r="48" s="392" customFormat="1" ht="23" customHeight="1" spans="1:1">
      <c r="A48" s="834"/>
    </row>
    <row r="49" s="392" customFormat="1" ht="23" customHeight="1" spans="1:1">
      <c r="A49" s="834"/>
    </row>
    <row r="50" s="392" customFormat="1" ht="23" customHeight="1" spans="1:1">
      <c r="A50" s="834"/>
    </row>
    <row r="51" s="392" customFormat="1" ht="23" customHeight="1" spans="1:1">
      <c r="A51" s="834"/>
    </row>
    <row r="52" s="392" customFormat="1" ht="23" customHeight="1" spans="1:1">
      <c r="A52" s="834"/>
    </row>
    <row r="53" s="392" customFormat="1" ht="23" customHeight="1" spans="1:1">
      <c r="A53" s="834"/>
    </row>
    <row r="54" spans="2:25">
      <c r="B54" s="392"/>
      <c r="C54" s="392"/>
      <c r="D54" s="392"/>
      <c r="E54" s="392"/>
      <c r="F54" s="392"/>
      <c r="G54" s="392"/>
      <c r="H54" s="392"/>
      <c r="I54" s="392"/>
      <c r="J54" s="392"/>
      <c r="K54" s="392"/>
      <c r="L54" s="392"/>
      <c r="M54" s="392"/>
      <c r="N54" s="392"/>
      <c r="O54" s="392"/>
      <c r="P54" s="392"/>
      <c r="Q54" s="392"/>
      <c r="R54" s="392"/>
      <c r="S54" s="392"/>
      <c r="T54" s="392"/>
      <c r="U54" s="392"/>
      <c r="V54" s="392"/>
      <c r="W54" s="392"/>
      <c r="X54" s="392"/>
      <c r="Y54" s="392"/>
    </row>
    <row r="55" ht="37" customHeight="1" spans="2:25">
      <c r="B55" s="392"/>
      <c r="C55" s="392"/>
      <c r="D55" s="392"/>
      <c r="E55" s="392"/>
      <c r="F55" s="392"/>
      <c r="G55" s="392"/>
      <c r="H55" s="392"/>
      <c r="I55" s="392"/>
      <c r="J55" s="392"/>
      <c r="K55" s="392"/>
      <c r="L55" s="392"/>
      <c r="M55" s="392"/>
      <c r="N55" s="392"/>
      <c r="O55" s="392"/>
      <c r="P55" s="392"/>
      <c r="Q55" s="392"/>
      <c r="R55" s="392"/>
      <c r="S55" s="392"/>
      <c r="T55" s="392"/>
      <c r="U55" s="392"/>
      <c r="V55" s="392"/>
      <c r="W55" s="392"/>
      <c r="X55" s="392"/>
      <c r="Y55" s="392"/>
    </row>
    <row r="56" ht="37" customHeight="1" spans="2:25">
      <c r="B56" s="392"/>
      <c r="C56" s="392"/>
      <c r="D56" s="392"/>
      <c r="E56" s="392"/>
      <c r="F56" s="392"/>
      <c r="G56" s="392"/>
      <c r="H56" s="392"/>
      <c r="I56" s="392"/>
      <c r="J56" s="392"/>
      <c r="K56" s="392"/>
      <c r="L56" s="392"/>
      <c r="M56" s="392"/>
      <c r="N56" s="392"/>
      <c r="O56" s="392"/>
      <c r="P56" s="392"/>
      <c r="Q56" s="392"/>
      <c r="R56" s="392"/>
      <c r="S56" s="392"/>
      <c r="T56" s="392"/>
      <c r="U56" s="392"/>
      <c r="V56" s="392"/>
      <c r="W56" s="392"/>
      <c r="X56" s="392"/>
      <c r="Y56" s="392"/>
    </row>
  </sheetData>
  <mergeCells count="36">
    <mergeCell ref="B2:AB2"/>
    <mergeCell ref="B3:T3"/>
    <mergeCell ref="D4:K4"/>
    <mergeCell ref="L4:S4"/>
    <mergeCell ref="T4:AA4"/>
    <mergeCell ref="D5:E5"/>
    <mergeCell ref="F5:G5"/>
    <mergeCell ref="H5:I5"/>
    <mergeCell ref="J5:K5"/>
    <mergeCell ref="L5:M5"/>
    <mergeCell ref="N5:O5"/>
    <mergeCell ref="P5:Q5"/>
    <mergeCell ref="R5:S5"/>
    <mergeCell ref="T5:U5"/>
    <mergeCell ref="V5:W5"/>
    <mergeCell ref="X5:Y5"/>
    <mergeCell ref="Z5:AA5"/>
    <mergeCell ref="B6:C6"/>
    <mergeCell ref="AC6:AD6"/>
    <mergeCell ref="AE6:AF6"/>
    <mergeCell ref="AO6:AP6"/>
    <mergeCell ref="AS18:AT18"/>
    <mergeCell ref="B25:C25"/>
    <mergeCell ref="Z25:AA25"/>
    <mergeCell ref="B26:C26"/>
    <mergeCell ref="D26:K26"/>
    <mergeCell ref="L26:S26"/>
    <mergeCell ref="T26:AB26"/>
    <mergeCell ref="B27:C27"/>
    <mergeCell ref="D27:K27"/>
    <mergeCell ref="L27:S27"/>
    <mergeCell ref="T27:AB27"/>
    <mergeCell ref="B7:B16"/>
    <mergeCell ref="B20:B24"/>
    <mergeCell ref="AB7:AB25"/>
    <mergeCell ref="B4:C5"/>
  </mergeCells>
  <conditionalFormatting sqref="B19">
    <cfRule type="duplicateValues" dxfId="1" priority="4"/>
  </conditionalFormatting>
  <hyperlinks>
    <hyperlink ref="AB6" location="目录!A1" display="返回目录"/>
  </hyperlinks>
  <pageMargins left="0.75" right="0.75" top="1" bottom="1" header="0.5" footer="0.5"/>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tabColor rgb="FFFFFF00"/>
  </sheetPr>
  <dimension ref="A1:XFD65"/>
  <sheetViews>
    <sheetView zoomScale="70" zoomScaleNormal="70" workbookViewId="0">
      <selection activeCell="D7" sqref="D7:G26"/>
    </sheetView>
  </sheetViews>
  <sheetFormatPr defaultColWidth="9.90833333333333" defaultRowHeight="16.5"/>
  <cols>
    <col min="1" max="1" width="2.05833333333333" style="413" customWidth="1"/>
    <col min="2" max="2" width="9.81666666666667" style="414" customWidth="1"/>
    <col min="3" max="3" width="51.0666666666667" style="415" customWidth="1"/>
    <col min="4" max="5" width="23.3916666666667" style="209" customWidth="1"/>
    <col min="6" max="6" width="14.2833333333333" style="209" customWidth="1"/>
    <col min="7" max="7" width="17.125" style="209" customWidth="1"/>
    <col min="8" max="8" width="12.6666666666667" style="209" customWidth="1"/>
    <col min="9" max="10" width="12.1416666666667" style="209" customWidth="1"/>
    <col min="11" max="11" width="27.85" style="209" customWidth="1"/>
    <col min="12" max="12" width="16.3166666666667" style="209" customWidth="1"/>
    <col min="13" max="14" width="6.15833333333333" style="209"/>
    <col min="15" max="15" width="8.4" style="209" customWidth="1"/>
    <col min="16" max="16245" width="6.15833333333333" style="209"/>
    <col min="16246" max="16253" width="6.15833333333333" style="413"/>
    <col min="16254" max="16384" width="9.90833333333333" style="413"/>
  </cols>
  <sheetData>
    <row r="1" customFormat="1" ht="10" customHeight="1" spans="12:279">
      <c r="L1" s="289"/>
      <c r="M1" s="289"/>
      <c r="N1" s="289"/>
      <c r="O1" s="289"/>
      <c r="P1" s="289"/>
      <c r="Q1" s="289"/>
      <c r="R1" s="289"/>
      <c r="S1" s="289"/>
      <c r="T1" s="289"/>
      <c r="U1" s="289"/>
      <c r="V1" s="289"/>
      <c r="W1" s="289"/>
      <c r="X1" s="289"/>
      <c r="Y1" s="289"/>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c r="AZ1" s="289"/>
      <c r="BA1" s="289"/>
      <c r="BB1" s="289"/>
      <c r="BC1" s="289"/>
      <c r="BD1" s="289"/>
      <c r="BE1" s="289"/>
      <c r="BF1" s="289"/>
      <c r="BG1" s="289"/>
      <c r="BH1" s="289"/>
      <c r="BI1" s="289"/>
      <c r="BJ1" s="289"/>
      <c r="BK1" s="289"/>
      <c r="BL1" s="289"/>
      <c r="BM1" s="289"/>
      <c r="BN1" s="289"/>
      <c r="BO1" s="289"/>
      <c r="BP1" s="289"/>
      <c r="BQ1" s="289"/>
      <c r="BR1" s="289"/>
      <c r="BS1" s="289"/>
      <c r="BT1" s="289"/>
      <c r="BU1" s="289"/>
      <c r="BV1" s="289"/>
      <c r="BW1" s="289"/>
      <c r="BX1" s="289"/>
      <c r="BY1" s="289"/>
      <c r="BZ1" s="289"/>
      <c r="CA1" s="289"/>
      <c r="CB1" s="289"/>
      <c r="CC1" s="289"/>
      <c r="CD1" s="289"/>
      <c r="CE1" s="289"/>
      <c r="CF1" s="289"/>
      <c r="CG1" s="289"/>
      <c r="CH1" s="289"/>
      <c r="CI1" s="289"/>
      <c r="CJ1" s="289"/>
      <c r="CK1" s="289"/>
      <c r="CL1" s="289"/>
      <c r="CM1" s="289"/>
      <c r="CN1" s="289"/>
      <c r="CO1" s="289"/>
      <c r="CP1" s="289"/>
      <c r="CQ1" s="289"/>
      <c r="CR1" s="289"/>
      <c r="CS1" s="289"/>
      <c r="CT1" s="289"/>
      <c r="CU1" s="289"/>
      <c r="CV1" s="289"/>
      <c r="CW1" s="289"/>
      <c r="CX1" s="289"/>
      <c r="CY1" s="289"/>
      <c r="CZ1" s="289"/>
      <c r="DA1" s="289"/>
      <c r="DB1" s="289"/>
      <c r="DC1" s="289"/>
      <c r="DD1" s="289"/>
      <c r="DE1" s="289"/>
      <c r="DF1" s="289"/>
      <c r="DG1" s="289"/>
      <c r="DH1" s="289"/>
      <c r="DI1" s="289"/>
      <c r="DJ1" s="289"/>
      <c r="DK1" s="289"/>
      <c r="DL1" s="289"/>
      <c r="DM1" s="289"/>
      <c r="DN1" s="289"/>
      <c r="DO1" s="289"/>
      <c r="DP1" s="289"/>
      <c r="DQ1" s="289"/>
      <c r="DR1" s="289"/>
      <c r="DS1" s="289"/>
      <c r="DT1" s="289"/>
      <c r="DU1" s="289"/>
      <c r="DV1" s="289"/>
      <c r="DW1" s="289"/>
      <c r="DX1" s="289"/>
      <c r="DY1" s="289"/>
      <c r="DZ1" s="289"/>
      <c r="EA1" s="289"/>
      <c r="EB1" s="289"/>
      <c r="EC1" s="289"/>
      <c r="ED1" s="289"/>
      <c r="EE1" s="289"/>
      <c r="EF1" s="289"/>
      <c r="EG1" s="289"/>
      <c r="EH1" s="289"/>
      <c r="EI1" s="289"/>
      <c r="EJ1" s="289"/>
      <c r="EK1" s="289"/>
      <c r="EL1" s="289"/>
      <c r="EM1" s="289"/>
      <c r="EN1" s="289"/>
      <c r="EO1" s="289"/>
      <c r="EP1" s="289"/>
      <c r="EQ1" s="289"/>
      <c r="ER1" s="289"/>
      <c r="ES1" s="289"/>
      <c r="ET1" s="289"/>
      <c r="EU1" s="289"/>
      <c r="EV1" s="289"/>
      <c r="EW1" s="289"/>
      <c r="EX1" s="289"/>
      <c r="EY1" s="289"/>
      <c r="EZ1" s="289"/>
      <c r="FA1" s="289"/>
      <c r="FB1" s="289"/>
      <c r="FC1" s="289"/>
      <c r="FD1" s="289"/>
      <c r="FE1" s="289"/>
      <c r="FF1" s="289"/>
      <c r="FG1" s="289"/>
      <c r="FH1" s="289"/>
      <c r="FI1" s="289"/>
      <c r="FJ1" s="289"/>
      <c r="FK1" s="289"/>
      <c r="FL1" s="289"/>
      <c r="FM1" s="289"/>
      <c r="FN1" s="289"/>
      <c r="FO1" s="289"/>
      <c r="FP1" s="289"/>
      <c r="FQ1" s="289"/>
      <c r="FR1" s="289"/>
      <c r="FS1" s="289"/>
      <c r="FT1" s="289"/>
      <c r="FU1" s="289"/>
      <c r="FV1" s="289"/>
      <c r="FW1" s="289"/>
      <c r="FX1" s="289"/>
      <c r="FY1" s="289"/>
      <c r="FZ1" s="289"/>
      <c r="GA1" s="289"/>
      <c r="GB1" s="289"/>
      <c r="GC1" s="289"/>
      <c r="GD1" s="289"/>
      <c r="GE1" s="289"/>
      <c r="GF1" s="289"/>
      <c r="GG1" s="289"/>
      <c r="GH1" s="289"/>
      <c r="GI1" s="289"/>
      <c r="GJ1" s="289"/>
      <c r="GK1" s="289"/>
      <c r="GL1" s="289"/>
      <c r="GM1" s="289"/>
      <c r="GN1" s="289"/>
      <c r="GO1" s="289"/>
      <c r="GP1" s="289"/>
      <c r="GQ1" s="289"/>
      <c r="GR1" s="289"/>
      <c r="GS1" s="289"/>
      <c r="GT1" s="289"/>
      <c r="GU1" s="289"/>
      <c r="GV1" s="289"/>
      <c r="GW1" s="289"/>
      <c r="GX1" s="289"/>
      <c r="GY1" s="289"/>
      <c r="GZ1" s="289"/>
      <c r="HA1" s="289"/>
      <c r="HB1" s="289"/>
      <c r="HC1" s="289"/>
      <c r="HD1" s="289"/>
      <c r="HE1" s="289"/>
      <c r="HF1" s="289"/>
      <c r="HG1" s="289"/>
      <c r="HH1" s="289"/>
      <c r="HI1" s="289"/>
      <c r="HJ1" s="289"/>
      <c r="HK1" s="289"/>
      <c r="HL1" s="289"/>
      <c r="HM1" s="289"/>
      <c r="HN1" s="289"/>
      <c r="HO1" s="289"/>
      <c r="HP1" s="289"/>
      <c r="HQ1" s="289"/>
      <c r="HR1" s="289"/>
      <c r="HS1" s="289"/>
      <c r="HT1" s="289"/>
      <c r="HU1" s="289"/>
      <c r="HV1" s="289"/>
      <c r="HW1" s="289"/>
      <c r="HX1" s="289"/>
      <c r="HY1" s="289"/>
      <c r="HZ1" s="289"/>
      <c r="IA1" s="289"/>
      <c r="IB1" s="289"/>
      <c r="IC1" s="289"/>
      <c r="ID1" s="289"/>
      <c r="IE1" s="289"/>
      <c r="IF1" s="289"/>
      <c r="IG1" s="289"/>
      <c r="IH1" s="289"/>
      <c r="II1" s="289"/>
      <c r="IJ1" s="289"/>
      <c r="IK1" s="289"/>
      <c r="IL1" s="289"/>
      <c r="IM1" s="289"/>
      <c r="IN1" s="289"/>
      <c r="IO1" s="289"/>
      <c r="IP1" s="289"/>
      <c r="IQ1" s="289"/>
      <c r="IR1" s="289"/>
      <c r="IS1" s="289"/>
      <c r="IT1" s="289"/>
      <c r="IU1" s="289"/>
      <c r="IV1" s="289"/>
      <c r="IW1" s="289"/>
      <c r="IX1" s="289"/>
      <c r="IY1" s="289"/>
      <c r="IZ1" s="289"/>
      <c r="JA1" s="289"/>
      <c r="JB1" s="289"/>
      <c r="JC1" s="289"/>
      <c r="JD1" s="289"/>
      <c r="JE1" s="289"/>
      <c r="JF1" s="289"/>
      <c r="JG1" s="289"/>
      <c r="JH1" s="289"/>
      <c r="JI1" s="289"/>
      <c r="JJ1" s="289"/>
      <c r="JK1" s="289"/>
      <c r="JL1" s="289"/>
      <c r="JM1" s="289"/>
      <c r="JN1" s="289"/>
      <c r="JO1" s="289"/>
      <c r="JP1" s="289"/>
      <c r="JQ1" s="289"/>
      <c r="JR1" s="289"/>
      <c r="JS1" s="289"/>
    </row>
    <row r="2" customFormat="1" ht="127" customHeight="1" spans="2:279">
      <c r="B2" s="821" t="s">
        <v>0</v>
      </c>
      <c r="C2" s="159"/>
      <c r="D2" s="159"/>
      <c r="E2" s="159"/>
      <c r="F2" s="159"/>
      <c r="G2" s="159"/>
      <c r="H2" s="159"/>
      <c r="I2" s="159"/>
      <c r="J2" s="159"/>
      <c r="K2" s="160"/>
      <c r="L2" s="289"/>
      <c r="M2" s="289"/>
      <c r="N2" s="289"/>
      <c r="O2" s="289"/>
      <c r="P2" s="289"/>
      <c r="Q2" s="289"/>
      <c r="R2" s="289"/>
      <c r="S2" s="289"/>
      <c r="T2" s="289"/>
      <c r="U2" s="289"/>
      <c r="V2" s="289"/>
      <c r="W2" s="289"/>
      <c r="X2" s="289"/>
      <c r="Y2" s="289"/>
      <c r="Z2" s="289"/>
      <c r="AA2" s="289"/>
      <c r="AB2" s="289"/>
      <c r="AC2" s="289"/>
      <c r="AD2" s="289"/>
      <c r="AE2" s="289"/>
      <c r="AF2" s="289"/>
      <c r="AG2" s="289"/>
      <c r="AH2" s="289"/>
      <c r="AI2" s="289"/>
      <c r="AJ2" s="289"/>
      <c r="AK2" s="289"/>
      <c r="AL2" s="289"/>
      <c r="AM2" s="289"/>
      <c r="AN2" s="289"/>
      <c r="AO2" s="289"/>
      <c r="AP2" s="289"/>
      <c r="AQ2" s="289"/>
      <c r="AR2" s="289"/>
      <c r="AS2" s="289"/>
      <c r="AT2" s="289"/>
      <c r="AU2" s="289"/>
      <c r="AV2" s="289"/>
      <c r="AW2" s="289"/>
      <c r="AX2" s="289"/>
      <c r="AY2" s="289"/>
      <c r="AZ2" s="289"/>
      <c r="BA2" s="289"/>
      <c r="BB2" s="289"/>
      <c r="BC2" s="289"/>
      <c r="BD2" s="289"/>
      <c r="BE2" s="289"/>
      <c r="BF2" s="289"/>
      <c r="BG2" s="289"/>
      <c r="BH2" s="289"/>
      <c r="BI2" s="289"/>
      <c r="BJ2" s="289"/>
      <c r="BK2" s="289"/>
      <c r="BL2" s="289"/>
      <c r="BM2" s="289"/>
      <c r="BN2" s="289"/>
      <c r="BO2" s="289"/>
      <c r="BP2" s="289"/>
      <c r="BQ2" s="289"/>
      <c r="BR2" s="289"/>
      <c r="BS2" s="289"/>
      <c r="BT2" s="289"/>
      <c r="BU2" s="289"/>
      <c r="BV2" s="289"/>
      <c r="BW2" s="289"/>
      <c r="BX2" s="289"/>
      <c r="BY2" s="289"/>
      <c r="BZ2" s="289"/>
      <c r="CA2" s="289"/>
      <c r="CB2" s="289"/>
      <c r="CC2" s="289"/>
      <c r="CD2" s="289"/>
      <c r="CE2" s="289"/>
      <c r="CF2" s="289"/>
      <c r="CG2" s="289"/>
      <c r="CH2" s="289"/>
      <c r="CI2" s="289"/>
      <c r="CJ2" s="289"/>
      <c r="CK2" s="289"/>
      <c r="CL2" s="289"/>
      <c r="CM2" s="289"/>
      <c r="CN2" s="289"/>
      <c r="CO2" s="289"/>
      <c r="CP2" s="289"/>
      <c r="CQ2" s="289"/>
      <c r="CR2" s="289"/>
      <c r="CS2" s="289"/>
      <c r="CT2" s="289"/>
      <c r="CU2" s="289"/>
      <c r="CV2" s="289"/>
      <c r="CW2" s="289"/>
      <c r="CX2" s="289"/>
      <c r="CY2" s="289"/>
      <c r="CZ2" s="289"/>
      <c r="DA2" s="289"/>
      <c r="DB2" s="289"/>
      <c r="DC2" s="289"/>
      <c r="DD2" s="289"/>
      <c r="DE2" s="289"/>
      <c r="DF2" s="289"/>
      <c r="DG2" s="289"/>
      <c r="DH2" s="289"/>
      <c r="DI2" s="289"/>
      <c r="DJ2" s="289"/>
      <c r="DK2" s="289"/>
      <c r="DL2" s="289"/>
      <c r="DM2" s="289"/>
      <c r="DN2" s="289"/>
      <c r="DO2" s="289"/>
      <c r="DP2" s="289"/>
      <c r="DQ2" s="289"/>
      <c r="DR2" s="289"/>
      <c r="DS2" s="289"/>
      <c r="DT2" s="289"/>
      <c r="DU2" s="289"/>
      <c r="DV2" s="289"/>
      <c r="DW2" s="289"/>
      <c r="DX2" s="289"/>
      <c r="DY2" s="289"/>
      <c r="DZ2" s="289"/>
      <c r="EA2" s="289"/>
      <c r="EB2" s="289"/>
      <c r="EC2" s="289"/>
      <c r="ED2" s="289"/>
      <c r="EE2" s="289"/>
      <c r="EF2" s="289"/>
      <c r="EG2" s="289"/>
      <c r="EH2" s="289"/>
      <c r="EI2" s="289"/>
      <c r="EJ2" s="289"/>
      <c r="EK2" s="289"/>
      <c r="EL2" s="289"/>
      <c r="EM2" s="289"/>
      <c r="EN2" s="289"/>
      <c r="EO2" s="289"/>
      <c r="EP2" s="289"/>
      <c r="EQ2" s="289"/>
      <c r="ER2" s="289"/>
      <c r="ES2" s="289"/>
      <c r="ET2" s="289"/>
      <c r="EU2" s="289"/>
      <c r="EV2" s="289"/>
      <c r="EW2" s="289"/>
      <c r="EX2" s="289"/>
      <c r="EY2" s="289"/>
      <c r="EZ2" s="289"/>
      <c r="FA2" s="289"/>
      <c r="FB2" s="289"/>
      <c r="FC2" s="289"/>
      <c r="FD2" s="289"/>
      <c r="FE2" s="289"/>
      <c r="FF2" s="289"/>
      <c r="FG2" s="289"/>
      <c r="FH2" s="289"/>
      <c r="FI2" s="289"/>
      <c r="FJ2" s="289"/>
      <c r="FK2" s="289"/>
      <c r="FL2" s="289"/>
      <c r="FM2" s="289"/>
      <c r="FN2" s="289"/>
      <c r="FO2" s="289"/>
      <c r="FP2" s="289"/>
      <c r="FQ2" s="289"/>
      <c r="FR2" s="289"/>
      <c r="FS2" s="289"/>
      <c r="FT2" s="289"/>
      <c r="FU2" s="289"/>
      <c r="FV2" s="289"/>
      <c r="FW2" s="289"/>
      <c r="FX2" s="289"/>
      <c r="FY2" s="289"/>
      <c r="FZ2" s="289"/>
      <c r="GA2" s="289"/>
      <c r="GB2" s="289"/>
      <c r="GC2" s="289"/>
      <c r="GD2" s="289"/>
      <c r="GE2" s="289"/>
      <c r="GF2" s="289"/>
      <c r="GG2" s="289"/>
      <c r="GH2" s="289"/>
      <c r="GI2" s="289"/>
      <c r="GJ2" s="289"/>
      <c r="GK2" s="289"/>
      <c r="GL2" s="289"/>
      <c r="GM2" s="289"/>
      <c r="GN2" s="289"/>
      <c r="GO2" s="289"/>
      <c r="GP2" s="289"/>
      <c r="GQ2" s="289"/>
      <c r="GR2" s="289"/>
      <c r="GS2" s="289"/>
      <c r="GT2" s="289"/>
      <c r="GU2" s="289"/>
      <c r="GV2" s="289"/>
      <c r="GW2" s="289"/>
      <c r="GX2" s="289"/>
      <c r="GY2" s="289"/>
      <c r="GZ2" s="289"/>
      <c r="HA2" s="289"/>
      <c r="HB2" s="289"/>
      <c r="HC2" s="289"/>
      <c r="HD2" s="289"/>
      <c r="HE2" s="289"/>
      <c r="HF2" s="289"/>
      <c r="HG2" s="289"/>
      <c r="HH2" s="289"/>
      <c r="HI2" s="289"/>
      <c r="HJ2" s="289"/>
      <c r="HK2" s="289"/>
      <c r="HL2" s="289"/>
      <c r="HM2" s="289"/>
      <c r="HN2" s="289"/>
      <c r="HO2" s="289"/>
      <c r="HP2" s="289"/>
      <c r="HQ2" s="289"/>
      <c r="HR2" s="289"/>
      <c r="HS2" s="289"/>
      <c r="HT2" s="289"/>
      <c r="HU2" s="289"/>
      <c r="HV2" s="289"/>
      <c r="HW2" s="289"/>
      <c r="HX2" s="289"/>
      <c r="HY2" s="289"/>
      <c r="HZ2" s="289"/>
      <c r="IA2" s="289"/>
      <c r="IB2" s="289"/>
      <c r="IC2" s="289"/>
      <c r="ID2" s="289"/>
      <c r="IE2" s="289"/>
      <c r="IF2" s="289"/>
      <c r="IG2" s="289"/>
      <c r="IH2" s="289"/>
      <c r="II2" s="289"/>
      <c r="IJ2" s="289"/>
      <c r="IK2" s="289"/>
      <c r="IL2" s="289"/>
      <c r="IM2" s="289"/>
      <c r="IN2" s="289"/>
      <c r="IO2" s="289"/>
      <c r="IP2" s="289"/>
      <c r="IQ2" s="289"/>
      <c r="IR2" s="289"/>
      <c r="IS2" s="289"/>
      <c r="IT2" s="289"/>
      <c r="IU2" s="289"/>
      <c r="IV2" s="289"/>
      <c r="IW2" s="289"/>
      <c r="IX2" s="289"/>
      <c r="IY2" s="289"/>
      <c r="IZ2" s="289"/>
      <c r="JA2" s="289"/>
      <c r="JB2" s="289"/>
      <c r="JC2" s="289"/>
      <c r="JD2" s="289"/>
      <c r="JE2" s="289"/>
      <c r="JF2" s="289"/>
      <c r="JG2" s="289"/>
      <c r="JH2" s="289"/>
      <c r="JI2" s="289"/>
      <c r="JJ2" s="289"/>
      <c r="JK2" s="289"/>
      <c r="JL2" s="289"/>
      <c r="JM2" s="289"/>
      <c r="JN2" s="289"/>
      <c r="JO2" s="289"/>
      <c r="JP2" s="289"/>
      <c r="JQ2" s="289"/>
      <c r="JR2" s="289"/>
      <c r="JS2" s="289"/>
    </row>
    <row r="3" s="209" customFormat="1" ht="12" customHeight="1" spans="1:16378">
      <c r="A3" s="413"/>
      <c r="B3" s="822"/>
      <c r="C3" s="823"/>
      <c r="D3" s="243"/>
      <c r="E3" s="243"/>
      <c r="F3" s="243"/>
      <c r="G3" s="243"/>
      <c r="H3" s="243"/>
      <c r="I3" s="243"/>
      <c r="J3" s="243"/>
      <c r="AH3" s="289"/>
      <c r="AI3" s="289"/>
      <c r="AJ3" s="289"/>
      <c r="AK3" s="289"/>
      <c r="AL3" s="289"/>
      <c r="AM3" s="289"/>
      <c r="AN3" s="289"/>
      <c r="AO3" s="289"/>
      <c r="AP3" s="289"/>
      <c r="AQ3" s="289"/>
      <c r="AR3" s="289"/>
      <c r="AS3" s="289"/>
      <c r="AT3" s="289"/>
      <c r="AU3" s="289"/>
      <c r="AV3" s="289"/>
      <c r="AW3" s="289"/>
      <c r="AX3" s="289"/>
      <c r="AY3" s="289"/>
      <c r="AZ3" s="289"/>
      <c r="BA3" s="289"/>
      <c r="BB3" s="289"/>
      <c r="BC3" s="289"/>
      <c r="BD3" s="289"/>
      <c r="BE3" s="289"/>
      <c r="BF3" s="289"/>
      <c r="BG3" s="289"/>
      <c r="BH3" s="289"/>
      <c r="BI3" s="289"/>
      <c r="BJ3" s="289"/>
      <c r="BK3" s="289"/>
      <c r="BL3" s="289"/>
      <c r="BM3" s="289"/>
      <c r="BN3" s="289"/>
      <c r="BO3" s="289"/>
      <c r="BP3" s="289"/>
      <c r="BQ3" s="289"/>
      <c r="BR3" s="289"/>
      <c r="BS3" s="289"/>
      <c r="BT3" s="289"/>
      <c r="BU3" s="289"/>
      <c r="BV3" s="289"/>
      <c r="BW3" s="289"/>
      <c r="BX3" s="289"/>
      <c r="BY3" s="289"/>
      <c r="BZ3" s="289"/>
      <c r="CA3" s="289"/>
      <c r="CB3" s="289"/>
      <c r="CC3" s="289"/>
      <c r="CD3" s="289"/>
      <c r="CE3" s="289"/>
      <c r="CF3" s="289"/>
      <c r="CG3" s="289"/>
      <c r="CH3" s="289"/>
      <c r="CI3" s="289"/>
      <c r="CJ3" s="289"/>
      <c r="CK3" s="289"/>
      <c r="CL3" s="289"/>
      <c r="CM3" s="289"/>
      <c r="CN3" s="289"/>
      <c r="CO3" s="289"/>
      <c r="CP3" s="289"/>
      <c r="CQ3" s="289"/>
      <c r="CR3" s="289"/>
      <c r="CS3" s="289"/>
      <c r="CT3" s="289"/>
      <c r="CU3" s="289"/>
      <c r="CV3" s="289"/>
      <c r="CW3" s="289"/>
      <c r="CX3" s="289"/>
      <c r="CY3" s="289"/>
      <c r="CZ3" s="289"/>
      <c r="DA3" s="289"/>
      <c r="DB3" s="289"/>
      <c r="DC3" s="289"/>
      <c r="DD3" s="289"/>
      <c r="DE3" s="289"/>
      <c r="DF3" s="289"/>
      <c r="DG3" s="289"/>
      <c r="DH3" s="289"/>
      <c r="DI3" s="289"/>
      <c r="DJ3" s="289"/>
      <c r="DK3" s="289"/>
      <c r="DL3" s="289"/>
      <c r="DM3" s="289"/>
      <c r="DN3" s="289"/>
      <c r="DO3" s="289"/>
      <c r="DP3" s="289"/>
      <c r="DQ3" s="289"/>
      <c r="DR3" s="289"/>
      <c r="DS3" s="289"/>
      <c r="DT3" s="289"/>
      <c r="DU3" s="289"/>
      <c r="DV3" s="289"/>
      <c r="DW3" s="289"/>
      <c r="DX3" s="289"/>
      <c r="DY3" s="289"/>
      <c r="DZ3" s="289"/>
      <c r="EA3" s="289"/>
      <c r="EB3" s="289"/>
      <c r="EC3" s="289"/>
      <c r="ED3" s="289"/>
      <c r="EE3" s="289"/>
      <c r="EF3" s="289"/>
      <c r="EG3" s="289"/>
      <c r="EH3" s="289"/>
      <c r="EI3" s="289"/>
      <c r="EJ3" s="289"/>
      <c r="EK3" s="289"/>
      <c r="EL3" s="289"/>
      <c r="EM3" s="289"/>
      <c r="EN3" s="289"/>
      <c r="EO3" s="289"/>
      <c r="EP3" s="289"/>
      <c r="EQ3" s="289"/>
      <c r="ER3" s="289"/>
      <c r="ES3" s="289"/>
      <c r="ET3" s="289"/>
      <c r="EU3" s="289"/>
      <c r="EV3" s="289"/>
      <c r="EW3" s="289"/>
      <c r="EX3" s="289"/>
      <c r="EY3" s="289"/>
      <c r="EZ3" s="289"/>
      <c r="FA3" s="289"/>
      <c r="FB3" s="289"/>
      <c r="FC3" s="289"/>
      <c r="FD3" s="289"/>
      <c r="FE3" s="289"/>
      <c r="FF3" s="289"/>
      <c r="FG3" s="289"/>
      <c r="FH3" s="289"/>
      <c r="FI3" s="289"/>
      <c r="FJ3" s="289"/>
      <c r="FK3" s="289"/>
      <c r="FL3" s="289"/>
      <c r="FM3" s="289"/>
      <c r="FN3" s="289"/>
      <c r="FO3" s="289"/>
      <c r="FP3" s="289"/>
      <c r="FQ3" s="289"/>
      <c r="FR3" s="289"/>
      <c r="FS3" s="289"/>
      <c r="FT3" s="289"/>
      <c r="FU3" s="289"/>
      <c r="FV3" s="289"/>
      <c r="FW3" s="289"/>
      <c r="FX3" s="289"/>
      <c r="FY3" s="289"/>
      <c r="FZ3" s="289"/>
      <c r="GA3" s="289"/>
      <c r="GB3" s="289"/>
      <c r="GC3" s="289"/>
      <c r="GD3" s="289"/>
      <c r="GE3" s="289"/>
      <c r="GF3" s="289"/>
      <c r="GG3" s="289"/>
      <c r="GH3" s="289"/>
      <c r="GI3" s="289"/>
      <c r="GJ3" s="289"/>
      <c r="GK3" s="289"/>
      <c r="GL3" s="289"/>
      <c r="GM3" s="289"/>
      <c r="GN3" s="289"/>
      <c r="GO3" s="289"/>
      <c r="GP3" s="289"/>
      <c r="GQ3" s="289"/>
      <c r="GR3" s="289"/>
      <c r="GS3" s="289"/>
      <c r="GT3" s="289"/>
      <c r="GU3" s="289"/>
      <c r="GV3" s="289"/>
      <c r="GW3" s="289"/>
      <c r="GX3" s="289"/>
      <c r="GY3" s="289"/>
      <c r="GZ3" s="289"/>
      <c r="HA3" s="289"/>
      <c r="HB3" s="289"/>
      <c r="HC3" s="289"/>
      <c r="HD3" s="289"/>
      <c r="HE3" s="289"/>
      <c r="HF3" s="289"/>
      <c r="HG3" s="289"/>
      <c r="HH3" s="289"/>
      <c r="HI3" s="289"/>
      <c r="HJ3" s="289"/>
      <c r="HK3" s="289"/>
      <c r="HL3" s="289"/>
      <c r="HM3" s="289"/>
      <c r="HN3" s="289"/>
      <c r="HO3" s="289"/>
      <c r="HP3" s="289"/>
      <c r="HQ3" s="289"/>
      <c r="HR3" s="289"/>
      <c r="HS3" s="289"/>
      <c r="HT3" s="289"/>
      <c r="HU3" s="289"/>
      <c r="HV3" s="289"/>
      <c r="HW3" s="289"/>
      <c r="HX3" s="289"/>
      <c r="HY3" s="289"/>
      <c r="HZ3" s="289"/>
      <c r="IA3" s="289"/>
      <c r="IB3" s="289"/>
      <c r="IC3" s="289"/>
      <c r="ID3" s="289"/>
      <c r="IE3" s="289"/>
      <c r="IF3" s="289"/>
      <c r="IG3" s="289"/>
      <c r="IH3" s="289"/>
      <c r="II3" s="289"/>
      <c r="IJ3" s="289"/>
      <c r="IK3" s="289"/>
      <c r="IL3" s="289"/>
      <c r="IM3" s="289"/>
      <c r="IN3" s="289"/>
      <c r="IO3" s="289"/>
      <c r="IP3" s="289"/>
      <c r="IQ3" s="289"/>
      <c r="IR3" s="289"/>
      <c r="IS3" s="289"/>
      <c r="IT3" s="289"/>
      <c r="IU3" s="289"/>
      <c r="IV3" s="289"/>
      <c r="IW3" s="289"/>
      <c r="IX3" s="289"/>
      <c r="IY3" s="289"/>
      <c r="IZ3" s="289"/>
      <c r="JA3" s="289"/>
      <c r="JB3" s="289"/>
      <c r="JC3" s="289"/>
      <c r="JD3" s="289"/>
      <c r="JE3" s="289"/>
      <c r="JF3" s="289"/>
      <c r="JG3" s="289"/>
      <c r="JH3" s="289"/>
      <c r="JI3" s="289"/>
      <c r="JJ3" s="289"/>
      <c r="JK3" s="289"/>
      <c r="JL3" s="289"/>
      <c r="JM3" s="289"/>
      <c r="JN3" s="289"/>
      <c r="JO3" s="289"/>
      <c r="JP3" s="289"/>
      <c r="JQ3" s="289"/>
      <c r="JR3" s="289"/>
      <c r="JS3" s="289"/>
      <c r="WZV3" s="413"/>
      <c r="WZW3" s="413"/>
      <c r="WZX3" s="413"/>
      <c r="WZY3" s="413"/>
      <c r="WZZ3" s="413"/>
      <c r="XAA3" s="413"/>
      <c r="XAB3" s="413"/>
      <c r="XAC3" s="413"/>
      <c r="XAD3" s="413"/>
      <c r="XAE3" s="413"/>
      <c r="XAF3" s="413"/>
      <c r="XAG3" s="413"/>
      <c r="XAH3" s="413"/>
      <c r="XAI3" s="413"/>
      <c r="XAJ3" s="413"/>
      <c r="XAK3" s="413"/>
      <c r="XAL3" s="413"/>
      <c r="XAM3" s="413"/>
      <c r="XAN3" s="413"/>
      <c r="XAO3" s="413"/>
      <c r="XAP3" s="413"/>
      <c r="XAQ3" s="413"/>
      <c r="XAR3" s="413"/>
      <c r="XAS3" s="413"/>
      <c r="XAT3" s="413"/>
      <c r="XAU3" s="413"/>
      <c r="XAV3" s="413"/>
      <c r="XAW3" s="413"/>
      <c r="XAX3" s="413"/>
      <c r="XAY3" s="413"/>
      <c r="XAZ3" s="413"/>
      <c r="XBA3" s="413"/>
      <c r="XBB3" s="413"/>
      <c r="XBC3" s="413"/>
      <c r="XBD3" s="413"/>
      <c r="XBE3" s="413"/>
      <c r="XBF3" s="413"/>
      <c r="XBG3" s="413"/>
      <c r="XBH3" s="413"/>
      <c r="XBI3" s="413"/>
      <c r="XBJ3" s="413"/>
      <c r="XBK3" s="413"/>
      <c r="XBL3" s="413"/>
      <c r="XBM3" s="413"/>
      <c r="XBN3" s="413"/>
      <c r="XBO3" s="413"/>
      <c r="XBP3" s="413"/>
      <c r="XBQ3" s="413"/>
      <c r="XBR3" s="413"/>
      <c r="XBS3" s="413"/>
      <c r="XBT3" s="413"/>
      <c r="XBU3" s="413"/>
      <c r="XBV3" s="413"/>
      <c r="XBW3" s="413"/>
      <c r="XBX3" s="413"/>
      <c r="XBY3" s="413"/>
      <c r="XBZ3" s="413"/>
      <c r="XCA3" s="413"/>
      <c r="XCB3" s="413"/>
      <c r="XCC3" s="413"/>
      <c r="XCD3" s="413"/>
      <c r="XCE3" s="413"/>
      <c r="XCF3" s="413"/>
      <c r="XCG3" s="413"/>
      <c r="XCH3" s="413"/>
      <c r="XCI3" s="413"/>
      <c r="XCJ3" s="413"/>
      <c r="XCK3" s="413"/>
      <c r="XCL3" s="413"/>
      <c r="XCM3" s="413"/>
      <c r="XCN3" s="413"/>
      <c r="XCO3" s="413"/>
      <c r="XCP3" s="413"/>
      <c r="XCQ3" s="413"/>
      <c r="XCR3" s="413"/>
      <c r="XCS3" s="413"/>
      <c r="XCT3" s="413"/>
      <c r="XCU3" s="413"/>
      <c r="XCV3" s="413"/>
      <c r="XCW3" s="413"/>
      <c r="XCX3" s="413"/>
      <c r="XCY3" s="413"/>
      <c r="XCZ3" s="413"/>
      <c r="XDA3" s="413"/>
      <c r="XDB3" s="413"/>
      <c r="XDC3" s="413"/>
      <c r="XDD3" s="413"/>
      <c r="XDE3" s="413"/>
      <c r="XDF3" s="413"/>
      <c r="XDG3" s="413"/>
      <c r="XDH3" s="413"/>
      <c r="XDI3" s="413"/>
      <c r="XDJ3" s="413"/>
      <c r="XDK3" s="413"/>
      <c r="XDL3" s="413"/>
      <c r="XDM3" s="413"/>
      <c r="XDN3" s="413"/>
      <c r="XDO3" s="413"/>
      <c r="XDP3" s="413"/>
      <c r="XDQ3" s="413"/>
      <c r="XDR3" s="413"/>
      <c r="XDS3" s="413"/>
      <c r="XDT3" s="413"/>
      <c r="XDU3" s="413"/>
      <c r="XDV3" s="413"/>
      <c r="XDW3" s="413"/>
      <c r="XDX3" s="413"/>
      <c r="XDY3" s="413"/>
      <c r="XDZ3" s="413"/>
      <c r="XEA3" s="413"/>
      <c r="XEB3" s="413"/>
      <c r="XEC3" s="413"/>
      <c r="XED3" s="413"/>
      <c r="XEE3" s="413"/>
      <c r="XEF3" s="413"/>
      <c r="XEG3" s="413"/>
      <c r="XEH3" s="413"/>
      <c r="XEI3" s="413"/>
      <c r="XEJ3" s="413"/>
      <c r="XEK3" s="413"/>
      <c r="XEL3" s="413"/>
      <c r="XEM3" s="413"/>
      <c r="XEN3" s="413"/>
      <c r="XEO3" s="413"/>
      <c r="XEP3" s="413"/>
      <c r="XEQ3" s="413"/>
      <c r="XER3" s="413"/>
      <c r="XES3" s="413"/>
      <c r="XET3" s="413"/>
      <c r="XEU3" s="413"/>
      <c r="XEV3" s="413"/>
      <c r="XEW3" s="413"/>
      <c r="XEX3" s="413"/>
    </row>
    <row r="4" s="392" customFormat="1" ht="37" customHeight="1" spans="2:279">
      <c r="B4" s="469" t="s">
        <v>49</v>
      </c>
      <c r="C4" s="471"/>
      <c r="D4" s="471"/>
      <c r="E4" s="471"/>
      <c r="F4" s="471"/>
      <c r="G4" s="471"/>
      <c r="H4" s="471"/>
      <c r="I4" s="471"/>
      <c r="J4" s="828"/>
      <c r="K4" s="495"/>
      <c r="L4" s="215" t="s">
        <v>264</v>
      </c>
      <c r="M4" s="289"/>
      <c r="N4" s="209"/>
      <c r="O4" s="209"/>
      <c r="P4" s="209"/>
      <c r="Q4" s="209"/>
      <c r="R4" s="209"/>
      <c r="S4" s="209"/>
      <c r="T4" s="209"/>
      <c r="U4" s="209"/>
      <c r="V4" s="209"/>
      <c r="W4" s="209"/>
      <c r="X4" s="209"/>
      <c r="Y4" s="209"/>
      <c r="Z4" s="209"/>
      <c r="AA4" s="209"/>
      <c r="AB4" s="209"/>
      <c r="AC4" s="209"/>
      <c r="AD4" s="209"/>
      <c r="AE4" s="209"/>
      <c r="AF4" s="209"/>
      <c r="AG4" s="209"/>
      <c r="AH4" s="289"/>
      <c r="AI4" s="289"/>
      <c r="AJ4" s="289"/>
      <c r="AK4" s="289"/>
      <c r="AL4" s="289"/>
      <c r="AM4" s="289"/>
      <c r="AN4" s="289"/>
      <c r="AO4" s="289"/>
      <c r="AP4" s="289"/>
      <c r="AQ4" s="289"/>
      <c r="AR4" s="289"/>
      <c r="AS4" s="289"/>
      <c r="AT4" s="289"/>
      <c r="AU4" s="289"/>
      <c r="AV4" s="289"/>
      <c r="AW4" s="289"/>
      <c r="AX4" s="289"/>
      <c r="AY4" s="289"/>
      <c r="AZ4" s="289"/>
      <c r="BA4" s="289"/>
      <c r="BB4" s="289"/>
      <c r="BC4" s="289"/>
      <c r="BD4" s="289"/>
      <c r="BE4" s="289"/>
      <c r="BF4" s="289"/>
      <c r="BG4" s="289"/>
      <c r="BH4" s="289"/>
      <c r="BI4" s="289"/>
      <c r="BJ4" s="289"/>
      <c r="BK4" s="289"/>
      <c r="BL4" s="289"/>
      <c r="BM4" s="289"/>
      <c r="BN4" s="289"/>
      <c r="BO4" s="289"/>
      <c r="BP4" s="289"/>
      <c r="BQ4" s="289"/>
      <c r="BR4" s="289"/>
      <c r="BS4" s="289"/>
      <c r="BT4" s="289"/>
      <c r="BU4" s="289"/>
      <c r="BV4" s="289"/>
      <c r="BW4" s="289"/>
      <c r="BX4" s="289"/>
      <c r="BY4" s="289"/>
      <c r="BZ4" s="289"/>
      <c r="CA4" s="289"/>
      <c r="CB4" s="289"/>
      <c r="CC4" s="289"/>
      <c r="CD4" s="289"/>
      <c r="CE4" s="289"/>
      <c r="CF4" s="289"/>
      <c r="CG4" s="289"/>
      <c r="CH4" s="289"/>
      <c r="CI4" s="289"/>
      <c r="CJ4" s="289"/>
      <c r="CK4" s="289"/>
      <c r="CL4" s="289"/>
      <c r="CM4" s="289"/>
      <c r="CN4" s="289"/>
      <c r="CO4" s="289"/>
      <c r="CP4" s="289"/>
      <c r="CQ4" s="289"/>
      <c r="CR4" s="289"/>
      <c r="CS4" s="289"/>
      <c r="CT4" s="289"/>
      <c r="CU4" s="289"/>
      <c r="CV4" s="289"/>
      <c r="CW4" s="289"/>
      <c r="CX4" s="289"/>
      <c r="CY4" s="289"/>
      <c r="CZ4" s="289"/>
      <c r="DA4" s="289"/>
      <c r="DB4" s="289"/>
      <c r="DC4" s="289"/>
      <c r="DD4" s="289"/>
      <c r="DE4" s="289"/>
      <c r="DF4" s="289"/>
      <c r="DG4" s="289"/>
      <c r="DH4" s="289"/>
      <c r="DI4" s="289"/>
      <c r="DJ4" s="289"/>
      <c r="DK4" s="289"/>
      <c r="DL4" s="289"/>
      <c r="DM4" s="289"/>
      <c r="DN4" s="289"/>
      <c r="DO4" s="289"/>
      <c r="DP4" s="289"/>
      <c r="DQ4" s="289"/>
      <c r="DR4" s="289"/>
      <c r="DS4" s="289"/>
      <c r="DT4" s="289"/>
      <c r="DU4" s="289"/>
      <c r="DV4" s="289"/>
      <c r="DW4" s="289"/>
      <c r="DX4" s="289"/>
      <c r="DY4" s="289"/>
      <c r="DZ4" s="289"/>
      <c r="EA4" s="289"/>
      <c r="EB4" s="289"/>
      <c r="EC4" s="289"/>
      <c r="ED4" s="289"/>
      <c r="EE4" s="289"/>
      <c r="EF4" s="289"/>
      <c r="EG4" s="289"/>
      <c r="EH4" s="289"/>
      <c r="EI4" s="289"/>
      <c r="EJ4" s="289"/>
      <c r="EK4" s="289"/>
      <c r="EL4" s="289"/>
      <c r="EM4" s="289"/>
      <c r="EN4" s="289"/>
      <c r="EO4" s="289"/>
      <c r="EP4" s="289"/>
      <c r="EQ4" s="289"/>
      <c r="ER4" s="289"/>
      <c r="ES4" s="289"/>
      <c r="ET4" s="289"/>
      <c r="EU4" s="289"/>
      <c r="EV4" s="289"/>
      <c r="EW4" s="289"/>
      <c r="EX4" s="289"/>
      <c r="EY4" s="289"/>
      <c r="EZ4" s="289"/>
      <c r="FA4" s="289"/>
      <c r="FB4" s="289"/>
      <c r="FC4" s="289"/>
      <c r="FD4" s="289"/>
      <c r="FE4" s="289"/>
      <c r="FF4" s="289"/>
      <c r="FG4" s="289"/>
      <c r="FH4" s="289"/>
      <c r="FI4" s="289"/>
      <c r="FJ4" s="289"/>
      <c r="FK4" s="289"/>
      <c r="FL4" s="289"/>
      <c r="FM4" s="289"/>
      <c r="FN4" s="289"/>
      <c r="FO4" s="289"/>
      <c r="FP4" s="289"/>
      <c r="FQ4" s="289"/>
      <c r="FR4" s="289"/>
      <c r="FS4" s="289"/>
      <c r="FT4" s="289"/>
      <c r="FU4" s="289"/>
      <c r="FV4" s="289"/>
      <c r="FW4" s="289"/>
      <c r="FX4" s="289"/>
      <c r="FY4" s="289"/>
      <c r="FZ4" s="289"/>
      <c r="GA4" s="289"/>
      <c r="GB4" s="289"/>
      <c r="GC4" s="289"/>
      <c r="GD4" s="289"/>
      <c r="GE4" s="289"/>
      <c r="GF4" s="289"/>
      <c r="GG4" s="289"/>
      <c r="GH4" s="289"/>
      <c r="GI4" s="289"/>
      <c r="GJ4" s="289"/>
      <c r="GK4" s="289"/>
      <c r="GL4" s="289"/>
      <c r="GM4" s="289"/>
      <c r="GN4" s="289"/>
      <c r="GO4" s="289"/>
      <c r="GP4" s="289"/>
      <c r="GQ4" s="289"/>
      <c r="GR4" s="289"/>
      <c r="GS4" s="289"/>
      <c r="GT4" s="289"/>
      <c r="GU4" s="289"/>
      <c r="GV4" s="289"/>
      <c r="GW4" s="289"/>
      <c r="GX4" s="289"/>
      <c r="GY4" s="289"/>
      <c r="GZ4" s="289"/>
      <c r="HA4" s="289"/>
      <c r="HB4" s="289"/>
      <c r="HC4" s="289"/>
      <c r="HD4" s="289"/>
      <c r="HE4" s="289"/>
      <c r="HF4" s="289"/>
      <c r="HG4" s="289"/>
      <c r="HH4" s="289"/>
      <c r="HI4" s="289"/>
      <c r="HJ4" s="289"/>
      <c r="HK4" s="289"/>
      <c r="HL4" s="289"/>
      <c r="HM4" s="289"/>
      <c r="HN4" s="289"/>
      <c r="HO4" s="289"/>
      <c r="HP4" s="289"/>
      <c r="HQ4" s="289"/>
      <c r="HR4" s="289"/>
      <c r="HS4" s="289"/>
      <c r="HT4" s="289"/>
      <c r="HU4" s="289"/>
      <c r="HV4" s="289"/>
      <c r="HW4" s="289"/>
      <c r="HX4" s="289"/>
      <c r="HY4" s="289"/>
      <c r="HZ4" s="289"/>
      <c r="IA4" s="289"/>
      <c r="IB4" s="289"/>
      <c r="IC4" s="289"/>
      <c r="ID4" s="289"/>
      <c r="IE4" s="289"/>
      <c r="IF4" s="289"/>
      <c r="IG4" s="289"/>
      <c r="IH4" s="289"/>
      <c r="II4" s="289"/>
      <c r="IJ4" s="289"/>
      <c r="IK4" s="289"/>
      <c r="IL4" s="289"/>
      <c r="IM4" s="289"/>
      <c r="IN4" s="289"/>
      <c r="IO4" s="289"/>
      <c r="IP4" s="289"/>
      <c r="IQ4" s="289"/>
      <c r="IR4" s="289"/>
      <c r="IS4" s="289"/>
      <c r="IT4" s="289"/>
      <c r="IU4" s="289"/>
      <c r="IV4" s="289"/>
      <c r="IW4" s="289"/>
      <c r="IX4" s="289"/>
      <c r="IY4" s="289"/>
      <c r="IZ4" s="289"/>
      <c r="JA4" s="289"/>
      <c r="JB4" s="289"/>
      <c r="JC4" s="289"/>
      <c r="JD4" s="289"/>
      <c r="JE4" s="289"/>
      <c r="JF4" s="289"/>
      <c r="JG4" s="289"/>
      <c r="JH4" s="289"/>
      <c r="JI4" s="289"/>
      <c r="JJ4" s="289"/>
      <c r="JK4" s="289"/>
      <c r="JL4" s="289"/>
      <c r="JM4" s="289"/>
      <c r="JN4" s="289"/>
      <c r="JO4" s="289"/>
      <c r="JP4" s="289"/>
      <c r="JQ4" s="289"/>
      <c r="JR4" s="289"/>
      <c r="JS4" s="289"/>
    </row>
    <row r="5" s="289" customFormat="1" ht="51" customHeight="1" spans="1:11">
      <c r="A5" s="420"/>
      <c r="B5" s="600"/>
      <c r="C5" s="601"/>
      <c r="D5" s="368" t="s">
        <v>438</v>
      </c>
      <c r="E5" s="368"/>
      <c r="F5" s="368" t="s">
        <v>284</v>
      </c>
      <c r="G5" s="368"/>
      <c r="H5" s="368" t="s">
        <v>439</v>
      </c>
      <c r="I5" s="368"/>
      <c r="J5" s="368"/>
      <c r="K5" s="785"/>
    </row>
    <row r="6" s="289" customFormat="1" ht="40" customHeight="1" spans="2:15">
      <c r="B6" s="824" t="s">
        <v>299</v>
      </c>
      <c r="C6" s="426"/>
      <c r="D6" s="437" t="s">
        <v>440</v>
      </c>
      <c r="E6" s="428" t="s">
        <v>441</v>
      </c>
      <c r="F6" s="428" t="s">
        <v>440</v>
      </c>
      <c r="G6" s="428" t="s">
        <v>441</v>
      </c>
      <c r="H6" s="428" t="s">
        <v>302</v>
      </c>
      <c r="I6" s="428" t="s">
        <v>442</v>
      </c>
      <c r="J6" s="428" t="s">
        <v>443</v>
      </c>
      <c r="K6" s="829" t="s">
        <v>125</v>
      </c>
      <c r="L6" s="123" t="s">
        <v>383</v>
      </c>
      <c r="M6" s="123"/>
      <c r="N6" s="242"/>
      <c r="O6" s="242"/>
    </row>
    <row r="7" s="387" customFormat="1" ht="33" customHeight="1" spans="2:18">
      <c r="B7" s="429" t="s">
        <v>304</v>
      </c>
      <c r="C7" s="825" t="s">
        <v>444</v>
      </c>
      <c r="D7" s="311">
        <v>15</v>
      </c>
      <c r="E7" s="312">
        <v>2345</v>
      </c>
      <c r="F7" s="826">
        <v>15.2</v>
      </c>
      <c r="G7" s="312">
        <v>2375</v>
      </c>
      <c r="H7" s="457" t="s">
        <v>445</v>
      </c>
      <c r="I7" s="457" t="s">
        <v>446</v>
      </c>
      <c r="J7" s="457" t="s">
        <v>390</v>
      </c>
      <c r="K7" s="830" t="s">
        <v>447</v>
      </c>
      <c r="L7" s="815">
        <v>0.1</v>
      </c>
      <c r="M7" s="815">
        <v>15</v>
      </c>
      <c r="N7" s="123"/>
      <c r="O7" s="221"/>
      <c r="Q7" s="465"/>
      <c r="R7" s="465"/>
    </row>
    <row r="8" s="387" customFormat="1" ht="36" customHeight="1" spans="2:14">
      <c r="B8" s="429"/>
      <c r="C8" s="825" t="s">
        <v>448</v>
      </c>
      <c r="D8" s="311">
        <v>15.2</v>
      </c>
      <c r="E8" s="312">
        <v>2375</v>
      </c>
      <c r="F8" s="826">
        <v>15.4</v>
      </c>
      <c r="G8" s="312">
        <v>2405</v>
      </c>
      <c r="H8" s="457" t="s">
        <v>445</v>
      </c>
      <c r="I8" s="457" t="s">
        <v>446</v>
      </c>
      <c r="J8" s="457" t="s">
        <v>390</v>
      </c>
      <c r="K8" s="830"/>
      <c r="L8" s="123"/>
      <c r="N8" s="123"/>
    </row>
    <row r="9" s="387" customFormat="1" ht="36" customHeight="1" spans="2:14">
      <c r="B9" s="429"/>
      <c r="C9" s="825" t="s">
        <v>449</v>
      </c>
      <c r="D9" s="311">
        <v>16.2</v>
      </c>
      <c r="E9" s="312">
        <v>2575</v>
      </c>
      <c r="F9" s="826">
        <v>16.4</v>
      </c>
      <c r="G9" s="312">
        <v>2605</v>
      </c>
      <c r="H9" s="457" t="s">
        <v>445</v>
      </c>
      <c r="I9" s="457" t="s">
        <v>450</v>
      </c>
      <c r="J9" s="457" t="s">
        <v>451</v>
      </c>
      <c r="K9" s="830"/>
      <c r="L9" s="123"/>
      <c r="N9" s="123"/>
    </row>
    <row r="10" s="387" customFormat="1" ht="36" customHeight="1" spans="2:14">
      <c r="B10" s="429"/>
      <c r="C10" s="825" t="s">
        <v>452</v>
      </c>
      <c r="D10" s="311">
        <v>16.8</v>
      </c>
      <c r="E10" s="312">
        <v>2665</v>
      </c>
      <c r="F10" s="826">
        <v>17</v>
      </c>
      <c r="G10" s="312">
        <v>2695</v>
      </c>
      <c r="H10" s="457" t="s">
        <v>445</v>
      </c>
      <c r="I10" s="457" t="s">
        <v>450</v>
      </c>
      <c r="J10" s="457" t="s">
        <v>451</v>
      </c>
      <c r="K10" s="830"/>
      <c r="L10" s="123"/>
      <c r="N10" s="123"/>
    </row>
    <row r="11" s="387" customFormat="1" ht="36" customHeight="1" spans="2:14">
      <c r="B11" s="429"/>
      <c r="C11" s="825" t="s">
        <v>453</v>
      </c>
      <c r="D11" s="311">
        <v>16.9</v>
      </c>
      <c r="E11" s="312">
        <v>2680</v>
      </c>
      <c r="F11" s="826">
        <v>17.1</v>
      </c>
      <c r="G11" s="312">
        <v>2710</v>
      </c>
      <c r="H11" s="457" t="s">
        <v>445</v>
      </c>
      <c r="I11" s="457" t="s">
        <v>450</v>
      </c>
      <c r="J11" s="457" t="s">
        <v>451</v>
      </c>
      <c r="K11" s="830"/>
      <c r="L11" s="123"/>
      <c r="N11" s="123"/>
    </row>
    <row r="12" s="387" customFormat="1" ht="36" customHeight="1" spans="2:14">
      <c r="B12" s="429"/>
      <c r="C12" s="825" t="s">
        <v>454</v>
      </c>
      <c r="D12" s="311">
        <v>15</v>
      </c>
      <c r="E12" s="312">
        <v>2345</v>
      </c>
      <c r="F12" s="826">
        <v>15.2</v>
      </c>
      <c r="G12" s="312">
        <v>2375</v>
      </c>
      <c r="H12" s="457" t="s">
        <v>445</v>
      </c>
      <c r="I12" s="457" t="s">
        <v>446</v>
      </c>
      <c r="J12" s="457" t="s">
        <v>91</v>
      </c>
      <c r="K12" s="830"/>
      <c r="L12" s="123"/>
      <c r="N12" s="123"/>
    </row>
    <row r="13" s="387" customFormat="1" ht="36" customHeight="1" spans="2:14">
      <c r="B13" s="429"/>
      <c r="C13" s="825" t="s">
        <v>455</v>
      </c>
      <c r="D13" s="311">
        <v>15</v>
      </c>
      <c r="E13" s="312">
        <v>2345</v>
      </c>
      <c r="F13" s="826">
        <v>15.2</v>
      </c>
      <c r="G13" s="312">
        <v>2375</v>
      </c>
      <c r="H13" s="457" t="s">
        <v>445</v>
      </c>
      <c r="I13" s="457" t="s">
        <v>446</v>
      </c>
      <c r="J13" s="457" t="s">
        <v>91</v>
      </c>
      <c r="K13" s="830"/>
      <c r="L13" s="123"/>
      <c r="N13" s="123"/>
    </row>
    <row r="14" s="387" customFormat="1" ht="20" customHeight="1" spans="2:14">
      <c r="B14" s="429"/>
      <c r="C14" s="825" t="s">
        <v>456</v>
      </c>
      <c r="D14" s="311">
        <v>15.1</v>
      </c>
      <c r="E14" s="312">
        <v>2360</v>
      </c>
      <c r="F14" s="826">
        <v>15.3</v>
      </c>
      <c r="G14" s="312">
        <v>2390</v>
      </c>
      <c r="H14" s="457" t="s">
        <v>445</v>
      </c>
      <c r="I14" s="457" t="s">
        <v>446</v>
      </c>
      <c r="J14" s="457" t="s">
        <v>91</v>
      </c>
      <c r="K14" s="830"/>
      <c r="L14" s="123"/>
      <c r="N14" s="123"/>
    </row>
    <row r="15" s="387" customFormat="1" ht="20" customHeight="1" spans="2:14">
      <c r="B15" s="429"/>
      <c r="C15" s="825" t="s">
        <v>457</v>
      </c>
      <c r="D15" s="311">
        <v>15.2</v>
      </c>
      <c r="E15" s="312">
        <v>2375</v>
      </c>
      <c r="F15" s="826">
        <v>15.4</v>
      </c>
      <c r="G15" s="312">
        <v>2405</v>
      </c>
      <c r="H15" s="457" t="s">
        <v>445</v>
      </c>
      <c r="I15" s="457" t="s">
        <v>446</v>
      </c>
      <c r="J15" s="457" t="s">
        <v>91</v>
      </c>
      <c r="K15" s="830"/>
      <c r="L15" s="123"/>
      <c r="N15" s="123"/>
    </row>
    <row r="16" s="387" customFormat="1" ht="20" customHeight="1" spans="2:14">
      <c r="B16" s="429"/>
      <c r="C16" s="825" t="s">
        <v>458</v>
      </c>
      <c r="D16" s="311">
        <v>15.2</v>
      </c>
      <c r="E16" s="312">
        <v>2375</v>
      </c>
      <c r="F16" s="826">
        <v>15.4</v>
      </c>
      <c r="G16" s="312">
        <v>2405</v>
      </c>
      <c r="H16" s="457" t="s">
        <v>445</v>
      </c>
      <c r="I16" s="457" t="s">
        <v>450</v>
      </c>
      <c r="J16" s="457" t="s">
        <v>91</v>
      </c>
      <c r="K16" s="830"/>
      <c r="L16" s="123"/>
      <c r="N16" s="123"/>
    </row>
    <row r="17" s="387" customFormat="1" ht="20" customHeight="1" spans="2:14">
      <c r="B17" s="429"/>
      <c r="C17" s="825" t="s">
        <v>314</v>
      </c>
      <c r="D17" s="311">
        <v>16</v>
      </c>
      <c r="E17" s="312">
        <v>2545</v>
      </c>
      <c r="F17" s="826">
        <v>16.2</v>
      </c>
      <c r="G17" s="312">
        <v>2575</v>
      </c>
      <c r="H17" s="457" t="s">
        <v>445</v>
      </c>
      <c r="I17" s="457" t="s">
        <v>450</v>
      </c>
      <c r="J17" s="457" t="s">
        <v>91</v>
      </c>
      <c r="K17" s="830"/>
      <c r="L17" s="123"/>
      <c r="N17" s="123"/>
    </row>
    <row r="18" s="387" customFormat="1" ht="20" customHeight="1" spans="2:14">
      <c r="B18" s="429"/>
      <c r="C18" s="825" t="s">
        <v>459</v>
      </c>
      <c r="D18" s="311">
        <v>15.2</v>
      </c>
      <c r="E18" s="312">
        <v>2375</v>
      </c>
      <c r="F18" s="826">
        <v>15.4</v>
      </c>
      <c r="G18" s="312">
        <v>2405</v>
      </c>
      <c r="H18" s="457" t="s">
        <v>445</v>
      </c>
      <c r="I18" s="457" t="s">
        <v>450</v>
      </c>
      <c r="J18" s="457" t="s">
        <v>91</v>
      </c>
      <c r="K18" s="830"/>
      <c r="L18" s="123"/>
      <c r="N18" s="123"/>
    </row>
    <row r="19" s="387" customFormat="1" ht="20" customHeight="1" spans="2:14">
      <c r="B19" s="429"/>
      <c r="C19" s="440" t="s">
        <v>460</v>
      </c>
      <c r="D19" s="311">
        <v>16.2</v>
      </c>
      <c r="E19" s="312">
        <v>2575</v>
      </c>
      <c r="F19" s="826">
        <v>16.4</v>
      </c>
      <c r="G19" s="312">
        <v>2605</v>
      </c>
      <c r="H19" s="457" t="s">
        <v>445</v>
      </c>
      <c r="I19" s="457" t="s">
        <v>450</v>
      </c>
      <c r="J19" s="457" t="s">
        <v>91</v>
      </c>
      <c r="K19" s="830"/>
      <c r="L19" s="123"/>
      <c r="N19" s="123"/>
    </row>
    <row r="20" s="387" customFormat="1" ht="20" customHeight="1" spans="2:14">
      <c r="B20" s="429"/>
      <c r="C20" s="440" t="s">
        <v>321</v>
      </c>
      <c r="D20" s="311">
        <v>16.4</v>
      </c>
      <c r="E20" s="312">
        <v>2605</v>
      </c>
      <c r="F20" s="826">
        <v>16.6</v>
      </c>
      <c r="G20" s="312">
        <v>2635</v>
      </c>
      <c r="H20" s="457" t="s">
        <v>445</v>
      </c>
      <c r="I20" s="457" t="s">
        <v>450</v>
      </c>
      <c r="J20" s="457" t="s">
        <v>91</v>
      </c>
      <c r="K20" s="830"/>
      <c r="L20" s="123"/>
      <c r="M20" s="465"/>
      <c r="N20" s="123"/>
    </row>
    <row r="21" s="387" customFormat="1" ht="20" customHeight="1" spans="2:14">
      <c r="B21" s="429"/>
      <c r="C21" s="440" t="s">
        <v>322</v>
      </c>
      <c r="D21" s="311">
        <v>16.6</v>
      </c>
      <c r="E21" s="312">
        <v>2635</v>
      </c>
      <c r="F21" s="826">
        <v>16.8</v>
      </c>
      <c r="G21" s="312">
        <v>2665</v>
      </c>
      <c r="H21" s="457" t="s">
        <v>445</v>
      </c>
      <c r="I21" s="457" t="s">
        <v>450</v>
      </c>
      <c r="J21" s="457" t="s">
        <v>91</v>
      </c>
      <c r="K21" s="830"/>
      <c r="L21" s="123"/>
      <c r="M21" s="465"/>
      <c r="N21" s="123"/>
    </row>
    <row r="22" s="387" customFormat="1" ht="20" customHeight="1" spans="2:14">
      <c r="B22" s="429"/>
      <c r="C22" s="440" t="s">
        <v>461</v>
      </c>
      <c r="D22" s="311">
        <v>16.8</v>
      </c>
      <c r="E22" s="312">
        <v>2665</v>
      </c>
      <c r="F22" s="826">
        <v>17</v>
      </c>
      <c r="G22" s="312">
        <v>2695</v>
      </c>
      <c r="H22" s="457" t="s">
        <v>445</v>
      </c>
      <c r="I22" s="457" t="s">
        <v>450</v>
      </c>
      <c r="J22" s="457" t="s">
        <v>91</v>
      </c>
      <c r="K22" s="830"/>
      <c r="L22" s="123"/>
      <c r="M22" s="465"/>
      <c r="N22" s="123"/>
    </row>
    <row r="23" s="387" customFormat="1" ht="20" customHeight="1" spans="2:14">
      <c r="B23" s="429"/>
      <c r="C23" s="440" t="s">
        <v>324</v>
      </c>
      <c r="D23" s="311">
        <v>16.8</v>
      </c>
      <c r="E23" s="312">
        <v>2665</v>
      </c>
      <c r="F23" s="826">
        <v>17</v>
      </c>
      <c r="G23" s="312">
        <v>2695</v>
      </c>
      <c r="H23" s="457" t="s">
        <v>445</v>
      </c>
      <c r="I23" s="457" t="s">
        <v>450</v>
      </c>
      <c r="J23" s="457" t="s">
        <v>91</v>
      </c>
      <c r="K23" s="830"/>
      <c r="L23" s="123"/>
      <c r="M23" s="465"/>
      <c r="N23" s="123"/>
    </row>
    <row r="24" s="387" customFormat="1" ht="38" customHeight="1" spans="2:14">
      <c r="B24" s="429"/>
      <c r="C24" s="440" t="s">
        <v>462</v>
      </c>
      <c r="D24" s="311">
        <v>16.9</v>
      </c>
      <c r="E24" s="312">
        <v>2680</v>
      </c>
      <c r="F24" s="826">
        <v>17.1</v>
      </c>
      <c r="G24" s="312">
        <v>2710</v>
      </c>
      <c r="H24" s="457" t="s">
        <v>445</v>
      </c>
      <c r="I24" s="457" t="s">
        <v>450</v>
      </c>
      <c r="J24" s="457" t="s">
        <v>91</v>
      </c>
      <c r="K24" s="830"/>
      <c r="L24" s="123"/>
      <c r="M24" s="465"/>
      <c r="N24" s="123"/>
    </row>
    <row r="25" s="387" customFormat="1" ht="20" customHeight="1" spans="2:14">
      <c r="B25" s="429"/>
      <c r="C25" s="440" t="s">
        <v>463</v>
      </c>
      <c r="D25" s="311">
        <v>16.9</v>
      </c>
      <c r="E25" s="312">
        <v>2680</v>
      </c>
      <c r="F25" s="826">
        <v>17.1</v>
      </c>
      <c r="G25" s="312">
        <v>2710</v>
      </c>
      <c r="H25" s="457" t="s">
        <v>445</v>
      </c>
      <c r="I25" s="457" t="s">
        <v>450</v>
      </c>
      <c r="J25" s="457" t="s">
        <v>91</v>
      </c>
      <c r="K25" s="830"/>
      <c r="L25" s="123"/>
      <c r="M25" s="465"/>
      <c r="N25" s="123"/>
    </row>
    <row r="26" s="387" customFormat="1" ht="20" customHeight="1" spans="2:16">
      <c r="B26" s="434" t="s">
        <v>367</v>
      </c>
      <c r="C26" s="827" t="s">
        <v>464</v>
      </c>
      <c r="D26" s="311">
        <v>14.8</v>
      </c>
      <c r="E26" s="312">
        <v>2315</v>
      </c>
      <c r="F26" s="311">
        <v>15</v>
      </c>
      <c r="G26" s="312">
        <v>2345</v>
      </c>
      <c r="H26" s="457" t="s">
        <v>445</v>
      </c>
      <c r="I26" s="457" t="s">
        <v>446</v>
      </c>
      <c r="J26" s="457" t="s">
        <v>91</v>
      </c>
      <c r="K26" s="830"/>
      <c r="L26" s="123"/>
      <c r="M26" s="465"/>
      <c r="N26" s="123"/>
      <c r="O26" s="465"/>
      <c r="P26" s="465"/>
    </row>
    <row r="27" s="209" customFormat="1" ht="41" customHeight="1" spans="2:12">
      <c r="B27" s="443" t="s">
        <v>277</v>
      </c>
      <c r="C27" s="378"/>
      <c r="D27" s="778" t="s">
        <v>49</v>
      </c>
      <c r="E27" s="778" t="s">
        <v>465</v>
      </c>
      <c r="F27" s="778" t="s">
        <v>49</v>
      </c>
      <c r="G27" s="778" t="s">
        <v>465</v>
      </c>
      <c r="H27" s="778"/>
      <c r="I27" s="778"/>
      <c r="J27" s="778"/>
      <c r="K27" s="830"/>
      <c r="L27" s="123"/>
    </row>
    <row r="28" s="209" customFormat="1" ht="58" customHeight="1" spans="2:11">
      <c r="B28" s="216"/>
      <c r="C28" s="614"/>
      <c r="D28" s="310" t="s">
        <v>466</v>
      </c>
      <c r="E28" s="310"/>
      <c r="F28" s="310"/>
      <c r="G28" s="310"/>
      <c r="H28" s="310"/>
      <c r="I28" s="310"/>
      <c r="J28" s="310"/>
      <c r="K28" s="831"/>
    </row>
    <row r="29" s="209" customFormat="1" ht="58" customHeight="1" spans="2:11">
      <c r="B29" s="616" t="s">
        <v>374</v>
      </c>
      <c r="C29" s="617"/>
      <c r="D29" s="402" t="s">
        <v>467</v>
      </c>
      <c r="E29" s="402"/>
      <c r="F29" s="402"/>
      <c r="G29" s="402"/>
      <c r="H29" s="402"/>
      <c r="I29" s="402"/>
      <c r="J29" s="402"/>
      <c r="K29" s="832"/>
    </row>
    <row r="30" s="209" customFormat="1" spans="3:16384">
      <c r="C30" s="415"/>
      <c r="WZV30" s="413"/>
      <c r="WZW30" s="413"/>
      <c r="WZX30" s="413"/>
      <c r="WZY30" s="413"/>
      <c r="WZZ30" s="413"/>
      <c r="XAA30" s="413"/>
      <c r="XAB30" s="413"/>
      <c r="XAC30" s="413"/>
      <c r="XAD30" s="413"/>
      <c r="XAE30" s="413"/>
      <c r="XAF30" s="413"/>
      <c r="XAG30" s="413"/>
      <c r="XAH30" s="413"/>
      <c r="XAI30" s="413"/>
      <c r="XAJ30" s="413"/>
      <c r="XAK30" s="413"/>
      <c r="XAL30" s="413"/>
      <c r="XAM30" s="413"/>
      <c r="XAN30" s="413"/>
      <c r="XAO30" s="413"/>
      <c r="XAP30" s="413"/>
      <c r="XAQ30" s="413"/>
      <c r="XAR30" s="413"/>
      <c r="XAS30" s="413"/>
      <c r="XAT30" s="413"/>
      <c r="XAU30" s="413"/>
      <c r="XAV30" s="413"/>
      <c r="XAW30" s="413"/>
      <c r="XAX30" s="413"/>
      <c r="XAY30" s="413"/>
      <c r="XAZ30" s="413"/>
      <c r="XBA30" s="413"/>
      <c r="XBB30" s="413"/>
      <c r="XBC30" s="413"/>
      <c r="XBD30" s="413"/>
      <c r="XBE30" s="413"/>
      <c r="XBF30" s="413"/>
      <c r="XBG30" s="413"/>
      <c r="XBH30" s="413"/>
      <c r="XBI30" s="413"/>
      <c r="XBJ30" s="413"/>
      <c r="XBK30" s="413"/>
      <c r="XBL30" s="413"/>
      <c r="XBM30" s="413"/>
      <c r="XBN30" s="413"/>
      <c r="XBO30" s="413"/>
      <c r="XBP30" s="413"/>
      <c r="XBQ30" s="413"/>
      <c r="XBR30" s="413"/>
      <c r="XBS30" s="413"/>
      <c r="XBT30" s="413"/>
      <c r="XBU30" s="413"/>
      <c r="XBV30" s="413"/>
      <c r="XBW30" s="413"/>
      <c r="XBX30" s="413"/>
      <c r="XBY30" s="413"/>
      <c r="XBZ30" s="413"/>
      <c r="XCA30" s="413"/>
      <c r="XCB30" s="413"/>
      <c r="XCC30" s="413"/>
      <c r="XCD30" s="413"/>
      <c r="XCE30" s="413"/>
      <c r="XCF30" s="413"/>
      <c r="XCG30" s="413"/>
      <c r="XCH30" s="413"/>
      <c r="XCI30" s="413"/>
      <c r="XCJ30" s="413"/>
      <c r="XCK30" s="413"/>
      <c r="XCL30" s="413"/>
      <c r="XCM30" s="413"/>
      <c r="XCN30" s="413"/>
      <c r="XCO30" s="413"/>
      <c r="XCP30" s="413"/>
      <c r="XCQ30" s="413"/>
      <c r="XCR30" s="413"/>
      <c r="XCS30" s="413"/>
      <c r="XCT30" s="413"/>
      <c r="XCU30" s="413"/>
      <c r="XCV30" s="413"/>
      <c r="XCW30" s="413"/>
      <c r="XCX30" s="413"/>
      <c r="XCY30" s="413"/>
      <c r="XCZ30" s="413"/>
      <c r="XDA30" s="413"/>
      <c r="XDB30" s="413"/>
      <c r="XDC30" s="413"/>
      <c r="XDD30" s="413"/>
      <c r="XDE30" s="413"/>
      <c r="XDF30" s="413"/>
      <c r="XDG30" s="413"/>
      <c r="XDH30" s="413"/>
      <c r="XDI30" s="413"/>
      <c r="XDJ30" s="413"/>
      <c r="XDK30" s="413"/>
      <c r="XDL30" s="413"/>
      <c r="XDM30" s="413"/>
      <c r="XDN30" s="413"/>
      <c r="XDO30" s="413"/>
      <c r="XDP30" s="413"/>
      <c r="XDQ30" s="413"/>
      <c r="XDR30" s="413"/>
      <c r="XDS30" s="413"/>
      <c r="XDT30" s="413"/>
      <c r="XDU30" s="413"/>
      <c r="XDV30" s="413"/>
      <c r="XDW30" s="413"/>
      <c r="XDX30" s="413"/>
      <c r="XDY30" s="413"/>
      <c r="XDZ30" s="413"/>
      <c r="XEA30" s="413"/>
      <c r="XEB30" s="413"/>
      <c r="XEC30" s="413"/>
      <c r="XED30" s="413"/>
      <c r="XEE30" s="413"/>
      <c r="XEF30" s="413"/>
      <c r="XEG30" s="413"/>
      <c r="XEH30" s="413"/>
      <c r="XEI30" s="413"/>
      <c r="XEJ30" s="413"/>
      <c r="XEK30" s="413"/>
      <c r="XEL30" s="413"/>
      <c r="XEM30" s="413"/>
      <c r="XEN30" s="413"/>
      <c r="XEO30" s="413"/>
      <c r="XEP30" s="413"/>
      <c r="XEQ30" s="413"/>
      <c r="XER30" s="413"/>
      <c r="XES30" s="413"/>
      <c r="XET30" s="413"/>
      <c r="XEU30" s="413"/>
      <c r="XEV30" s="413"/>
      <c r="XEW30" s="413"/>
      <c r="XEX30" s="413"/>
      <c r="XEY30" s="413"/>
      <c r="XEZ30" s="413"/>
      <c r="XFA30" s="413"/>
      <c r="XFB30" s="413"/>
      <c r="XFC30" s="413"/>
      <c r="XFD30" s="413"/>
    </row>
    <row r="31" s="209" customFormat="1" spans="3:16384">
      <c r="C31" s="415"/>
      <c r="WZV31" s="413"/>
      <c r="WZW31" s="413"/>
      <c r="WZX31" s="413"/>
      <c r="WZY31" s="413"/>
      <c r="WZZ31" s="413"/>
      <c r="XAA31" s="413"/>
      <c r="XAB31" s="413"/>
      <c r="XAC31" s="413"/>
      <c r="XAD31" s="413"/>
      <c r="XAE31" s="413"/>
      <c r="XAF31" s="413"/>
      <c r="XAG31" s="413"/>
      <c r="XAH31" s="413"/>
      <c r="XAI31" s="413"/>
      <c r="XAJ31" s="413"/>
      <c r="XAK31" s="413"/>
      <c r="XAL31" s="413"/>
      <c r="XAM31" s="413"/>
      <c r="XAN31" s="413"/>
      <c r="XAO31" s="413"/>
      <c r="XAP31" s="413"/>
      <c r="XAQ31" s="413"/>
      <c r="XAR31" s="413"/>
      <c r="XAS31" s="413"/>
      <c r="XAT31" s="413"/>
      <c r="XAU31" s="413"/>
      <c r="XAV31" s="413"/>
      <c r="XAW31" s="413"/>
      <c r="XAX31" s="413"/>
      <c r="XAY31" s="413"/>
      <c r="XAZ31" s="413"/>
      <c r="XBA31" s="413"/>
      <c r="XBB31" s="413"/>
      <c r="XBC31" s="413"/>
      <c r="XBD31" s="413"/>
      <c r="XBE31" s="413"/>
      <c r="XBF31" s="413"/>
      <c r="XBG31" s="413"/>
      <c r="XBH31" s="413"/>
      <c r="XBI31" s="413"/>
      <c r="XBJ31" s="413"/>
      <c r="XBK31" s="413"/>
      <c r="XBL31" s="413"/>
      <c r="XBM31" s="413"/>
      <c r="XBN31" s="413"/>
      <c r="XBO31" s="413"/>
      <c r="XBP31" s="413"/>
      <c r="XBQ31" s="413"/>
      <c r="XBR31" s="413"/>
      <c r="XBS31" s="413"/>
      <c r="XBT31" s="413"/>
      <c r="XBU31" s="413"/>
      <c r="XBV31" s="413"/>
      <c r="XBW31" s="413"/>
      <c r="XBX31" s="413"/>
      <c r="XBY31" s="413"/>
      <c r="XBZ31" s="413"/>
      <c r="XCA31" s="413"/>
      <c r="XCB31" s="413"/>
      <c r="XCC31" s="413"/>
      <c r="XCD31" s="413"/>
      <c r="XCE31" s="413"/>
      <c r="XCF31" s="413"/>
      <c r="XCG31" s="413"/>
      <c r="XCH31" s="413"/>
      <c r="XCI31" s="413"/>
      <c r="XCJ31" s="413"/>
      <c r="XCK31" s="413"/>
      <c r="XCL31" s="413"/>
      <c r="XCM31" s="413"/>
      <c r="XCN31" s="413"/>
      <c r="XCO31" s="413"/>
      <c r="XCP31" s="413"/>
      <c r="XCQ31" s="413"/>
      <c r="XCR31" s="413"/>
      <c r="XCS31" s="413"/>
      <c r="XCT31" s="413"/>
      <c r="XCU31" s="413"/>
      <c r="XCV31" s="413"/>
      <c r="XCW31" s="413"/>
      <c r="XCX31" s="413"/>
      <c r="XCY31" s="413"/>
      <c r="XCZ31" s="413"/>
      <c r="XDA31" s="413"/>
      <c r="XDB31" s="413"/>
      <c r="XDC31" s="413"/>
      <c r="XDD31" s="413"/>
      <c r="XDE31" s="413"/>
      <c r="XDF31" s="413"/>
      <c r="XDG31" s="413"/>
      <c r="XDH31" s="413"/>
      <c r="XDI31" s="413"/>
      <c r="XDJ31" s="413"/>
      <c r="XDK31" s="413"/>
      <c r="XDL31" s="413"/>
      <c r="XDM31" s="413"/>
      <c r="XDN31" s="413"/>
      <c r="XDO31" s="413"/>
      <c r="XDP31" s="413"/>
      <c r="XDQ31" s="413"/>
      <c r="XDR31" s="413"/>
      <c r="XDS31" s="413"/>
      <c r="XDT31" s="413"/>
      <c r="XDU31" s="413"/>
      <c r="XDV31" s="413"/>
      <c r="XDW31" s="413"/>
      <c r="XDX31" s="413"/>
      <c r="XDY31" s="413"/>
      <c r="XDZ31" s="413"/>
      <c r="XEA31" s="413"/>
      <c r="XEB31" s="413"/>
      <c r="XEC31" s="413"/>
      <c r="XED31" s="413"/>
      <c r="XEE31" s="413"/>
      <c r="XEF31" s="413"/>
      <c r="XEG31" s="413"/>
      <c r="XEH31" s="413"/>
      <c r="XEI31" s="413"/>
      <c r="XEJ31" s="413"/>
      <c r="XEK31" s="413"/>
      <c r="XEL31" s="413"/>
      <c r="XEM31" s="413"/>
      <c r="XEN31" s="413"/>
      <c r="XEO31" s="413"/>
      <c r="XEP31" s="413"/>
      <c r="XEQ31" s="413"/>
      <c r="XER31" s="413"/>
      <c r="XES31" s="413"/>
      <c r="XET31" s="413"/>
      <c r="XEU31" s="413"/>
      <c r="XEV31" s="413"/>
      <c r="XEW31" s="413"/>
      <c r="XEX31" s="413"/>
      <c r="XEY31" s="413"/>
      <c r="XEZ31" s="413"/>
      <c r="XFA31" s="413"/>
      <c r="XFB31" s="413"/>
      <c r="XFC31" s="413"/>
      <c r="XFD31" s="413"/>
    </row>
    <row r="32" s="209" customFormat="1" spans="3:16384">
      <c r="C32" s="415"/>
      <c r="WZV32" s="413"/>
      <c r="WZW32" s="413"/>
      <c r="WZX32" s="413"/>
      <c r="WZY32" s="413"/>
      <c r="WZZ32" s="413"/>
      <c r="XAA32" s="413"/>
      <c r="XAB32" s="413"/>
      <c r="XAC32" s="413"/>
      <c r="XAD32" s="413"/>
      <c r="XAE32" s="413"/>
      <c r="XAF32" s="413"/>
      <c r="XAG32" s="413"/>
      <c r="XAH32" s="413"/>
      <c r="XAI32" s="413"/>
      <c r="XAJ32" s="413"/>
      <c r="XAK32" s="413"/>
      <c r="XAL32" s="413"/>
      <c r="XAM32" s="413"/>
      <c r="XAN32" s="413"/>
      <c r="XAO32" s="413"/>
      <c r="XAP32" s="413"/>
      <c r="XAQ32" s="413"/>
      <c r="XAR32" s="413"/>
      <c r="XAS32" s="413"/>
      <c r="XAT32" s="413"/>
      <c r="XAU32" s="413"/>
      <c r="XAV32" s="413"/>
      <c r="XAW32" s="413"/>
      <c r="XAX32" s="413"/>
      <c r="XAY32" s="413"/>
      <c r="XAZ32" s="413"/>
      <c r="XBA32" s="413"/>
      <c r="XBB32" s="413"/>
      <c r="XBC32" s="413"/>
      <c r="XBD32" s="413"/>
      <c r="XBE32" s="413"/>
      <c r="XBF32" s="413"/>
      <c r="XBG32" s="413"/>
      <c r="XBH32" s="413"/>
      <c r="XBI32" s="413"/>
      <c r="XBJ32" s="413"/>
      <c r="XBK32" s="413"/>
      <c r="XBL32" s="413"/>
      <c r="XBM32" s="413"/>
      <c r="XBN32" s="413"/>
      <c r="XBO32" s="413"/>
      <c r="XBP32" s="413"/>
      <c r="XBQ32" s="413"/>
      <c r="XBR32" s="413"/>
      <c r="XBS32" s="413"/>
      <c r="XBT32" s="413"/>
      <c r="XBU32" s="413"/>
      <c r="XBV32" s="413"/>
      <c r="XBW32" s="413"/>
      <c r="XBX32" s="413"/>
      <c r="XBY32" s="413"/>
      <c r="XBZ32" s="413"/>
      <c r="XCA32" s="413"/>
      <c r="XCB32" s="413"/>
      <c r="XCC32" s="413"/>
      <c r="XCD32" s="413"/>
      <c r="XCE32" s="413"/>
      <c r="XCF32" s="413"/>
      <c r="XCG32" s="413"/>
      <c r="XCH32" s="413"/>
      <c r="XCI32" s="413"/>
      <c r="XCJ32" s="413"/>
      <c r="XCK32" s="413"/>
      <c r="XCL32" s="413"/>
      <c r="XCM32" s="413"/>
      <c r="XCN32" s="413"/>
      <c r="XCO32" s="413"/>
      <c r="XCP32" s="413"/>
      <c r="XCQ32" s="413"/>
      <c r="XCR32" s="413"/>
      <c r="XCS32" s="413"/>
      <c r="XCT32" s="413"/>
      <c r="XCU32" s="413"/>
      <c r="XCV32" s="413"/>
      <c r="XCW32" s="413"/>
      <c r="XCX32" s="413"/>
      <c r="XCY32" s="413"/>
      <c r="XCZ32" s="413"/>
      <c r="XDA32" s="413"/>
      <c r="XDB32" s="413"/>
      <c r="XDC32" s="413"/>
      <c r="XDD32" s="413"/>
      <c r="XDE32" s="413"/>
      <c r="XDF32" s="413"/>
      <c r="XDG32" s="413"/>
      <c r="XDH32" s="413"/>
      <c r="XDI32" s="413"/>
      <c r="XDJ32" s="413"/>
      <c r="XDK32" s="413"/>
      <c r="XDL32" s="413"/>
      <c r="XDM32" s="413"/>
      <c r="XDN32" s="413"/>
      <c r="XDO32" s="413"/>
      <c r="XDP32" s="413"/>
      <c r="XDQ32" s="413"/>
      <c r="XDR32" s="413"/>
      <c r="XDS32" s="413"/>
      <c r="XDT32" s="413"/>
      <c r="XDU32" s="413"/>
      <c r="XDV32" s="413"/>
      <c r="XDW32" s="413"/>
      <c r="XDX32" s="413"/>
      <c r="XDY32" s="413"/>
      <c r="XDZ32" s="413"/>
      <c r="XEA32" s="413"/>
      <c r="XEB32" s="413"/>
      <c r="XEC32" s="413"/>
      <c r="XED32" s="413"/>
      <c r="XEE32" s="413"/>
      <c r="XEF32" s="413"/>
      <c r="XEG32" s="413"/>
      <c r="XEH32" s="413"/>
      <c r="XEI32" s="413"/>
      <c r="XEJ32" s="413"/>
      <c r="XEK32" s="413"/>
      <c r="XEL32" s="413"/>
      <c r="XEM32" s="413"/>
      <c r="XEN32" s="413"/>
      <c r="XEO32" s="413"/>
      <c r="XEP32" s="413"/>
      <c r="XEQ32" s="413"/>
      <c r="XER32" s="413"/>
      <c r="XES32" s="413"/>
      <c r="XET32" s="413"/>
      <c r="XEU32" s="413"/>
      <c r="XEV32" s="413"/>
      <c r="XEW32" s="413"/>
      <c r="XEX32" s="413"/>
      <c r="XEY32" s="413"/>
      <c r="XEZ32" s="413"/>
      <c r="XFA32" s="413"/>
      <c r="XFB32" s="413"/>
      <c r="XFC32" s="413"/>
      <c r="XFD32" s="413"/>
    </row>
    <row r="33" s="209" customFormat="1" spans="3:16384">
      <c r="C33" s="415"/>
      <c r="WZV33" s="413"/>
      <c r="WZW33" s="413"/>
      <c r="WZX33" s="413"/>
      <c r="WZY33" s="413"/>
      <c r="WZZ33" s="413"/>
      <c r="XAA33" s="413"/>
      <c r="XAB33" s="413"/>
      <c r="XAC33" s="413"/>
      <c r="XAD33" s="413"/>
      <c r="XAE33" s="413"/>
      <c r="XAF33" s="413"/>
      <c r="XAG33" s="413"/>
      <c r="XAH33" s="413"/>
      <c r="XAI33" s="413"/>
      <c r="XAJ33" s="413"/>
      <c r="XAK33" s="413"/>
      <c r="XAL33" s="413"/>
      <c r="XAM33" s="413"/>
      <c r="XAN33" s="413"/>
      <c r="XAO33" s="413"/>
      <c r="XAP33" s="413"/>
      <c r="XAQ33" s="413"/>
      <c r="XAR33" s="413"/>
      <c r="XAS33" s="413"/>
      <c r="XAT33" s="413"/>
      <c r="XAU33" s="413"/>
      <c r="XAV33" s="413"/>
      <c r="XAW33" s="413"/>
      <c r="XAX33" s="413"/>
      <c r="XAY33" s="413"/>
      <c r="XAZ33" s="413"/>
      <c r="XBA33" s="413"/>
      <c r="XBB33" s="413"/>
      <c r="XBC33" s="413"/>
      <c r="XBD33" s="413"/>
      <c r="XBE33" s="413"/>
      <c r="XBF33" s="413"/>
      <c r="XBG33" s="413"/>
      <c r="XBH33" s="413"/>
      <c r="XBI33" s="413"/>
      <c r="XBJ33" s="413"/>
      <c r="XBK33" s="413"/>
      <c r="XBL33" s="413"/>
      <c r="XBM33" s="413"/>
      <c r="XBN33" s="413"/>
      <c r="XBO33" s="413"/>
      <c r="XBP33" s="413"/>
      <c r="XBQ33" s="413"/>
      <c r="XBR33" s="413"/>
      <c r="XBS33" s="413"/>
      <c r="XBT33" s="413"/>
      <c r="XBU33" s="413"/>
      <c r="XBV33" s="413"/>
      <c r="XBW33" s="413"/>
      <c r="XBX33" s="413"/>
      <c r="XBY33" s="413"/>
      <c r="XBZ33" s="413"/>
      <c r="XCA33" s="413"/>
      <c r="XCB33" s="413"/>
      <c r="XCC33" s="413"/>
      <c r="XCD33" s="413"/>
      <c r="XCE33" s="413"/>
      <c r="XCF33" s="413"/>
      <c r="XCG33" s="413"/>
      <c r="XCH33" s="413"/>
      <c r="XCI33" s="413"/>
      <c r="XCJ33" s="413"/>
      <c r="XCK33" s="413"/>
      <c r="XCL33" s="413"/>
      <c r="XCM33" s="413"/>
      <c r="XCN33" s="413"/>
      <c r="XCO33" s="413"/>
      <c r="XCP33" s="413"/>
      <c r="XCQ33" s="413"/>
      <c r="XCR33" s="413"/>
      <c r="XCS33" s="413"/>
      <c r="XCT33" s="413"/>
      <c r="XCU33" s="413"/>
      <c r="XCV33" s="413"/>
      <c r="XCW33" s="413"/>
      <c r="XCX33" s="413"/>
      <c r="XCY33" s="413"/>
      <c r="XCZ33" s="413"/>
      <c r="XDA33" s="413"/>
      <c r="XDB33" s="413"/>
      <c r="XDC33" s="413"/>
      <c r="XDD33" s="413"/>
      <c r="XDE33" s="413"/>
      <c r="XDF33" s="413"/>
      <c r="XDG33" s="413"/>
      <c r="XDH33" s="413"/>
      <c r="XDI33" s="413"/>
      <c r="XDJ33" s="413"/>
      <c r="XDK33" s="413"/>
      <c r="XDL33" s="413"/>
      <c r="XDM33" s="413"/>
      <c r="XDN33" s="413"/>
      <c r="XDO33" s="413"/>
      <c r="XDP33" s="413"/>
      <c r="XDQ33" s="413"/>
      <c r="XDR33" s="413"/>
      <c r="XDS33" s="413"/>
      <c r="XDT33" s="413"/>
      <c r="XDU33" s="413"/>
      <c r="XDV33" s="413"/>
      <c r="XDW33" s="413"/>
      <c r="XDX33" s="413"/>
      <c r="XDY33" s="413"/>
      <c r="XDZ33" s="413"/>
      <c r="XEA33" s="413"/>
      <c r="XEB33" s="413"/>
      <c r="XEC33" s="413"/>
      <c r="XED33" s="413"/>
      <c r="XEE33" s="413"/>
      <c r="XEF33" s="413"/>
      <c r="XEG33" s="413"/>
      <c r="XEH33" s="413"/>
      <c r="XEI33" s="413"/>
      <c r="XEJ33" s="413"/>
      <c r="XEK33" s="413"/>
      <c r="XEL33" s="413"/>
      <c r="XEM33" s="413"/>
      <c r="XEN33" s="413"/>
      <c r="XEO33" s="413"/>
      <c r="XEP33" s="413"/>
      <c r="XEQ33" s="413"/>
      <c r="XER33" s="413"/>
      <c r="XES33" s="413"/>
      <c r="XET33" s="413"/>
      <c r="XEU33" s="413"/>
      <c r="XEV33" s="413"/>
      <c r="XEW33" s="413"/>
      <c r="XEX33" s="413"/>
      <c r="XEY33" s="413"/>
      <c r="XEZ33" s="413"/>
      <c r="XFA33" s="413"/>
      <c r="XFB33" s="413"/>
      <c r="XFC33" s="413"/>
      <c r="XFD33" s="413"/>
    </row>
    <row r="34" s="209" customFormat="1" spans="3:16384">
      <c r="C34" s="415"/>
      <c r="WZV34" s="413"/>
      <c r="WZW34" s="413"/>
      <c r="WZX34" s="413"/>
      <c r="WZY34" s="413"/>
      <c r="WZZ34" s="413"/>
      <c r="XAA34" s="413"/>
      <c r="XAB34" s="413"/>
      <c r="XAC34" s="413"/>
      <c r="XAD34" s="413"/>
      <c r="XAE34" s="413"/>
      <c r="XAF34" s="413"/>
      <c r="XAG34" s="413"/>
      <c r="XAH34" s="413"/>
      <c r="XAI34" s="413"/>
      <c r="XAJ34" s="413"/>
      <c r="XAK34" s="413"/>
      <c r="XAL34" s="413"/>
      <c r="XAM34" s="413"/>
      <c r="XAN34" s="413"/>
      <c r="XAO34" s="413"/>
      <c r="XAP34" s="413"/>
      <c r="XAQ34" s="413"/>
      <c r="XAR34" s="413"/>
      <c r="XAS34" s="413"/>
      <c r="XAT34" s="413"/>
      <c r="XAU34" s="413"/>
      <c r="XAV34" s="413"/>
      <c r="XAW34" s="413"/>
      <c r="XAX34" s="413"/>
      <c r="XAY34" s="413"/>
      <c r="XAZ34" s="413"/>
      <c r="XBA34" s="413"/>
      <c r="XBB34" s="413"/>
      <c r="XBC34" s="413"/>
      <c r="XBD34" s="413"/>
      <c r="XBE34" s="413"/>
      <c r="XBF34" s="413"/>
      <c r="XBG34" s="413"/>
      <c r="XBH34" s="413"/>
      <c r="XBI34" s="413"/>
      <c r="XBJ34" s="413"/>
      <c r="XBK34" s="413"/>
      <c r="XBL34" s="413"/>
      <c r="XBM34" s="413"/>
      <c r="XBN34" s="413"/>
      <c r="XBO34" s="413"/>
      <c r="XBP34" s="413"/>
      <c r="XBQ34" s="413"/>
      <c r="XBR34" s="413"/>
      <c r="XBS34" s="413"/>
      <c r="XBT34" s="413"/>
      <c r="XBU34" s="413"/>
      <c r="XBV34" s="413"/>
      <c r="XBW34" s="413"/>
      <c r="XBX34" s="413"/>
      <c r="XBY34" s="413"/>
      <c r="XBZ34" s="413"/>
      <c r="XCA34" s="413"/>
      <c r="XCB34" s="413"/>
      <c r="XCC34" s="413"/>
      <c r="XCD34" s="413"/>
      <c r="XCE34" s="413"/>
      <c r="XCF34" s="413"/>
      <c r="XCG34" s="413"/>
      <c r="XCH34" s="413"/>
      <c r="XCI34" s="413"/>
      <c r="XCJ34" s="413"/>
      <c r="XCK34" s="413"/>
      <c r="XCL34" s="413"/>
      <c r="XCM34" s="413"/>
      <c r="XCN34" s="413"/>
      <c r="XCO34" s="413"/>
      <c r="XCP34" s="413"/>
      <c r="XCQ34" s="413"/>
      <c r="XCR34" s="413"/>
      <c r="XCS34" s="413"/>
      <c r="XCT34" s="413"/>
      <c r="XCU34" s="413"/>
      <c r="XCV34" s="413"/>
      <c r="XCW34" s="413"/>
      <c r="XCX34" s="413"/>
      <c r="XCY34" s="413"/>
      <c r="XCZ34" s="413"/>
      <c r="XDA34" s="413"/>
      <c r="XDB34" s="413"/>
      <c r="XDC34" s="413"/>
      <c r="XDD34" s="413"/>
      <c r="XDE34" s="413"/>
      <c r="XDF34" s="413"/>
      <c r="XDG34" s="413"/>
      <c r="XDH34" s="413"/>
      <c r="XDI34" s="413"/>
      <c r="XDJ34" s="413"/>
      <c r="XDK34" s="413"/>
      <c r="XDL34" s="413"/>
      <c r="XDM34" s="413"/>
      <c r="XDN34" s="413"/>
      <c r="XDO34" s="413"/>
      <c r="XDP34" s="413"/>
      <c r="XDQ34" s="413"/>
      <c r="XDR34" s="413"/>
      <c r="XDS34" s="413"/>
      <c r="XDT34" s="413"/>
      <c r="XDU34" s="413"/>
      <c r="XDV34" s="413"/>
      <c r="XDW34" s="413"/>
      <c r="XDX34" s="413"/>
      <c r="XDY34" s="413"/>
      <c r="XDZ34" s="413"/>
      <c r="XEA34" s="413"/>
      <c r="XEB34" s="413"/>
      <c r="XEC34" s="413"/>
      <c r="XED34" s="413"/>
      <c r="XEE34" s="413"/>
      <c r="XEF34" s="413"/>
      <c r="XEG34" s="413"/>
      <c r="XEH34" s="413"/>
      <c r="XEI34" s="413"/>
      <c r="XEJ34" s="413"/>
      <c r="XEK34" s="413"/>
      <c r="XEL34" s="413"/>
      <c r="XEM34" s="413"/>
      <c r="XEN34" s="413"/>
      <c r="XEO34" s="413"/>
      <c r="XEP34" s="413"/>
      <c r="XEQ34" s="413"/>
      <c r="XER34" s="413"/>
      <c r="XES34" s="413"/>
      <c r="XET34" s="413"/>
      <c r="XEU34" s="413"/>
      <c r="XEV34" s="413"/>
      <c r="XEW34" s="413"/>
      <c r="XEX34" s="413"/>
      <c r="XEY34" s="413"/>
      <c r="XEZ34" s="413"/>
      <c r="XFA34" s="413"/>
      <c r="XFB34" s="413"/>
      <c r="XFC34" s="413"/>
      <c r="XFD34" s="413"/>
    </row>
    <row r="35" s="209" customFormat="1" spans="3:16384">
      <c r="C35" s="415"/>
      <c r="WZV35" s="413"/>
      <c r="WZW35" s="413"/>
      <c r="WZX35" s="413"/>
      <c r="WZY35" s="413"/>
      <c r="WZZ35" s="413"/>
      <c r="XAA35" s="413"/>
      <c r="XAB35" s="413"/>
      <c r="XAC35" s="413"/>
      <c r="XAD35" s="413"/>
      <c r="XAE35" s="413"/>
      <c r="XAF35" s="413"/>
      <c r="XAG35" s="413"/>
      <c r="XAH35" s="413"/>
      <c r="XAI35" s="413"/>
      <c r="XAJ35" s="413"/>
      <c r="XAK35" s="413"/>
      <c r="XAL35" s="413"/>
      <c r="XAM35" s="413"/>
      <c r="XAN35" s="413"/>
      <c r="XAO35" s="413"/>
      <c r="XAP35" s="413"/>
      <c r="XAQ35" s="413"/>
      <c r="XAR35" s="413"/>
      <c r="XAS35" s="413"/>
      <c r="XAT35" s="413"/>
      <c r="XAU35" s="413"/>
      <c r="XAV35" s="413"/>
      <c r="XAW35" s="413"/>
      <c r="XAX35" s="413"/>
      <c r="XAY35" s="413"/>
      <c r="XAZ35" s="413"/>
      <c r="XBA35" s="413"/>
      <c r="XBB35" s="413"/>
      <c r="XBC35" s="413"/>
      <c r="XBD35" s="413"/>
      <c r="XBE35" s="413"/>
      <c r="XBF35" s="413"/>
      <c r="XBG35" s="413"/>
      <c r="XBH35" s="413"/>
      <c r="XBI35" s="413"/>
      <c r="XBJ35" s="413"/>
      <c r="XBK35" s="413"/>
      <c r="XBL35" s="413"/>
      <c r="XBM35" s="413"/>
      <c r="XBN35" s="413"/>
      <c r="XBO35" s="413"/>
      <c r="XBP35" s="413"/>
      <c r="XBQ35" s="413"/>
      <c r="XBR35" s="413"/>
      <c r="XBS35" s="413"/>
      <c r="XBT35" s="413"/>
      <c r="XBU35" s="413"/>
      <c r="XBV35" s="413"/>
      <c r="XBW35" s="413"/>
      <c r="XBX35" s="413"/>
      <c r="XBY35" s="413"/>
      <c r="XBZ35" s="413"/>
      <c r="XCA35" s="413"/>
      <c r="XCB35" s="413"/>
      <c r="XCC35" s="413"/>
      <c r="XCD35" s="413"/>
      <c r="XCE35" s="413"/>
      <c r="XCF35" s="413"/>
      <c r="XCG35" s="413"/>
      <c r="XCH35" s="413"/>
      <c r="XCI35" s="413"/>
      <c r="XCJ35" s="413"/>
      <c r="XCK35" s="413"/>
      <c r="XCL35" s="413"/>
      <c r="XCM35" s="413"/>
      <c r="XCN35" s="413"/>
      <c r="XCO35" s="413"/>
      <c r="XCP35" s="413"/>
      <c r="XCQ35" s="413"/>
      <c r="XCR35" s="413"/>
      <c r="XCS35" s="413"/>
      <c r="XCT35" s="413"/>
      <c r="XCU35" s="413"/>
      <c r="XCV35" s="413"/>
      <c r="XCW35" s="413"/>
      <c r="XCX35" s="413"/>
      <c r="XCY35" s="413"/>
      <c r="XCZ35" s="413"/>
      <c r="XDA35" s="413"/>
      <c r="XDB35" s="413"/>
      <c r="XDC35" s="413"/>
      <c r="XDD35" s="413"/>
      <c r="XDE35" s="413"/>
      <c r="XDF35" s="413"/>
      <c r="XDG35" s="413"/>
      <c r="XDH35" s="413"/>
      <c r="XDI35" s="413"/>
      <c r="XDJ35" s="413"/>
      <c r="XDK35" s="413"/>
      <c r="XDL35" s="413"/>
      <c r="XDM35" s="413"/>
      <c r="XDN35" s="413"/>
      <c r="XDO35" s="413"/>
      <c r="XDP35" s="413"/>
      <c r="XDQ35" s="413"/>
      <c r="XDR35" s="413"/>
      <c r="XDS35" s="413"/>
      <c r="XDT35" s="413"/>
      <c r="XDU35" s="413"/>
      <c r="XDV35" s="413"/>
      <c r="XDW35" s="413"/>
      <c r="XDX35" s="413"/>
      <c r="XDY35" s="413"/>
      <c r="XDZ35" s="413"/>
      <c r="XEA35" s="413"/>
      <c r="XEB35" s="413"/>
      <c r="XEC35" s="413"/>
      <c r="XED35" s="413"/>
      <c r="XEE35" s="413"/>
      <c r="XEF35" s="413"/>
      <c r="XEG35" s="413"/>
      <c r="XEH35" s="413"/>
      <c r="XEI35" s="413"/>
      <c r="XEJ35" s="413"/>
      <c r="XEK35" s="413"/>
      <c r="XEL35" s="413"/>
      <c r="XEM35" s="413"/>
      <c r="XEN35" s="413"/>
      <c r="XEO35" s="413"/>
      <c r="XEP35" s="413"/>
      <c r="XEQ35" s="413"/>
      <c r="XER35" s="413"/>
      <c r="XES35" s="413"/>
      <c r="XET35" s="413"/>
      <c r="XEU35" s="413"/>
      <c r="XEV35" s="413"/>
      <c r="XEW35" s="413"/>
      <c r="XEX35" s="413"/>
      <c r="XEY35" s="413"/>
      <c r="XEZ35" s="413"/>
      <c r="XFA35" s="413"/>
      <c r="XFB35" s="413"/>
      <c r="XFC35" s="413"/>
      <c r="XFD35" s="413"/>
    </row>
    <row r="36" s="209" customFormat="1" spans="3:16384">
      <c r="C36" s="415"/>
      <c r="WZV36" s="413"/>
      <c r="WZW36" s="413"/>
      <c r="WZX36" s="413"/>
      <c r="WZY36" s="413"/>
      <c r="WZZ36" s="413"/>
      <c r="XAA36" s="413"/>
      <c r="XAB36" s="413"/>
      <c r="XAC36" s="413"/>
      <c r="XAD36" s="413"/>
      <c r="XAE36" s="413"/>
      <c r="XAF36" s="413"/>
      <c r="XAG36" s="413"/>
      <c r="XAH36" s="413"/>
      <c r="XAI36" s="413"/>
      <c r="XAJ36" s="413"/>
      <c r="XAK36" s="413"/>
      <c r="XAL36" s="413"/>
      <c r="XAM36" s="413"/>
      <c r="XAN36" s="413"/>
      <c r="XAO36" s="413"/>
      <c r="XAP36" s="413"/>
      <c r="XAQ36" s="413"/>
      <c r="XAR36" s="413"/>
      <c r="XAS36" s="413"/>
      <c r="XAT36" s="413"/>
      <c r="XAU36" s="413"/>
      <c r="XAV36" s="413"/>
      <c r="XAW36" s="413"/>
      <c r="XAX36" s="413"/>
      <c r="XAY36" s="413"/>
      <c r="XAZ36" s="413"/>
      <c r="XBA36" s="413"/>
      <c r="XBB36" s="413"/>
      <c r="XBC36" s="413"/>
      <c r="XBD36" s="413"/>
      <c r="XBE36" s="413"/>
      <c r="XBF36" s="413"/>
      <c r="XBG36" s="413"/>
      <c r="XBH36" s="413"/>
      <c r="XBI36" s="413"/>
      <c r="XBJ36" s="413"/>
      <c r="XBK36" s="413"/>
      <c r="XBL36" s="413"/>
      <c r="XBM36" s="413"/>
      <c r="XBN36" s="413"/>
      <c r="XBO36" s="413"/>
      <c r="XBP36" s="413"/>
      <c r="XBQ36" s="413"/>
      <c r="XBR36" s="413"/>
      <c r="XBS36" s="413"/>
      <c r="XBT36" s="413"/>
      <c r="XBU36" s="413"/>
      <c r="XBV36" s="413"/>
      <c r="XBW36" s="413"/>
      <c r="XBX36" s="413"/>
      <c r="XBY36" s="413"/>
      <c r="XBZ36" s="413"/>
      <c r="XCA36" s="413"/>
      <c r="XCB36" s="413"/>
      <c r="XCC36" s="413"/>
      <c r="XCD36" s="413"/>
      <c r="XCE36" s="413"/>
      <c r="XCF36" s="413"/>
      <c r="XCG36" s="413"/>
      <c r="XCH36" s="413"/>
      <c r="XCI36" s="413"/>
      <c r="XCJ36" s="413"/>
      <c r="XCK36" s="413"/>
      <c r="XCL36" s="413"/>
      <c r="XCM36" s="413"/>
      <c r="XCN36" s="413"/>
      <c r="XCO36" s="413"/>
      <c r="XCP36" s="413"/>
      <c r="XCQ36" s="413"/>
      <c r="XCR36" s="413"/>
      <c r="XCS36" s="413"/>
      <c r="XCT36" s="413"/>
      <c r="XCU36" s="413"/>
      <c r="XCV36" s="413"/>
      <c r="XCW36" s="413"/>
      <c r="XCX36" s="413"/>
      <c r="XCY36" s="413"/>
      <c r="XCZ36" s="413"/>
      <c r="XDA36" s="413"/>
      <c r="XDB36" s="413"/>
      <c r="XDC36" s="413"/>
      <c r="XDD36" s="413"/>
      <c r="XDE36" s="413"/>
      <c r="XDF36" s="413"/>
      <c r="XDG36" s="413"/>
      <c r="XDH36" s="413"/>
      <c r="XDI36" s="413"/>
      <c r="XDJ36" s="413"/>
      <c r="XDK36" s="413"/>
      <c r="XDL36" s="413"/>
      <c r="XDM36" s="413"/>
      <c r="XDN36" s="413"/>
      <c r="XDO36" s="413"/>
      <c r="XDP36" s="413"/>
      <c r="XDQ36" s="413"/>
      <c r="XDR36" s="413"/>
      <c r="XDS36" s="413"/>
      <c r="XDT36" s="413"/>
      <c r="XDU36" s="413"/>
      <c r="XDV36" s="413"/>
      <c r="XDW36" s="413"/>
      <c r="XDX36" s="413"/>
      <c r="XDY36" s="413"/>
      <c r="XDZ36" s="413"/>
      <c r="XEA36" s="413"/>
      <c r="XEB36" s="413"/>
      <c r="XEC36" s="413"/>
      <c r="XED36" s="413"/>
      <c r="XEE36" s="413"/>
      <c r="XEF36" s="413"/>
      <c r="XEG36" s="413"/>
      <c r="XEH36" s="413"/>
      <c r="XEI36" s="413"/>
      <c r="XEJ36" s="413"/>
      <c r="XEK36" s="413"/>
      <c r="XEL36" s="413"/>
      <c r="XEM36" s="413"/>
      <c r="XEN36" s="413"/>
      <c r="XEO36" s="413"/>
      <c r="XEP36" s="413"/>
      <c r="XEQ36" s="413"/>
      <c r="XER36" s="413"/>
      <c r="XES36" s="413"/>
      <c r="XET36" s="413"/>
      <c r="XEU36" s="413"/>
      <c r="XEV36" s="413"/>
      <c r="XEW36" s="413"/>
      <c r="XEX36" s="413"/>
      <c r="XEY36" s="413"/>
      <c r="XEZ36" s="413"/>
      <c r="XFA36" s="413"/>
      <c r="XFB36" s="413"/>
      <c r="XFC36" s="413"/>
      <c r="XFD36" s="413"/>
    </row>
    <row r="37" s="209" customFormat="1" spans="3:16384">
      <c r="C37" s="415"/>
      <c r="WZV37" s="413"/>
      <c r="WZW37" s="413"/>
      <c r="WZX37" s="413"/>
      <c r="WZY37" s="413"/>
      <c r="WZZ37" s="413"/>
      <c r="XAA37" s="413"/>
      <c r="XAB37" s="413"/>
      <c r="XAC37" s="413"/>
      <c r="XAD37" s="413"/>
      <c r="XAE37" s="413"/>
      <c r="XAF37" s="413"/>
      <c r="XAG37" s="413"/>
      <c r="XAH37" s="413"/>
      <c r="XAI37" s="413"/>
      <c r="XAJ37" s="413"/>
      <c r="XAK37" s="413"/>
      <c r="XAL37" s="413"/>
      <c r="XAM37" s="413"/>
      <c r="XAN37" s="413"/>
      <c r="XAO37" s="413"/>
      <c r="XAP37" s="413"/>
      <c r="XAQ37" s="413"/>
      <c r="XAR37" s="413"/>
      <c r="XAS37" s="413"/>
      <c r="XAT37" s="413"/>
      <c r="XAU37" s="413"/>
      <c r="XAV37" s="413"/>
      <c r="XAW37" s="413"/>
      <c r="XAX37" s="413"/>
      <c r="XAY37" s="413"/>
      <c r="XAZ37" s="413"/>
      <c r="XBA37" s="413"/>
      <c r="XBB37" s="413"/>
      <c r="XBC37" s="413"/>
      <c r="XBD37" s="413"/>
      <c r="XBE37" s="413"/>
      <c r="XBF37" s="413"/>
      <c r="XBG37" s="413"/>
      <c r="XBH37" s="413"/>
      <c r="XBI37" s="413"/>
      <c r="XBJ37" s="413"/>
      <c r="XBK37" s="413"/>
      <c r="XBL37" s="413"/>
      <c r="XBM37" s="413"/>
      <c r="XBN37" s="413"/>
      <c r="XBO37" s="413"/>
      <c r="XBP37" s="413"/>
      <c r="XBQ37" s="413"/>
      <c r="XBR37" s="413"/>
      <c r="XBS37" s="413"/>
      <c r="XBT37" s="413"/>
      <c r="XBU37" s="413"/>
      <c r="XBV37" s="413"/>
      <c r="XBW37" s="413"/>
      <c r="XBX37" s="413"/>
      <c r="XBY37" s="413"/>
      <c r="XBZ37" s="413"/>
      <c r="XCA37" s="413"/>
      <c r="XCB37" s="413"/>
      <c r="XCC37" s="413"/>
      <c r="XCD37" s="413"/>
      <c r="XCE37" s="413"/>
      <c r="XCF37" s="413"/>
      <c r="XCG37" s="413"/>
      <c r="XCH37" s="413"/>
      <c r="XCI37" s="413"/>
      <c r="XCJ37" s="413"/>
      <c r="XCK37" s="413"/>
      <c r="XCL37" s="413"/>
      <c r="XCM37" s="413"/>
      <c r="XCN37" s="413"/>
      <c r="XCO37" s="413"/>
      <c r="XCP37" s="413"/>
      <c r="XCQ37" s="413"/>
      <c r="XCR37" s="413"/>
      <c r="XCS37" s="413"/>
      <c r="XCT37" s="413"/>
      <c r="XCU37" s="413"/>
      <c r="XCV37" s="413"/>
      <c r="XCW37" s="413"/>
      <c r="XCX37" s="413"/>
      <c r="XCY37" s="413"/>
      <c r="XCZ37" s="413"/>
      <c r="XDA37" s="413"/>
      <c r="XDB37" s="413"/>
      <c r="XDC37" s="413"/>
      <c r="XDD37" s="413"/>
      <c r="XDE37" s="413"/>
      <c r="XDF37" s="413"/>
      <c r="XDG37" s="413"/>
      <c r="XDH37" s="413"/>
      <c r="XDI37" s="413"/>
      <c r="XDJ37" s="413"/>
      <c r="XDK37" s="413"/>
      <c r="XDL37" s="413"/>
      <c r="XDM37" s="413"/>
      <c r="XDN37" s="413"/>
      <c r="XDO37" s="413"/>
      <c r="XDP37" s="413"/>
      <c r="XDQ37" s="413"/>
      <c r="XDR37" s="413"/>
      <c r="XDS37" s="413"/>
      <c r="XDT37" s="413"/>
      <c r="XDU37" s="413"/>
      <c r="XDV37" s="413"/>
      <c r="XDW37" s="413"/>
      <c r="XDX37" s="413"/>
      <c r="XDY37" s="413"/>
      <c r="XDZ37" s="413"/>
      <c r="XEA37" s="413"/>
      <c r="XEB37" s="413"/>
      <c r="XEC37" s="413"/>
      <c r="XED37" s="413"/>
      <c r="XEE37" s="413"/>
      <c r="XEF37" s="413"/>
      <c r="XEG37" s="413"/>
      <c r="XEH37" s="413"/>
      <c r="XEI37" s="413"/>
      <c r="XEJ37" s="413"/>
      <c r="XEK37" s="413"/>
      <c r="XEL37" s="413"/>
      <c r="XEM37" s="413"/>
      <c r="XEN37" s="413"/>
      <c r="XEO37" s="413"/>
      <c r="XEP37" s="413"/>
      <c r="XEQ37" s="413"/>
      <c r="XER37" s="413"/>
      <c r="XES37" s="413"/>
      <c r="XET37" s="413"/>
      <c r="XEU37" s="413"/>
      <c r="XEV37" s="413"/>
      <c r="XEW37" s="413"/>
      <c r="XEX37" s="413"/>
      <c r="XEY37" s="413"/>
      <c r="XEZ37" s="413"/>
      <c r="XFA37" s="413"/>
      <c r="XFB37" s="413"/>
      <c r="XFC37" s="413"/>
      <c r="XFD37" s="413"/>
    </row>
    <row r="38" s="209" customFormat="1" spans="3:16384">
      <c r="C38" s="415"/>
      <c r="WZV38" s="413"/>
      <c r="WZW38" s="413"/>
      <c r="WZX38" s="413"/>
      <c r="WZY38" s="413"/>
      <c r="WZZ38" s="413"/>
      <c r="XAA38" s="413"/>
      <c r="XAB38" s="413"/>
      <c r="XAC38" s="413"/>
      <c r="XAD38" s="413"/>
      <c r="XAE38" s="413"/>
      <c r="XAF38" s="413"/>
      <c r="XAG38" s="413"/>
      <c r="XAH38" s="413"/>
      <c r="XAI38" s="413"/>
      <c r="XAJ38" s="413"/>
      <c r="XAK38" s="413"/>
      <c r="XAL38" s="413"/>
      <c r="XAM38" s="413"/>
      <c r="XAN38" s="413"/>
      <c r="XAO38" s="413"/>
      <c r="XAP38" s="413"/>
      <c r="XAQ38" s="413"/>
      <c r="XAR38" s="413"/>
      <c r="XAS38" s="413"/>
      <c r="XAT38" s="413"/>
      <c r="XAU38" s="413"/>
      <c r="XAV38" s="413"/>
      <c r="XAW38" s="413"/>
      <c r="XAX38" s="413"/>
      <c r="XAY38" s="413"/>
      <c r="XAZ38" s="413"/>
      <c r="XBA38" s="413"/>
      <c r="XBB38" s="413"/>
      <c r="XBC38" s="413"/>
      <c r="XBD38" s="413"/>
      <c r="XBE38" s="413"/>
      <c r="XBF38" s="413"/>
      <c r="XBG38" s="413"/>
      <c r="XBH38" s="413"/>
      <c r="XBI38" s="413"/>
      <c r="XBJ38" s="413"/>
      <c r="XBK38" s="413"/>
      <c r="XBL38" s="413"/>
      <c r="XBM38" s="413"/>
      <c r="XBN38" s="413"/>
      <c r="XBO38" s="413"/>
      <c r="XBP38" s="413"/>
      <c r="XBQ38" s="413"/>
      <c r="XBR38" s="413"/>
      <c r="XBS38" s="413"/>
      <c r="XBT38" s="413"/>
      <c r="XBU38" s="413"/>
      <c r="XBV38" s="413"/>
      <c r="XBW38" s="413"/>
      <c r="XBX38" s="413"/>
      <c r="XBY38" s="413"/>
      <c r="XBZ38" s="413"/>
      <c r="XCA38" s="413"/>
      <c r="XCB38" s="413"/>
      <c r="XCC38" s="413"/>
      <c r="XCD38" s="413"/>
      <c r="XCE38" s="413"/>
      <c r="XCF38" s="413"/>
      <c r="XCG38" s="413"/>
      <c r="XCH38" s="413"/>
      <c r="XCI38" s="413"/>
      <c r="XCJ38" s="413"/>
      <c r="XCK38" s="413"/>
      <c r="XCL38" s="413"/>
      <c r="XCM38" s="413"/>
      <c r="XCN38" s="413"/>
      <c r="XCO38" s="413"/>
      <c r="XCP38" s="413"/>
      <c r="XCQ38" s="413"/>
      <c r="XCR38" s="413"/>
      <c r="XCS38" s="413"/>
      <c r="XCT38" s="413"/>
      <c r="XCU38" s="413"/>
      <c r="XCV38" s="413"/>
      <c r="XCW38" s="413"/>
      <c r="XCX38" s="413"/>
      <c r="XCY38" s="413"/>
      <c r="XCZ38" s="413"/>
      <c r="XDA38" s="413"/>
      <c r="XDB38" s="413"/>
      <c r="XDC38" s="413"/>
      <c r="XDD38" s="413"/>
      <c r="XDE38" s="413"/>
      <c r="XDF38" s="413"/>
      <c r="XDG38" s="413"/>
      <c r="XDH38" s="413"/>
      <c r="XDI38" s="413"/>
      <c r="XDJ38" s="413"/>
      <c r="XDK38" s="413"/>
      <c r="XDL38" s="413"/>
      <c r="XDM38" s="413"/>
      <c r="XDN38" s="413"/>
      <c r="XDO38" s="413"/>
      <c r="XDP38" s="413"/>
      <c r="XDQ38" s="413"/>
      <c r="XDR38" s="413"/>
      <c r="XDS38" s="413"/>
      <c r="XDT38" s="413"/>
      <c r="XDU38" s="413"/>
      <c r="XDV38" s="413"/>
      <c r="XDW38" s="413"/>
      <c r="XDX38" s="413"/>
      <c r="XDY38" s="413"/>
      <c r="XDZ38" s="413"/>
      <c r="XEA38" s="413"/>
      <c r="XEB38" s="413"/>
      <c r="XEC38" s="413"/>
      <c r="XED38" s="413"/>
      <c r="XEE38" s="413"/>
      <c r="XEF38" s="413"/>
      <c r="XEG38" s="413"/>
      <c r="XEH38" s="413"/>
      <c r="XEI38" s="413"/>
      <c r="XEJ38" s="413"/>
      <c r="XEK38" s="413"/>
      <c r="XEL38" s="413"/>
      <c r="XEM38" s="413"/>
      <c r="XEN38" s="413"/>
      <c r="XEO38" s="413"/>
      <c r="XEP38" s="413"/>
      <c r="XEQ38" s="413"/>
      <c r="XER38" s="413"/>
      <c r="XES38" s="413"/>
      <c r="XET38" s="413"/>
      <c r="XEU38" s="413"/>
      <c r="XEV38" s="413"/>
      <c r="XEW38" s="413"/>
      <c r="XEX38" s="413"/>
      <c r="XEY38" s="413"/>
      <c r="XEZ38" s="413"/>
      <c r="XFA38" s="413"/>
      <c r="XFB38" s="413"/>
      <c r="XFC38" s="413"/>
      <c r="XFD38" s="413"/>
    </row>
    <row r="39" s="209" customFormat="1" spans="3:16384">
      <c r="C39" s="415"/>
      <c r="WZV39" s="413"/>
      <c r="WZW39" s="413"/>
      <c r="WZX39" s="413"/>
      <c r="WZY39" s="413"/>
      <c r="WZZ39" s="413"/>
      <c r="XAA39" s="413"/>
      <c r="XAB39" s="413"/>
      <c r="XAC39" s="413"/>
      <c r="XAD39" s="413"/>
      <c r="XAE39" s="413"/>
      <c r="XAF39" s="413"/>
      <c r="XAG39" s="413"/>
      <c r="XAH39" s="413"/>
      <c r="XAI39" s="413"/>
      <c r="XAJ39" s="413"/>
      <c r="XAK39" s="413"/>
      <c r="XAL39" s="413"/>
      <c r="XAM39" s="413"/>
      <c r="XAN39" s="413"/>
      <c r="XAO39" s="413"/>
      <c r="XAP39" s="413"/>
      <c r="XAQ39" s="413"/>
      <c r="XAR39" s="413"/>
      <c r="XAS39" s="413"/>
      <c r="XAT39" s="413"/>
      <c r="XAU39" s="413"/>
      <c r="XAV39" s="413"/>
      <c r="XAW39" s="413"/>
      <c r="XAX39" s="413"/>
      <c r="XAY39" s="413"/>
      <c r="XAZ39" s="413"/>
      <c r="XBA39" s="413"/>
      <c r="XBB39" s="413"/>
      <c r="XBC39" s="413"/>
      <c r="XBD39" s="413"/>
      <c r="XBE39" s="413"/>
      <c r="XBF39" s="413"/>
      <c r="XBG39" s="413"/>
      <c r="XBH39" s="413"/>
      <c r="XBI39" s="413"/>
      <c r="XBJ39" s="413"/>
      <c r="XBK39" s="413"/>
      <c r="XBL39" s="413"/>
      <c r="XBM39" s="413"/>
      <c r="XBN39" s="413"/>
      <c r="XBO39" s="413"/>
      <c r="XBP39" s="413"/>
      <c r="XBQ39" s="413"/>
      <c r="XBR39" s="413"/>
      <c r="XBS39" s="413"/>
      <c r="XBT39" s="413"/>
      <c r="XBU39" s="413"/>
      <c r="XBV39" s="413"/>
      <c r="XBW39" s="413"/>
      <c r="XBX39" s="413"/>
      <c r="XBY39" s="413"/>
      <c r="XBZ39" s="413"/>
      <c r="XCA39" s="413"/>
      <c r="XCB39" s="413"/>
      <c r="XCC39" s="413"/>
      <c r="XCD39" s="413"/>
      <c r="XCE39" s="413"/>
      <c r="XCF39" s="413"/>
      <c r="XCG39" s="413"/>
      <c r="XCH39" s="413"/>
      <c r="XCI39" s="413"/>
      <c r="XCJ39" s="413"/>
      <c r="XCK39" s="413"/>
      <c r="XCL39" s="413"/>
      <c r="XCM39" s="413"/>
      <c r="XCN39" s="413"/>
      <c r="XCO39" s="413"/>
      <c r="XCP39" s="413"/>
      <c r="XCQ39" s="413"/>
      <c r="XCR39" s="413"/>
      <c r="XCS39" s="413"/>
      <c r="XCT39" s="413"/>
      <c r="XCU39" s="413"/>
      <c r="XCV39" s="413"/>
      <c r="XCW39" s="413"/>
      <c r="XCX39" s="413"/>
      <c r="XCY39" s="413"/>
      <c r="XCZ39" s="413"/>
      <c r="XDA39" s="413"/>
      <c r="XDB39" s="413"/>
      <c r="XDC39" s="413"/>
      <c r="XDD39" s="413"/>
      <c r="XDE39" s="413"/>
      <c r="XDF39" s="413"/>
      <c r="XDG39" s="413"/>
      <c r="XDH39" s="413"/>
      <c r="XDI39" s="413"/>
      <c r="XDJ39" s="413"/>
      <c r="XDK39" s="413"/>
      <c r="XDL39" s="413"/>
      <c r="XDM39" s="413"/>
      <c r="XDN39" s="413"/>
      <c r="XDO39" s="413"/>
      <c r="XDP39" s="413"/>
      <c r="XDQ39" s="413"/>
      <c r="XDR39" s="413"/>
      <c r="XDS39" s="413"/>
      <c r="XDT39" s="413"/>
      <c r="XDU39" s="413"/>
      <c r="XDV39" s="413"/>
      <c r="XDW39" s="413"/>
      <c r="XDX39" s="413"/>
      <c r="XDY39" s="413"/>
      <c r="XDZ39" s="413"/>
      <c r="XEA39" s="413"/>
      <c r="XEB39" s="413"/>
      <c r="XEC39" s="413"/>
      <c r="XED39" s="413"/>
      <c r="XEE39" s="413"/>
      <c r="XEF39" s="413"/>
      <c r="XEG39" s="413"/>
      <c r="XEH39" s="413"/>
      <c r="XEI39" s="413"/>
      <c r="XEJ39" s="413"/>
      <c r="XEK39" s="413"/>
      <c r="XEL39" s="413"/>
      <c r="XEM39" s="413"/>
      <c r="XEN39" s="413"/>
      <c r="XEO39" s="413"/>
      <c r="XEP39" s="413"/>
      <c r="XEQ39" s="413"/>
      <c r="XER39" s="413"/>
      <c r="XES39" s="413"/>
      <c r="XET39" s="413"/>
      <c r="XEU39" s="413"/>
      <c r="XEV39" s="413"/>
      <c r="XEW39" s="413"/>
      <c r="XEX39" s="413"/>
      <c r="XEY39" s="413"/>
      <c r="XEZ39" s="413"/>
      <c r="XFA39" s="413"/>
      <c r="XFB39" s="413"/>
      <c r="XFC39" s="413"/>
      <c r="XFD39" s="413"/>
    </row>
    <row r="40" s="209" customFormat="1" spans="3:16384">
      <c r="C40" s="415"/>
      <c r="WZV40" s="413"/>
      <c r="WZW40" s="413"/>
      <c r="WZX40" s="413"/>
      <c r="WZY40" s="413"/>
      <c r="WZZ40" s="413"/>
      <c r="XAA40" s="413"/>
      <c r="XAB40" s="413"/>
      <c r="XAC40" s="413"/>
      <c r="XAD40" s="413"/>
      <c r="XAE40" s="413"/>
      <c r="XAF40" s="413"/>
      <c r="XAG40" s="413"/>
      <c r="XAH40" s="413"/>
      <c r="XAI40" s="413"/>
      <c r="XAJ40" s="413"/>
      <c r="XAK40" s="413"/>
      <c r="XAL40" s="413"/>
      <c r="XAM40" s="413"/>
      <c r="XAN40" s="413"/>
      <c r="XAO40" s="413"/>
      <c r="XAP40" s="413"/>
      <c r="XAQ40" s="413"/>
      <c r="XAR40" s="413"/>
      <c r="XAS40" s="413"/>
      <c r="XAT40" s="413"/>
      <c r="XAU40" s="413"/>
      <c r="XAV40" s="413"/>
      <c r="XAW40" s="413"/>
      <c r="XAX40" s="413"/>
      <c r="XAY40" s="413"/>
      <c r="XAZ40" s="413"/>
      <c r="XBA40" s="413"/>
      <c r="XBB40" s="413"/>
      <c r="XBC40" s="413"/>
      <c r="XBD40" s="413"/>
      <c r="XBE40" s="413"/>
      <c r="XBF40" s="413"/>
      <c r="XBG40" s="413"/>
      <c r="XBH40" s="413"/>
      <c r="XBI40" s="413"/>
      <c r="XBJ40" s="413"/>
      <c r="XBK40" s="413"/>
      <c r="XBL40" s="413"/>
      <c r="XBM40" s="413"/>
      <c r="XBN40" s="413"/>
      <c r="XBO40" s="413"/>
      <c r="XBP40" s="413"/>
      <c r="XBQ40" s="413"/>
      <c r="XBR40" s="413"/>
      <c r="XBS40" s="413"/>
      <c r="XBT40" s="413"/>
      <c r="XBU40" s="413"/>
      <c r="XBV40" s="413"/>
      <c r="XBW40" s="413"/>
      <c r="XBX40" s="413"/>
      <c r="XBY40" s="413"/>
      <c r="XBZ40" s="413"/>
      <c r="XCA40" s="413"/>
      <c r="XCB40" s="413"/>
      <c r="XCC40" s="413"/>
      <c r="XCD40" s="413"/>
      <c r="XCE40" s="413"/>
      <c r="XCF40" s="413"/>
      <c r="XCG40" s="413"/>
      <c r="XCH40" s="413"/>
      <c r="XCI40" s="413"/>
      <c r="XCJ40" s="413"/>
      <c r="XCK40" s="413"/>
      <c r="XCL40" s="413"/>
      <c r="XCM40" s="413"/>
      <c r="XCN40" s="413"/>
      <c r="XCO40" s="413"/>
      <c r="XCP40" s="413"/>
      <c r="XCQ40" s="413"/>
      <c r="XCR40" s="413"/>
      <c r="XCS40" s="413"/>
      <c r="XCT40" s="413"/>
      <c r="XCU40" s="413"/>
      <c r="XCV40" s="413"/>
      <c r="XCW40" s="413"/>
      <c r="XCX40" s="413"/>
      <c r="XCY40" s="413"/>
      <c r="XCZ40" s="413"/>
      <c r="XDA40" s="413"/>
      <c r="XDB40" s="413"/>
      <c r="XDC40" s="413"/>
      <c r="XDD40" s="413"/>
      <c r="XDE40" s="413"/>
      <c r="XDF40" s="413"/>
      <c r="XDG40" s="413"/>
      <c r="XDH40" s="413"/>
      <c r="XDI40" s="413"/>
      <c r="XDJ40" s="413"/>
      <c r="XDK40" s="413"/>
      <c r="XDL40" s="413"/>
      <c r="XDM40" s="413"/>
      <c r="XDN40" s="413"/>
      <c r="XDO40" s="413"/>
      <c r="XDP40" s="413"/>
      <c r="XDQ40" s="413"/>
      <c r="XDR40" s="413"/>
      <c r="XDS40" s="413"/>
      <c r="XDT40" s="413"/>
      <c r="XDU40" s="413"/>
      <c r="XDV40" s="413"/>
      <c r="XDW40" s="413"/>
      <c r="XDX40" s="413"/>
      <c r="XDY40" s="413"/>
      <c r="XDZ40" s="413"/>
      <c r="XEA40" s="413"/>
      <c r="XEB40" s="413"/>
      <c r="XEC40" s="413"/>
      <c r="XED40" s="413"/>
      <c r="XEE40" s="413"/>
      <c r="XEF40" s="413"/>
      <c r="XEG40" s="413"/>
      <c r="XEH40" s="413"/>
      <c r="XEI40" s="413"/>
      <c r="XEJ40" s="413"/>
      <c r="XEK40" s="413"/>
      <c r="XEL40" s="413"/>
      <c r="XEM40" s="413"/>
      <c r="XEN40" s="413"/>
      <c r="XEO40" s="413"/>
      <c r="XEP40" s="413"/>
      <c r="XEQ40" s="413"/>
      <c r="XER40" s="413"/>
      <c r="XES40" s="413"/>
      <c r="XET40" s="413"/>
      <c r="XEU40" s="413"/>
      <c r="XEV40" s="413"/>
      <c r="XEW40" s="413"/>
      <c r="XEX40" s="413"/>
      <c r="XEY40" s="413"/>
      <c r="XEZ40" s="413"/>
      <c r="XFA40" s="413"/>
      <c r="XFB40" s="413"/>
      <c r="XFC40" s="413"/>
      <c r="XFD40" s="413"/>
    </row>
    <row r="41" s="209" customFormat="1" spans="3:16384">
      <c r="C41" s="415"/>
      <c r="WZV41" s="413"/>
      <c r="WZW41" s="413"/>
      <c r="WZX41" s="413"/>
      <c r="WZY41" s="413"/>
      <c r="WZZ41" s="413"/>
      <c r="XAA41" s="413"/>
      <c r="XAB41" s="413"/>
      <c r="XAC41" s="413"/>
      <c r="XAD41" s="413"/>
      <c r="XAE41" s="413"/>
      <c r="XAF41" s="413"/>
      <c r="XAG41" s="413"/>
      <c r="XAH41" s="413"/>
      <c r="XAI41" s="413"/>
      <c r="XAJ41" s="413"/>
      <c r="XAK41" s="413"/>
      <c r="XAL41" s="413"/>
      <c r="XAM41" s="413"/>
      <c r="XAN41" s="413"/>
      <c r="XAO41" s="413"/>
      <c r="XAP41" s="413"/>
      <c r="XAQ41" s="413"/>
      <c r="XAR41" s="413"/>
      <c r="XAS41" s="413"/>
      <c r="XAT41" s="413"/>
      <c r="XAU41" s="413"/>
      <c r="XAV41" s="413"/>
      <c r="XAW41" s="413"/>
      <c r="XAX41" s="413"/>
      <c r="XAY41" s="413"/>
      <c r="XAZ41" s="413"/>
      <c r="XBA41" s="413"/>
      <c r="XBB41" s="413"/>
      <c r="XBC41" s="413"/>
      <c r="XBD41" s="413"/>
      <c r="XBE41" s="413"/>
      <c r="XBF41" s="413"/>
      <c r="XBG41" s="413"/>
      <c r="XBH41" s="413"/>
      <c r="XBI41" s="413"/>
      <c r="XBJ41" s="413"/>
      <c r="XBK41" s="413"/>
      <c r="XBL41" s="413"/>
      <c r="XBM41" s="413"/>
      <c r="XBN41" s="413"/>
      <c r="XBO41" s="413"/>
      <c r="XBP41" s="413"/>
      <c r="XBQ41" s="413"/>
      <c r="XBR41" s="413"/>
      <c r="XBS41" s="413"/>
      <c r="XBT41" s="413"/>
      <c r="XBU41" s="413"/>
      <c r="XBV41" s="413"/>
      <c r="XBW41" s="413"/>
      <c r="XBX41" s="413"/>
      <c r="XBY41" s="413"/>
      <c r="XBZ41" s="413"/>
      <c r="XCA41" s="413"/>
      <c r="XCB41" s="413"/>
      <c r="XCC41" s="413"/>
      <c r="XCD41" s="413"/>
      <c r="XCE41" s="413"/>
      <c r="XCF41" s="413"/>
      <c r="XCG41" s="413"/>
      <c r="XCH41" s="413"/>
      <c r="XCI41" s="413"/>
      <c r="XCJ41" s="413"/>
      <c r="XCK41" s="413"/>
      <c r="XCL41" s="413"/>
      <c r="XCM41" s="413"/>
      <c r="XCN41" s="413"/>
      <c r="XCO41" s="413"/>
      <c r="XCP41" s="413"/>
      <c r="XCQ41" s="413"/>
      <c r="XCR41" s="413"/>
      <c r="XCS41" s="413"/>
      <c r="XCT41" s="413"/>
      <c r="XCU41" s="413"/>
      <c r="XCV41" s="413"/>
      <c r="XCW41" s="413"/>
      <c r="XCX41" s="413"/>
      <c r="XCY41" s="413"/>
      <c r="XCZ41" s="413"/>
      <c r="XDA41" s="413"/>
      <c r="XDB41" s="413"/>
      <c r="XDC41" s="413"/>
      <c r="XDD41" s="413"/>
      <c r="XDE41" s="413"/>
      <c r="XDF41" s="413"/>
      <c r="XDG41" s="413"/>
      <c r="XDH41" s="413"/>
      <c r="XDI41" s="413"/>
      <c r="XDJ41" s="413"/>
      <c r="XDK41" s="413"/>
      <c r="XDL41" s="413"/>
      <c r="XDM41" s="413"/>
      <c r="XDN41" s="413"/>
      <c r="XDO41" s="413"/>
      <c r="XDP41" s="413"/>
      <c r="XDQ41" s="413"/>
      <c r="XDR41" s="413"/>
      <c r="XDS41" s="413"/>
      <c r="XDT41" s="413"/>
      <c r="XDU41" s="413"/>
      <c r="XDV41" s="413"/>
      <c r="XDW41" s="413"/>
      <c r="XDX41" s="413"/>
      <c r="XDY41" s="413"/>
      <c r="XDZ41" s="413"/>
      <c r="XEA41" s="413"/>
      <c r="XEB41" s="413"/>
      <c r="XEC41" s="413"/>
      <c r="XED41" s="413"/>
      <c r="XEE41" s="413"/>
      <c r="XEF41" s="413"/>
      <c r="XEG41" s="413"/>
      <c r="XEH41" s="413"/>
      <c r="XEI41" s="413"/>
      <c r="XEJ41" s="413"/>
      <c r="XEK41" s="413"/>
      <c r="XEL41" s="413"/>
      <c r="XEM41" s="413"/>
      <c r="XEN41" s="413"/>
      <c r="XEO41" s="413"/>
      <c r="XEP41" s="413"/>
      <c r="XEQ41" s="413"/>
      <c r="XER41" s="413"/>
      <c r="XES41" s="413"/>
      <c r="XET41" s="413"/>
      <c r="XEU41" s="413"/>
      <c r="XEV41" s="413"/>
      <c r="XEW41" s="413"/>
      <c r="XEX41" s="413"/>
      <c r="XEY41" s="413"/>
      <c r="XEZ41" s="413"/>
      <c r="XFA41" s="413"/>
      <c r="XFB41" s="413"/>
      <c r="XFC41" s="413"/>
      <c r="XFD41" s="413"/>
    </row>
    <row r="42" s="209" customFormat="1" spans="3:16384">
      <c r="C42" s="415"/>
      <c r="WZV42" s="413"/>
      <c r="WZW42" s="413"/>
      <c r="WZX42" s="413"/>
      <c r="WZY42" s="413"/>
      <c r="WZZ42" s="413"/>
      <c r="XAA42" s="413"/>
      <c r="XAB42" s="413"/>
      <c r="XAC42" s="413"/>
      <c r="XAD42" s="413"/>
      <c r="XAE42" s="413"/>
      <c r="XAF42" s="413"/>
      <c r="XAG42" s="413"/>
      <c r="XAH42" s="413"/>
      <c r="XAI42" s="413"/>
      <c r="XAJ42" s="413"/>
      <c r="XAK42" s="413"/>
      <c r="XAL42" s="413"/>
      <c r="XAM42" s="413"/>
      <c r="XAN42" s="413"/>
      <c r="XAO42" s="413"/>
      <c r="XAP42" s="413"/>
      <c r="XAQ42" s="413"/>
      <c r="XAR42" s="413"/>
      <c r="XAS42" s="413"/>
      <c r="XAT42" s="413"/>
      <c r="XAU42" s="413"/>
      <c r="XAV42" s="413"/>
      <c r="XAW42" s="413"/>
      <c r="XAX42" s="413"/>
      <c r="XAY42" s="413"/>
      <c r="XAZ42" s="413"/>
      <c r="XBA42" s="413"/>
      <c r="XBB42" s="413"/>
      <c r="XBC42" s="413"/>
      <c r="XBD42" s="413"/>
      <c r="XBE42" s="413"/>
      <c r="XBF42" s="413"/>
      <c r="XBG42" s="413"/>
      <c r="XBH42" s="413"/>
      <c r="XBI42" s="413"/>
      <c r="XBJ42" s="413"/>
      <c r="XBK42" s="413"/>
      <c r="XBL42" s="413"/>
      <c r="XBM42" s="413"/>
      <c r="XBN42" s="413"/>
      <c r="XBO42" s="413"/>
      <c r="XBP42" s="413"/>
      <c r="XBQ42" s="413"/>
      <c r="XBR42" s="413"/>
      <c r="XBS42" s="413"/>
      <c r="XBT42" s="413"/>
      <c r="XBU42" s="413"/>
      <c r="XBV42" s="413"/>
      <c r="XBW42" s="413"/>
      <c r="XBX42" s="413"/>
      <c r="XBY42" s="413"/>
      <c r="XBZ42" s="413"/>
      <c r="XCA42" s="413"/>
      <c r="XCB42" s="413"/>
      <c r="XCC42" s="413"/>
      <c r="XCD42" s="413"/>
      <c r="XCE42" s="413"/>
      <c r="XCF42" s="413"/>
      <c r="XCG42" s="413"/>
      <c r="XCH42" s="413"/>
      <c r="XCI42" s="413"/>
      <c r="XCJ42" s="413"/>
      <c r="XCK42" s="413"/>
      <c r="XCL42" s="413"/>
      <c r="XCM42" s="413"/>
      <c r="XCN42" s="413"/>
      <c r="XCO42" s="413"/>
      <c r="XCP42" s="413"/>
      <c r="XCQ42" s="413"/>
      <c r="XCR42" s="413"/>
      <c r="XCS42" s="413"/>
      <c r="XCT42" s="413"/>
      <c r="XCU42" s="413"/>
      <c r="XCV42" s="413"/>
      <c r="XCW42" s="413"/>
      <c r="XCX42" s="413"/>
      <c r="XCY42" s="413"/>
      <c r="XCZ42" s="413"/>
      <c r="XDA42" s="413"/>
      <c r="XDB42" s="413"/>
      <c r="XDC42" s="413"/>
      <c r="XDD42" s="413"/>
      <c r="XDE42" s="413"/>
      <c r="XDF42" s="413"/>
      <c r="XDG42" s="413"/>
      <c r="XDH42" s="413"/>
      <c r="XDI42" s="413"/>
      <c r="XDJ42" s="413"/>
      <c r="XDK42" s="413"/>
      <c r="XDL42" s="413"/>
      <c r="XDM42" s="413"/>
      <c r="XDN42" s="413"/>
      <c r="XDO42" s="413"/>
      <c r="XDP42" s="413"/>
      <c r="XDQ42" s="413"/>
      <c r="XDR42" s="413"/>
      <c r="XDS42" s="413"/>
      <c r="XDT42" s="413"/>
      <c r="XDU42" s="413"/>
      <c r="XDV42" s="413"/>
      <c r="XDW42" s="413"/>
      <c r="XDX42" s="413"/>
      <c r="XDY42" s="413"/>
      <c r="XDZ42" s="413"/>
      <c r="XEA42" s="413"/>
      <c r="XEB42" s="413"/>
      <c r="XEC42" s="413"/>
      <c r="XED42" s="413"/>
      <c r="XEE42" s="413"/>
      <c r="XEF42" s="413"/>
      <c r="XEG42" s="413"/>
      <c r="XEH42" s="413"/>
      <c r="XEI42" s="413"/>
      <c r="XEJ42" s="413"/>
      <c r="XEK42" s="413"/>
      <c r="XEL42" s="413"/>
      <c r="XEM42" s="413"/>
      <c r="XEN42" s="413"/>
      <c r="XEO42" s="413"/>
      <c r="XEP42" s="413"/>
      <c r="XEQ42" s="413"/>
      <c r="XER42" s="413"/>
      <c r="XES42" s="413"/>
      <c r="XET42" s="413"/>
      <c r="XEU42" s="413"/>
      <c r="XEV42" s="413"/>
      <c r="XEW42" s="413"/>
      <c r="XEX42" s="413"/>
      <c r="XEY42" s="413"/>
      <c r="XEZ42" s="413"/>
      <c r="XFA42" s="413"/>
      <c r="XFB42" s="413"/>
      <c r="XFC42" s="413"/>
      <c r="XFD42" s="413"/>
    </row>
    <row r="43" s="209" customFormat="1" spans="3:16384">
      <c r="C43" s="415"/>
      <c r="WZV43" s="413"/>
      <c r="WZW43" s="413"/>
      <c r="WZX43" s="413"/>
      <c r="WZY43" s="413"/>
      <c r="WZZ43" s="413"/>
      <c r="XAA43" s="413"/>
      <c r="XAB43" s="413"/>
      <c r="XAC43" s="413"/>
      <c r="XAD43" s="413"/>
      <c r="XAE43" s="413"/>
      <c r="XAF43" s="413"/>
      <c r="XAG43" s="413"/>
      <c r="XAH43" s="413"/>
      <c r="XAI43" s="413"/>
      <c r="XAJ43" s="413"/>
      <c r="XAK43" s="413"/>
      <c r="XAL43" s="413"/>
      <c r="XAM43" s="413"/>
      <c r="XAN43" s="413"/>
      <c r="XAO43" s="413"/>
      <c r="XAP43" s="413"/>
      <c r="XAQ43" s="413"/>
      <c r="XAR43" s="413"/>
      <c r="XAS43" s="413"/>
      <c r="XAT43" s="413"/>
      <c r="XAU43" s="413"/>
      <c r="XAV43" s="413"/>
      <c r="XAW43" s="413"/>
      <c r="XAX43" s="413"/>
      <c r="XAY43" s="413"/>
      <c r="XAZ43" s="413"/>
      <c r="XBA43" s="413"/>
      <c r="XBB43" s="413"/>
      <c r="XBC43" s="413"/>
      <c r="XBD43" s="413"/>
      <c r="XBE43" s="413"/>
      <c r="XBF43" s="413"/>
      <c r="XBG43" s="413"/>
      <c r="XBH43" s="413"/>
      <c r="XBI43" s="413"/>
      <c r="XBJ43" s="413"/>
      <c r="XBK43" s="413"/>
      <c r="XBL43" s="413"/>
      <c r="XBM43" s="413"/>
      <c r="XBN43" s="413"/>
      <c r="XBO43" s="413"/>
      <c r="XBP43" s="413"/>
      <c r="XBQ43" s="413"/>
      <c r="XBR43" s="413"/>
      <c r="XBS43" s="413"/>
      <c r="XBT43" s="413"/>
      <c r="XBU43" s="413"/>
      <c r="XBV43" s="413"/>
      <c r="XBW43" s="413"/>
      <c r="XBX43" s="413"/>
      <c r="XBY43" s="413"/>
      <c r="XBZ43" s="413"/>
      <c r="XCA43" s="413"/>
      <c r="XCB43" s="413"/>
      <c r="XCC43" s="413"/>
      <c r="XCD43" s="413"/>
      <c r="XCE43" s="413"/>
      <c r="XCF43" s="413"/>
      <c r="XCG43" s="413"/>
      <c r="XCH43" s="413"/>
      <c r="XCI43" s="413"/>
      <c r="XCJ43" s="413"/>
      <c r="XCK43" s="413"/>
      <c r="XCL43" s="413"/>
      <c r="XCM43" s="413"/>
      <c r="XCN43" s="413"/>
      <c r="XCO43" s="413"/>
      <c r="XCP43" s="413"/>
      <c r="XCQ43" s="413"/>
      <c r="XCR43" s="413"/>
      <c r="XCS43" s="413"/>
      <c r="XCT43" s="413"/>
      <c r="XCU43" s="413"/>
      <c r="XCV43" s="413"/>
      <c r="XCW43" s="413"/>
      <c r="XCX43" s="413"/>
      <c r="XCY43" s="413"/>
      <c r="XCZ43" s="413"/>
      <c r="XDA43" s="413"/>
      <c r="XDB43" s="413"/>
      <c r="XDC43" s="413"/>
      <c r="XDD43" s="413"/>
      <c r="XDE43" s="413"/>
      <c r="XDF43" s="413"/>
      <c r="XDG43" s="413"/>
      <c r="XDH43" s="413"/>
      <c r="XDI43" s="413"/>
      <c r="XDJ43" s="413"/>
      <c r="XDK43" s="413"/>
      <c r="XDL43" s="413"/>
      <c r="XDM43" s="413"/>
      <c r="XDN43" s="413"/>
      <c r="XDO43" s="413"/>
      <c r="XDP43" s="413"/>
      <c r="XDQ43" s="413"/>
      <c r="XDR43" s="413"/>
      <c r="XDS43" s="413"/>
      <c r="XDT43" s="413"/>
      <c r="XDU43" s="413"/>
      <c r="XDV43" s="413"/>
      <c r="XDW43" s="413"/>
      <c r="XDX43" s="413"/>
      <c r="XDY43" s="413"/>
      <c r="XDZ43" s="413"/>
      <c r="XEA43" s="413"/>
      <c r="XEB43" s="413"/>
      <c r="XEC43" s="413"/>
      <c r="XED43" s="413"/>
      <c r="XEE43" s="413"/>
      <c r="XEF43" s="413"/>
      <c r="XEG43" s="413"/>
      <c r="XEH43" s="413"/>
      <c r="XEI43" s="413"/>
      <c r="XEJ43" s="413"/>
      <c r="XEK43" s="413"/>
      <c r="XEL43" s="413"/>
      <c r="XEM43" s="413"/>
      <c r="XEN43" s="413"/>
      <c r="XEO43" s="413"/>
      <c r="XEP43" s="413"/>
      <c r="XEQ43" s="413"/>
      <c r="XER43" s="413"/>
      <c r="XES43" s="413"/>
      <c r="XET43" s="413"/>
      <c r="XEU43" s="413"/>
      <c r="XEV43" s="413"/>
      <c r="XEW43" s="413"/>
      <c r="XEX43" s="413"/>
      <c r="XEY43" s="413"/>
      <c r="XEZ43" s="413"/>
      <c r="XFA43" s="413"/>
      <c r="XFB43" s="413"/>
      <c r="XFC43" s="413"/>
      <c r="XFD43" s="413"/>
    </row>
    <row r="44" s="209" customFormat="1" spans="3:16384">
      <c r="C44" s="415"/>
      <c r="WZV44" s="413"/>
      <c r="WZW44" s="413"/>
      <c r="WZX44" s="413"/>
      <c r="WZY44" s="413"/>
      <c r="WZZ44" s="413"/>
      <c r="XAA44" s="413"/>
      <c r="XAB44" s="413"/>
      <c r="XAC44" s="413"/>
      <c r="XAD44" s="413"/>
      <c r="XAE44" s="413"/>
      <c r="XAF44" s="413"/>
      <c r="XAG44" s="413"/>
      <c r="XAH44" s="413"/>
      <c r="XAI44" s="413"/>
      <c r="XAJ44" s="413"/>
      <c r="XAK44" s="413"/>
      <c r="XAL44" s="413"/>
      <c r="XAM44" s="413"/>
      <c r="XAN44" s="413"/>
      <c r="XAO44" s="413"/>
      <c r="XAP44" s="413"/>
      <c r="XAQ44" s="413"/>
      <c r="XAR44" s="413"/>
      <c r="XAS44" s="413"/>
      <c r="XAT44" s="413"/>
      <c r="XAU44" s="413"/>
      <c r="XAV44" s="413"/>
      <c r="XAW44" s="413"/>
      <c r="XAX44" s="413"/>
      <c r="XAY44" s="413"/>
      <c r="XAZ44" s="413"/>
      <c r="XBA44" s="413"/>
      <c r="XBB44" s="413"/>
      <c r="XBC44" s="413"/>
      <c r="XBD44" s="413"/>
      <c r="XBE44" s="413"/>
      <c r="XBF44" s="413"/>
      <c r="XBG44" s="413"/>
      <c r="XBH44" s="413"/>
      <c r="XBI44" s="413"/>
      <c r="XBJ44" s="413"/>
      <c r="XBK44" s="413"/>
      <c r="XBL44" s="413"/>
      <c r="XBM44" s="413"/>
      <c r="XBN44" s="413"/>
      <c r="XBO44" s="413"/>
      <c r="XBP44" s="413"/>
      <c r="XBQ44" s="413"/>
      <c r="XBR44" s="413"/>
      <c r="XBS44" s="413"/>
      <c r="XBT44" s="413"/>
      <c r="XBU44" s="413"/>
      <c r="XBV44" s="413"/>
      <c r="XBW44" s="413"/>
      <c r="XBX44" s="413"/>
      <c r="XBY44" s="413"/>
      <c r="XBZ44" s="413"/>
      <c r="XCA44" s="413"/>
      <c r="XCB44" s="413"/>
      <c r="XCC44" s="413"/>
      <c r="XCD44" s="413"/>
      <c r="XCE44" s="413"/>
      <c r="XCF44" s="413"/>
      <c r="XCG44" s="413"/>
      <c r="XCH44" s="413"/>
      <c r="XCI44" s="413"/>
      <c r="XCJ44" s="413"/>
      <c r="XCK44" s="413"/>
      <c r="XCL44" s="413"/>
      <c r="XCM44" s="413"/>
      <c r="XCN44" s="413"/>
      <c r="XCO44" s="413"/>
      <c r="XCP44" s="413"/>
      <c r="XCQ44" s="413"/>
      <c r="XCR44" s="413"/>
      <c r="XCS44" s="413"/>
      <c r="XCT44" s="413"/>
      <c r="XCU44" s="413"/>
      <c r="XCV44" s="413"/>
      <c r="XCW44" s="413"/>
      <c r="XCX44" s="413"/>
      <c r="XCY44" s="413"/>
      <c r="XCZ44" s="413"/>
      <c r="XDA44" s="413"/>
      <c r="XDB44" s="413"/>
      <c r="XDC44" s="413"/>
      <c r="XDD44" s="413"/>
      <c r="XDE44" s="413"/>
      <c r="XDF44" s="413"/>
      <c r="XDG44" s="413"/>
      <c r="XDH44" s="413"/>
      <c r="XDI44" s="413"/>
      <c r="XDJ44" s="413"/>
      <c r="XDK44" s="413"/>
      <c r="XDL44" s="413"/>
      <c r="XDM44" s="413"/>
      <c r="XDN44" s="413"/>
      <c r="XDO44" s="413"/>
      <c r="XDP44" s="413"/>
      <c r="XDQ44" s="413"/>
      <c r="XDR44" s="413"/>
      <c r="XDS44" s="413"/>
      <c r="XDT44" s="413"/>
      <c r="XDU44" s="413"/>
      <c r="XDV44" s="413"/>
      <c r="XDW44" s="413"/>
      <c r="XDX44" s="413"/>
      <c r="XDY44" s="413"/>
      <c r="XDZ44" s="413"/>
      <c r="XEA44" s="413"/>
      <c r="XEB44" s="413"/>
      <c r="XEC44" s="413"/>
      <c r="XED44" s="413"/>
      <c r="XEE44" s="413"/>
      <c r="XEF44" s="413"/>
      <c r="XEG44" s="413"/>
      <c r="XEH44" s="413"/>
      <c r="XEI44" s="413"/>
      <c r="XEJ44" s="413"/>
      <c r="XEK44" s="413"/>
      <c r="XEL44" s="413"/>
      <c r="XEM44" s="413"/>
      <c r="XEN44" s="413"/>
      <c r="XEO44" s="413"/>
      <c r="XEP44" s="413"/>
      <c r="XEQ44" s="413"/>
      <c r="XER44" s="413"/>
      <c r="XES44" s="413"/>
      <c r="XET44" s="413"/>
      <c r="XEU44" s="413"/>
      <c r="XEV44" s="413"/>
      <c r="XEW44" s="413"/>
      <c r="XEX44" s="413"/>
      <c r="XEY44" s="413"/>
      <c r="XEZ44" s="413"/>
      <c r="XFA44" s="413"/>
      <c r="XFB44" s="413"/>
      <c r="XFC44" s="413"/>
      <c r="XFD44" s="413"/>
    </row>
    <row r="45" s="209" customFormat="1" spans="3:16384">
      <c r="C45" s="415"/>
      <c r="WZV45" s="413"/>
      <c r="WZW45" s="413"/>
      <c r="WZX45" s="413"/>
      <c r="WZY45" s="413"/>
      <c r="WZZ45" s="413"/>
      <c r="XAA45" s="413"/>
      <c r="XAB45" s="413"/>
      <c r="XAC45" s="413"/>
      <c r="XAD45" s="413"/>
      <c r="XAE45" s="413"/>
      <c r="XAF45" s="413"/>
      <c r="XAG45" s="413"/>
      <c r="XAH45" s="413"/>
      <c r="XAI45" s="413"/>
      <c r="XAJ45" s="413"/>
      <c r="XAK45" s="413"/>
      <c r="XAL45" s="413"/>
      <c r="XAM45" s="413"/>
      <c r="XAN45" s="413"/>
      <c r="XAO45" s="413"/>
      <c r="XAP45" s="413"/>
      <c r="XAQ45" s="413"/>
      <c r="XAR45" s="413"/>
      <c r="XAS45" s="413"/>
      <c r="XAT45" s="413"/>
      <c r="XAU45" s="413"/>
      <c r="XAV45" s="413"/>
      <c r="XAW45" s="413"/>
      <c r="XAX45" s="413"/>
      <c r="XAY45" s="413"/>
      <c r="XAZ45" s="413"/>
      <c r="XBA45" s="413"/>
      <c r="XBB45" s="413"/>
      <c r="XBC45" s="413"/>
      <c r="XBD45" s="413"/>
      <c r="XBE45" s="413"/>
      <c r="XBF45" s="413"/>
      <c r="XBG45" s="413"/>
      <c r="XBH45" s="413"/>
      <c r="XBI45" s="413"/>
      <c r="XBJ45" s="413"/>
      <c r="XBK45" s="413"/>
      <c r="XBL45" s="413"/>
      <c r="XBM45" s="413"/>
      <c r="XBN45" s="413"/>
      <c r="XBO45" s="413"/>
      <c r="XBP45" s="413"/>
      <c r="XBQ45" s="413"/>
      <c r="XBR45" s="413"/>
      <c r="XBS45" s="413"/>
      <c r="XBT45" s="413"/>
      <c r="XBU45" s="413"/>
      <c r="XBV45" s="413"/>
      <c r="XBW45" s="413"/>
      <c r="XBX45" s="413"/>
      <c r="XBY45" s="413"/>
      <c r="XBZ45" s="413"/>
      <c r="XCA45" s="413"/>
      <c r="XCB45" s="413"/>
      <c r="XCC45" s="413"/>
      <c r="XCD45" s="413"/>
      <c r="XCE45" s="413"/>
      <c r="XCF45" s="413"/>
      <c r="XCG45" s="413"/>
      <c r="XCH45" s="413"/>
      <c r="XCI45" s="413"/>
      <c r="XCJ45" s="413"/>
      <c r="XCK45" s="413"/>
      <c r="XCL45" s="413"/>
      <c r="XCM45" s="413"/>
      <c r="XCN45" s="413"/>
      <c r="XCO45" s="413"/>
      <c r="XCP45" s="413"/>
      <c r="XCQ45" s="413"/>
      <c r="XCR45" s="413"/>
      <c r="XCS45" s="413"/>
      <c r="XCT45" s="413"/>
      <c r="XCU45" s="413"/>
      <c r="XCV45" s="413"/>
      <c r="XCW45" s="413"/>
      <c r="XCX45" s="413"/>
      <c r="XCY45" s="413"/>
      <c r="XCZ45" s="413"/>
      <c r="XDA45" s="413"/>
      <c r="XDB45" s="413"/>
      <c r="XDC45" s="413"/>
      <c r="XDD45" s="413"/>
      <c r="XDE45" s="413"/>
      <c r="XDF45" s="413"/>
      <c r="XDG45" s="413"/>
      <c r="XDH45" s="413"/>
      <c r="XDI45" s="413"/>
      <c r="XDJ45" s="413"/>
      <c r="XDK45" s="413"/>
      <c r="XDL45" s="413"/>
      <c r="XDM45" s="413"/>
      <c r="XDN45" s="413"/>
      <c r="XDO45" s="413"/>
      <c r="XDP45" s="413"/>
      <c r="XDQ45" s="413"/>
      <c r="XDR45" s="413"/>
      <c r="XDS45" s="413"/>
      <c r="XDT45" s="413"/>
      <c r="XDU45" s="413"/>
      <c r="XDV45" s="413"/>
      <c r="XDW45" s="413"/>
      <c r="XDX45" s="413"/>
      <c r="XDY45" s="413"/>
      <c r="XDZ45" s="413"/>
      <c r="XEA45" s="413"/>
      <c r="XEB45" s="413"/>
      <c r="XEC45" s="413"/>
      <c r="XED45" s="413"/>
      <c r="XEE45" s="413"/>
      <c r="XEF45" s="413"/>
      <c r="XEG45" s="413"/>
      <c r="XEH45" s="413"/>
      <c r="XEI45" s="413"/>
      <c r="XEJ45" s="413"/>
      <c r="XEK45" s="413"/>
      <c r="XEL45" s="413"/>
      <c r="XEM45" s="413"/>
      <c r="XEN45" s="413"/>
      <c r="XEO45" s="413"/>
      <c r="XEP45" s="413"/>
      <c r="XEQ45" s="413"/>
      <c r="XER45" s="413"/>
      <c r="XES45" s="413"/>
      <c r="XET45" s="413"/>
      <c r="XEU45" s="413"/>
      <c r="XEV45" s="413"/>
      <c r="XEW45" s="413"/>
      <c r="XEX45" s="413"/>
      <c r="XEY45" s="413"/>
      <c r="XEZ45" s="413"/>
      <c r="XFA45" s="413"/>
      <c r="XFB45" s="413"/>
      <c r="XFC45" s="413"/>
      <c r="XFD45" s="413"/>
    </row>
    <row r="46" s="209" customFormat="1" spans="3:16384">
      <c r="C46" s="415"/>
      <c r="WZV46" s="413"/>
      <c r="WZW46" s="413"/>
      <c r="WZX46" s="413"/>
      <c r="WZY46" s="413"/>
      <c r="WZZ46" s="413"/>
      <c r="XAA46" s="413"/>
      <c r="XAB46" s="413"/>
      <c r="XAC46" s="413"/>
      <c r="XAD46" s="413"/>
      <c r="XAE46" s="413"/>
      <c r="XAF46" s="413"/>
      <c r="XAG46" s="413"/>
      <c r="XAH46" s="413"/>
      <c r="XAI46" s="413"/>
      <c r="XAJ46" s="413"/>
      <c r="XAK46" s="413"/>
      <c r="XAL46" s="413"/>
      <c r="XAM46" s="413"/>
      <c r="XAN46" s="413"/>
      <c r="XAO46" s="413"/>
      <c r="XAP46" s="413"/>
      <c r="XAQ46" s="413"/>
      <c r="XAR46" s="413"/>
      <c r="XAS46" s="413"/>
      <c r="XAT46" s="413"/>
      <c r="XAU46" s="413"/>
      <c r="XAV46" s="413"/>
      <c r="XAW46" s="413"/>
      <c r="XAX46" s="413"/>
      <c r="XAY46" s="413"/>
      <c r="XAZ46" s="413"/>
      <c r="XBA46" s="413"/>
      <c r="XBB46" s="413"/>
      <c r="XBC46" s="413"/>
      <c r="XBD46" s="413"/>
      <c r="XBE46" s="413"/>
      <c r="XBF46" s="413"/>
      <c r="XBG46" s="413"/>
      <c r="XBH46" s="413"/>
      <c r="XBI46" s="413"/>
      <c r="XBJ46" s="413"/>
      <c r="XBK46" s="413"/>
      <c r="XBL46" s="413"/>
      <c r="XBM46" s="413"/>
      <c r="XBN46" s="413"/>
      <c r="XBO46" s="413"/>
      <c r="XBP46" s="413"/>
      <c r="XBQ46" s="413"/>
      <c r="XBR46" s="413"/>
      <c r="XBS46" s="413"/>
      <c r="XBT46" s="413"/>
      <c r="XBU46" s="413"/>
      <c r="XBV46" s="413"/>
      <c r="XBW46" s="413"/>
      <c r="XBX46" s="413"/>
      <c r="XBY46" s="413"/>
      <c r="XBZ46" s="413"/>
      <c r="XCA46" s="413"/>
      <c r="XCB46" s="413"/>
      <c r="XCC46" s="413"/>
      <c r="XCD46" s="413"/>
      <c r="XCE46" s="413"/>
      <c r="XCF46" s="413"/>
      <c r="XCG46" s="413"/>
      <c r="XCH46" s="413"/>
      <c r="XCI46" s="413"/>
      <c r="XCJ46" s="413"/>
      <c r="XCK46" s="413"/>
      <c r="XCL46" s="413"/>
      <c r="XCM46" s="413"/>
      <c r="XCN46" s="413"/>
      <c r="XCO46" s="413"/>
      <c r="XCP46" s="413"/>
      <c r="XCQ46" s="413"/>
      <c r="XCR46" s="413"/>
      <c r="XCS46" s="413"/>
      <c r="XCT46" s="413"/>
      <c r="XCU46" s="413"/>
      <c r="XCV46" s="413"/>
      <c r="XCW46" s="413"/>
      <c r="XCX46" s="413"/>
      <c r="XCY46" s="413"/>
      <c r="XCZ46" s="413"/>
      <c r="XDA46" s="413"/>
      <c r="XDB46" s="413"/>
      <c r="XDC46" s="413"/>
      <c r="XDD46" s="413"/>
      <c r="XDE46" s="413"/>
      <c r="XDF46" s="413"/>
      <c r="XDG46" s="413"/>
      <c r="XDH46" s="413"/>
      <c r="XDI46" s="413"/>
      <c r="XDJ46" s="413"/>
      <c r="XDK46" s="413"/>
      <c r="XDL46" s="413"/>
      <c r="XDM46" s="413"/>
      <c r="XDN46" s="413"/>
      <c r="XDO46" s="413"/>
      <c r="XDP46" s="413"/>
      <c r="XDQ46" s="413"/>
      <c r="XDR46" s="413"/>
      <c r="XDS46" s="413"/>
      <c r="XDT46" s="413"/>
      <c r="XDU46" s="413"/>
      <c r="XDV46" s="413"/>
      <c r="XDW46" s="413"/>
      <c r="XDX46" s="413"/>
      <c r="XDY46" s="413"/>
      <c r="XDZ46" s="413"/>
      <c r="XEA46" s="413"/>
      <c r="XEB46" s="413"/>
      <c r="XEC46" s="413"/>
      <c r="XED46" s="413"/>
      <c r="XEE46" s="413"/>
      <c r="XEF46" s="413"/>
      <c r="XEG46" s="413"/>
      <c r="XEH46" s="413"/>
      <c r="XEI46" s="413"/>
      <c r="XEJ46" s="413"/>
      <c r="XEK46" s="413"/>
      <c r="XEL46" s="413"/>
      <c r="XEM46" s="413"/>
      <c r="XEN46" s="413"/>
      <c r="XEO46" s="413"/>
      <c r="XEP46" s="413"/>
      <c r="XEQ46" s="413"/>
      <c r="XER46" s="413"/>
      <c r="XES46" s="413"/>
      <c r="XET46" s="413"/>
      <c r="XEU46" s="413"/>
      <c r="XEV46" s="413"/>
      <c r="XEW46" s="413"/>
      <c r="XEX46" s="413"/>
      <c r="XEY46" s="413"/>
      <c r="XEZ46" s="413"/>
      <c r="XFA46" s="413"/>
      <c r="XFB46" s="413"/>
      <c r="XFC46" s="413"/>
      <c r="XFD46" s="413"/>
    </row>
    <row r="47" s="209" customFormat="1" spans="3:16384">
      <c r="C47" s="415"/>
      <c r="WZV47" s="413"/>
      <c r="WZW47" s="413"/>
      <c r="WZX47" s="413"/>
      <c r="WZY47" s="413"/>
      <c r="WZZ47" s="413"/>
      <c r="XAA47" s="413"/>
      <c r="XAB47" s="413"/>
      <c r="XAC47" s="413"/>
      <c r="XAD47" s="413"/>
      <c r="XAE47" s="413"/>
      <c r="XAF47" s="413"/>
      <c r="XAG47" s="413"/>
      <c r="XAH47" s="413"/>
      <c r="XAI47" s="413"/>
      <c r="XAJ47" s="413"/>
      <c r="XAK47" s="413"/>
      <c r="XAL47" s="413"/>
      <c r="XAM47" s="413"/>
      <c r="XAN47" s="413"/>
      <c r="XAO47" s="413"/>
      <c r="XAP47" s="413"/>
      <c r="XAQ47" s="413"/>
      <c r="XAR47" s="413"/>
      <c r="XAS47" s="413"/>
      <c r="XAT47" s="413"/>
      <c r="XAU47" s="413"/>
      <c r="XAV47" s="413"/>
      <c r="XAW47" s="413"/>
      <c r="XAX47" s="413"/>
      <c r="XAY47" s="413"/>
      <c r="XAZ47" s="413"/>
      <c r="XBA47" s="413"/>
      <c r="XBB47" s="413"/>
      <c r="XBC47" s="413"/>
      <c r="XBD47" s="413"/>
      <c r="XBE47" s="413"/>
      <c r="XBF47" s="413"/>
      <c r="XBG47" s="413"/>
      <c r="XBH47" s="413"/>
      <c r="XBI47" s="413"/>
      <c r="XBJ47" s="413"/>
      <c r="XBK47" s="413"/>
      <c r="XBL47" s="413"/>
      <c r="XBM47" s="413"/>
      <c r="XBN47" s="413"/>
      <c r="XBO47" s="413"/>
      <c r="XBP47" s="413"/>
      <c r="XBQ47" s="413"/>
      <c r="XBR47" s="413"/>
      <c r="XBS47" s="413"/>
      <c r="XBT47" s="413"/>
      <c r="XBU47" s="413"/>
      <c r="XBV47" s="413"/>
      <c r="XBW47" s="413"/>
      <c r="XBX47" s="413"/>
      <c r="XBY47" s="413"/>
      <c r="XBZ47" s="413"/>
      <c r="XCA47" s="413"/>
      <c r="XCB47" s="413"/>
      <c r="XCC47" s="413"/>
      <c r="XCD47" s="413"/>
      <c r="XCE47" s="413"/>
      <c r="XCF47" s="413"/>
      <c r="XCG47" s="413"/>
      <c r="XCH47" s="413"/>
      <c r="XCI47" s="413"/>
      <c r="XCJ47" s="413"/>
      <c r="XCK47" s="413"/>
      <c r="XCL47" s="413"/>
      <c r="XCM47" s="413"/>
      <c r="XCN47" s="413"/>
      <c r="XCO47" s="413"/>
      <c r="XCP47" s="413"/>
      <c r="XCQ47" s="413"/>
      <c r="XCR47" s="413"/>
      <c r="XCS47" s="413"/>
      <c r="XCT47" s="413"/>
      <c r="XCU47" s="413"/>
      <c r="XCV47" s="413"/>
      <c r="XCW47" s="413"/>
      <c r="XCX47" s="413"/>
      <c r="XCY47" s="413"/>
      <c r="XCZ47" s="413"/>
      <c r="XDA47" s="413"/>
      <c r="XDB47" s="413"/>
      <c r="XDC47" s="413"/>
      <c r="XDD47" s="413"/>
      <c r="XDE47" s="413"/>
      <c r="XDF47" s="413"/>
      <c r="XDG47" s="413"/>
      <c r="XDH47" s="413"/>
      <c r="XDI47" s="413"/>
      <c r="XDJ47" s="413"/>
      <c r="XDK47" s="413"/>
      <c r="XDL47" s="413"/>
      <c r="XDM47" s="413"/>
      <c r="XDN47" s="413"/>
      <c r="XDO47" s="413"/>
      <c r="XDP47" s="413"/>
      <c r="XDQ47" s="413"/>
      <c r="XDR47" s="413"/>
      <c r="XDS47" s="413"/>
      <c r="XDT47" s="413"/>
      <c r="XDU47" s="413"/>
      <c r="XDV47" s="413"/>
      <c r="XDW47" s="413"/>
      <c r="XDX47" s="413"/>
      <c r="XDY47" s="413"/>
      <c r="XDZ47" s="413"/>
      <c r="XEA47" s="413"/>
      <c r="XEB47" s="413"/>
      <c r="XEC47" s="413"/>
      <c r="XED47" s="413"/>
      <c r="XEE47" s="413"/>
      <c r="XEF47" s="413"/>
      <c r="XEG47" s="413"/>
      <c r="XEH47" s="413"/>
      <c r="XEI47" s="413"/>
      <c r="XEJ47" s="413"/>
      <c r="XEK47" s="413"/>
      <c r="XEL47" s="413"/>
      <c r="XEM47" s="413"/>
      <c r="XEN47" s="413"/>
      <c r="XEO47" s="413"/>
      <c r="XEP47" s="413"/>
      <c r="XEQ47" s="413"/>
      <c r="XER47" s="413"/>
      <c r="XES47" s="413"/>
      <c r="XET47" s="413"/>
      <c r="XEU47" s="413"/>
      <c r="XEV47" s="413"/>
      <c r="XEW47" s="413"/>
      <c r="XEX47" s="413"/>
      <c r="XEY47" s="413"/>
      <c r="XEZ47" s="413"/>
      <c r="XFA47" s="413"/>
      <c r="XFB47" s="413"/>
      <c r="XFC47" s="413"/>
      <c r="XFD47" s="413"/>
    </row>
    <row r="48" s="209" customFormat="1" spans="3:16384">
      <c r="C48" s="415"/>
      <c r="WZV48" s="413"/>
      <c r="WZW48" s="413"/>
      <c r="WZX48" s="413"/>
      <c r="WZY48" s="413"/>
      <c r="WZZ48" s="413"/>
      <c r="XAA48" s="413"/>
      <c r="XAB48" s="413"/>
      <c r="XAC48" s="413"/>
      <c r="XAD48" s="413"/>
      <c r="XAE48" s="413"/>
      <c r="XAF48" s="413"/>
      <c r="XAG48" s="413"/>
      <c r="XAH48" s="413"/>
      <c r="XAI48" s="413"/>
      <c r="XAJ48" s="413"/>
      <c r="XAK48" s="413"/>
      <c r="XAL48" s="413"/>
      <c r="XAM48" s="413"/>
      <c r="XAN48" s="413"/>
      <c r="XAO48" s="413"/>
      <c r="XAP48" s="413"/>
      <c r="XAQ48" s="413"/>
      <c r="XAR48" s="413"/>
      <c r="XAS48" s="413"/>
      <c r="XAT48" s="413"/>
      <c r="XAU48" s="413"/>
      <c r="XAV48" s="413"/>
      <c r="XAW48" s="413"/>
      <c r="XAX48" s="413"/>
      <c r="XAY48" s="413"/>
      <c r="XAZ48" s="413"/>
      <c r="XBA48" s="413"/>
      <c r="XBB48" s="413"/>
      <c r="XBC48" s="413"/>
      <c r="XBD48" s="413"/>
      <c r="XBE48" s="413"/>
      <c r="XBF48" s="413"/>
      <c r="XBG48" s="413"/>
      <c r="XBH48" s="413"/>
      <c r="XBI48" s="413"/>
      <c r="XBJ48" s="413"/>
      <c r="XBK48" s="413"/>
      <c r="XBL48" s="413"/>
      <c r="XBM48" s="413"/>
      <c r="XBN48" s="413"/>
      <c r="XBO48" s="413"/>
      <c r="XBP48" s="413"/>
      <c r="XBQ48" s="413"/>
      <c r="XBR48" s="413"/>
      <c r="XBS48" s="413"/>
      <c r="XBT48" s="413"/>
      <c r="XBU48" s="413"/>
      <c r="XBV48" s="413"/>
      <c r="XBW48" s="413"/>
      <c r="XBX48" s="413"/>
      <c r="XBY48" s="413"/>
      <c r="XBZ48" s="413"/>
      <c r="XCA48" s="413"/>
      <c r="XCB48" s="413"/>
      <c r="XCC48" s="413"/>
      <c r="XCD48" s="413"/>
      <c r="XCE48" s="413"/>
      <c r="XCF48" s="413"/>
      <c r="XCG48" s="413"/>
      <c r="XCH48" s="413"/>
      <c r="XCI48" s="413"/>
      <c r="XCJ48" s="413"/>
      <c r="XCK48" s="413"/>
      <c r="XCL48" s="413"/>
      <c r="XCM48" s="413"/>
      <c r="XCN48" s="413"/>
      <c r="XCO48" s="413"/>
      <c r="XCP48" s="413"/>
      <c r="XCQ48" s="413"/>
      <c r="XCR48" s="413"/>
      <c r="XCS48" s="413"/>
      <c r="XCT48" s="413"/>
      <c r="XCU48" s="413"/>
      <c r="XCV48" s="413"/>
      <c r="XCW48" s="413"/>
      <c r="XCX48" s="413"/>
      <c r="XCY48" s="413"/>
      <c r="XCZ48" s="413"/>
      <c r="XDA48" s="413"/>
      <c r="XDB48" s="413"/>
      <c r="XDC48" s="413"/>
      <c r="XDD48" s="413"/>
      <c r="XDE48" s="413"/>
      <c r="XDF48" s="413"/>
      <c r="XDG48" s="413"/>
      <c r="XDH48" s="413"/>
      <c r="XDI48" s="413"/>
      <c r="XDJ48" s="413"/>
      <c r="XDK48" s="413"/>
      <c r="XDL48" s="413"/>
      <c r="XDM48" s="413"/>
      <c r="XDN48" s="413"/>
      <c r="XDO48" s="413"/>
      <c r="XDP48" s="413"/>
      <c r="XDQ48" s="413"/>
      <c r="XDR48" s="413"/>
      <c r="XDS48" s="413"/>
      <c r="XDT48" s="413"/>
      <c r="XDU48" s="413"/>
      <c r="XDV48" s="413"/>
      <c r="XDW48" s="413"/>
      <c r="XDX48" s="413"/>
      <c r="XDY48" s="413"/>
      <c r="XDZ48" s="413"/>
      <c r="XEA48" s="413"/>
      <c r="XEB48" s="413"/>
      <c r="XEC48" s="413"/>
      <c r="XED48" s="413"/>
      <c r="XEE48" s="413"/>
      <c r="XEF48" s="413"/>
      <c r="XEG48" s="413"/>
      <c r="XEH48" s="413"/>
      <c r="XEI48" s="413"/>
      <c r="XEJ48" s="413"/>
      <c r="XEK48" s="413"/>
      <c r="XEL48" s="413"/>
      <c r="XEM48" s="413"/>
      <c r="XEN48" s="413"/>
      <c r="XEO48" s="413"/>
      <c r="XEP48" s="413"/>
      <c r="XEQ48" s="413"/>
      <c r="XER48" s="413"/>
      <c r="XES48" s="413"/>
      <c r="XET48" s="413"/>
      <c r="XEU48" s="413"/>
      <c r="XEV48" s="413"/>
      <c r="XEW48" s="413"/>
      <c r="XEX48" s="413"/>
      <c r="XEY48" s="413"/>
      <c r="XEZ48" s="413"/>
      <c r="XFA48" s="413"/>
      <c r="XFB48" s="413"/>
      <c r="XFC48" s="413"/>
      <c r="XFD48" s="413"/>
    </row>
    <row r="49" s="209" customFormat="1" spans="3:16384">
      <c r="C49" s="415"/>
      <c r="WZV49" s="413"/>
      <c r="WZW49" s="413"/>
      <c r="WZX49" s="413"/>
      <c r="WZY49" s="413"/>
      <c r="WZZ49" s="413"/>
      <c r="XAA49" s="413"/>
      <c r="XAB49" s="413"/>
      <c r="XAC49" s="413"/>
      <c r="XAD49" s="413"/>
      <c r="XAE49" s="413"/>
      <c r="XAF49" s="413"/>
      <c r="XAG49" s="413"/>
      <c r="XAH49" s="413"/>
      <c r="XAI49" s="413"/>
      <c r="XAJ49" s="413"/>
      <c r="XAK49" s="413"/>
      <c r="XAL49" s="413"/>
      <c r="XAM49" s="413"/>
      <c r="XAN49" s="413"/>
      <c r="XAO49" s="413"/>
      <c r="XAP49" s="413"/>
      <c r="XAQ49" s="413"/>
      <c r="XAR49" s="413"/>
      <c r="XAS49" s="413"/>
      <c r="XAT49" s="413"/>
      <c r="XAU49" s="413"/>
      <c r="XAV49" s="413"/>
      <c r="XAW49" s="413"/>
      <c r="XAX49" s="413"/>
      <c r="XAY49" s="413"/>
      <c r="XAZ49" s="413"/>
      <c r="XBA49" s="413"/>
      <c r="XBB49" s="413"/>
      <c r="XBC49" s="413"/>
      <c r="XBD49" s="413"/>
      <c r="XBE49" s="413"/>
      <c r="XBF49" s="413"/>
      <c r="XBG49" s="413"/>
      <c r="XBH49" s="413"/>
      <c r="XBI49" s="413"/>
      <c r="XBJ49" s="413"/>
      <c r="XBK49" s="413"/>
      <c r="XBL49" s="413"/>
      <c r="XBM49" s="413"/>
      <c r="XBN49" s="413"/>
      <c r="XBO49" s="413"/>
      <c r="XBP49" s="413"/>
      <c r="XBQ49" s="413"/>
      <c r="XBR49" s="413"/>
      <c r="XBS49" s="413"/>
      <c r="XBT49" s="413"/>
      <c r="XBU49" s="413"/>
      <c r="XBV49" s="413"/>
      <c r="XBW49" s="413"/>
      <c r="XBX49" s="413"/>
      <c r="XBY49" s="413"/>
      <c r="XBZ49" s="413"/>
      <c r="XCA49" s="413"/>
      <c r="XCB49" s="413"/>
      <c r="XCC49" s="413"/>
      <c r="XCD49" s="413"/>
      <c r="XCE49" s="413"/>
      <c r="XCF49" s="413"/>
      <c r="XCG49" s="413"/>
      <c r="XCH49" s="413"/>
      <c r="XCI49" s="413"/>
      <c r="XCJ49" s="413"/>
      <c r="XCK49" s="413"/>
      <c r="XCL49" s="413"/>
      <c r="XCM49" s="413"/>
      <c r="XCN49" s="413"/>
      <c r="XCO49" s="413"/>
      <c r="XCP49" s="413"/>
      <c r="XCQ49" s="413"/>
      <c r="XCR49" s="413"/>
      <c r="XCS49" s="413"/>
      <c r="XCT49" s="413"/>
      <c r="XCU49" s="413"/>
      <c r="XCV49" s="413"/>
      <c r="XCW49" s="413"/>
      <c r="XCX49" s="413"/>
      <c r="XCY49" s="413"/>
      <c r="XCZ49" s="413"/>
      <c r="XDA49" s="413"/>
      <c r="XDB49" s="413"/>
      <c r="XDC49" s="413"/>
      <c r="XDD49" s="413"/>
      <c r="XDE49" s="413"/>
      <c r="XDF49" s="413"/>
      <c r="XDG49" s="413"/>
      <c r="XDH49" s="413"/>
      <c r="XDI49" s="413"/>
      <c r="XDJ49" s="413"/>
      <c r="XDK49" s="413"/>
      <c r="XDL49" s="413"/>
      <c r="XDM49" s="413"/>
      <c r="XDN49" s="413"/>
      <c r="XDO49" s="413"/>
      <c r="XDP49" s="413"/>
      <c r="XDQ49" s="413"/>
      <c r="XDR49" s="413"/>
      <c r="XDS49" s="413"/>
      <c r="XDT49" s="413"/>
      <c r="XDU49" s="413"/>
      <c r="XDV49" s="413"/>
      <c r="XDW49" s="413"/>
      <c r="XDX49" s="413"/>
      <c r="XDY49" s="413"/>
      <c r="XDZ49" s="413"/>
      <c r="XEA49" s="413"/>
      <c r="XEB49" s="413"/>
      <c r="XEC49" s="413"/>
      <c r="XED49" s="413"/>
      <c r="XEE49" s="413"/>
      <c r="XEF49" s="413"/>
      <c r="XEG49" s="413"/>
      <c r="XEH49" s="413"/>
      <c r="XEI49" s="413"/>
      <c r="XEJ49" s="413"/>
      <c r="XEK49" s="413"/>
      <c r="XEL49" s="413"/>
      <c r="XEM49" s="413"/>
      <c r="XEN49" s="413"/>
      <c r="XEO49" s="413"/>
      <c r="XEP49" s="413"/>
      <c r="XEQ49" s="413"/>
      <c r="XER49" s="413"/>
      <c r="XES49" s="413"/>
      <c r="XET49" s="413"/>
      <c r="XEU49" s="413"/>
      <c r="XEV49" s="413"/>
      <c r="XEW49" s="413"/>
      <c r="XEX49" s="413"/>
      <c r="XEY49" s="413"/>
      <c r="XEZ49" s="413"/>
      <c r="XFA49" s="413"/>
      <c r="XFB49" s="413"/>
      <c r="XFC49" s="413"/>
      <c r="XFD49" s="413"/>
    </row>
    <row r="50" s="209" customFormat="1" spans="3:16384">
      <c r="C50" s="415"/>
      <c r="WZV50" s="413"/>
      <c r="WZW50" s="413"/>
      <c r="WZX50" s="413"/>
      <c r="WZY50" s="413"/>
      <c r="WZZ50" s="413"/>
      <c r="XAA50" s="413"/>
      <c r="XAB50" s="413"/>
      <c r="XAC50" s="413"/>
      <c r="XAD50" s="413"/>
      <c r="XAE50" s="413"/>
      <c r="XAF50" s="413"/>
      <c r="XAG50" s="413"/>
      <c r="XAH50" s="413"/>
      <c r="XAI50" s="413"/>
      <c r="XAJ50" s="413"/>
      <c r="XAK50" s="413"/>
      <c r="XAL50" s="413"/>
      <c r="XAM50" s="413"/>
      <c r="XAN50" s="413"/>
      <c r="XAO50" s="413"/>
      <c r="XAP50" s="413"/>
      <c r="XAQ50" s="413"/>
      <c r="XAR50" s="413"/>
      <c r="XAS50" s="413"/>
      <c r="XAT50" s="413"/>
      <c r="XAU50" s="413"/>
      <c r="XAV50" s="413"/>
      <c r="XAW50" s="413"/>
      <c r="XAX50" s="413"/>
      <c r="XAY50" s="413"/>
      <c r="XAZ50" s="413"/>
      <c r="XBA50" s="413"/>
      <c r="XBB50" s="413"/>
      <c r="XBC50" s="413"/>
      <c r="XBD50" s="413"/>
      <c r="XBE50" s="413"/>
      <c r="XBF50" s="413"/>
      <c r="XBG50" s="413"/>
      <c r="XBH50" s="413"/>
      <c r="XBI50" s="413"/>
      <c r="XBJ50" s="413"/>
      <c r="XBK50" s="413"/>
      <c r="XBL50" s="413"/>
      <c r="XBM50" s="413"/>
      <c r="XBN50" s="413"/>
      <c r="XBO50" s="413"/>
      <c r="XBP50" s="413"/>
      <c r="XBQ50" s="413"/>
      <c r="XBR50" s="413"/>
      <c r="XBS50" s="413"/>
      <c r="XBT50" s="413"/>
      <c r="XBU50" s="413"/>
      <c r="XBV50" s="413"/>
      <c r="XBW50" s="413"/>
      <c r="XBX50" s="413"/>
      <c r="XBY50" s="413"/>
      <c r="XBZ50" s="413"/>
      <c r="XCA50" s="413"/>
      <c r="XCB50" s="413"/>
      <c r="XCC50" s="413"/>
      <c r="XCD50" s="413"/>
      <c r="XCE50" s="413"/>
      <c r="XCF50" s="413"/>
      <c r="XCG50" s="413"/>
      <c r="XCH50" s="413"/>
      <c r="XCI50" s="413"/>
      <c r="XCJ50" s="413"/>
      <c r="XCK50" s="413"/>
      <c r="XCL50" s="413"/>
      <c r="XCM50" s="413"/>
      <c r="XCN50" s="413"/>
      <c r="XCO50" s="413"/>
      <c r="XCP50" s="413"/>
      <c r="XCQ50" s="413"/>
      <c r="XCR50" s="413"/>
      <c r="XCS50" s="413"/>
      <c r="XCT50" s="413"/>
      <c r="XCU50" s="413"/>
      <c r="XCV50" s="413"/>
      <c r="XCW50" s="413"/>
      <c r="XCX50" s="413"/>
      <c r="XCY50" s="413"/>
      <c r="XCZ50" s="413"/>
      <c r="XDA50" s="413"/>
      <c r="XDB50" s="413"/>
      <c r="XDC50" s="413"/>
      <c r="XDD50" s="413"/>
      <c r="XDE50" s="413"/>
      <c r="XDF50" s="413"/>
      <c r="XDG50" s="413"/>
      <c r="XDH50" s="413"/>
      <c r="XDI50" s="413"/>
      <c r="XDJ50" s="413"/>
      <c r="XDK50" s="413"/>
      <c r="XDL50" s="413"/>
      <c r="XDM50" s="413"/>
      <c r="XDN50" s="413"/>
      <c r="XDO50" s="413"/>
      <c r="XDP50" s="413"/>
      <c r="XDQ50" s="413"/>
      <c r="XDR50" s="413"/>
      <c r="XDS50" s="413"/>
      <c r="XDT50" s="413"/>
      <c r="XDU50" s="413"/>
      <c r="XDV50" s="413"/>
      <c r="XDW50" s="413"/>
      <c r="XDX50" s="413"/>
      <c r="XDY50" s="413"/>
      <c r="XDZ50" s="413"/>
      <c r="XEA50" s="413"/>
      <c r="XEB50" s="413"/>
      <c r="XEC50" s="413"/>
      <c r="XED50" s="413"/>
      <c r="XEE50" s="413"/>
      <c r="XEF50" s="413"/>
      <c r="XEG50" s="413"/>
      <c r="XEH50" s="413"/>
      <c r="XEI50" s="413"/>
      <c r="XEJ50" s="413"/>
      <c r="XEK50" s="413"/>
      <c r="XEL50" s="413"/>
      <c r="XEM50" s="413"/>
      <c r="XEN50" s="413"/>
      <c r="XEO50" s="413"/>
      <c r="XEP50" s="413"/>
      <c r="XEQ50" s="413"/>
      <c r="XER50" s="413"/>
      <c r="XES50" s="413"/>
      <c r="XET50" s="413"/>
      <c r="XEU50" s="413"/>
      <c r="XEV50" s="413"/>
      <c r="XEW50" s="413"/>
      <c r="XEX50" s="413"/>
      <c r="XEY50" s="413"/>
      <c r="XEZ50" s="413"/>
      <c r="XFA50" s="413"/>
      <c r="XFB50" s="413"/>
      <c r="XFC50" s="413"/>
      <c r="XFD50" s="413"/>
    </row>
    <row r="51" s="209" customFormat="1" spans="3:16384">
      <c r="C51" s="415"/>
      <c r="WZV51" s="413"/>
      <c r="WZW51" s="413"/>
      <c r="WZX51" s="413"/>
      <c r="WZY51" s="413"/>
      <c r="WZZ51" s="413"/>
      <c r="XAA51" s="413"/>
      <c r="XAB51" s="413"/>
      <c r="XAC51" s="413"/>
      <c r="XAD51" s="413"/>
      <c r="XAE51" s="413"/>
      <c r="XAF51" s="413"/>
      <c r="XAG51" s="413"/>
      <c r="XAH51" s="413"/>
      <c r="XAI51" s="413"/>
      <c r="XAJ51" s="413"/>
      <c r="XAK51" s="413"/>
      <c r="XAL51" s="413"/>
      <c r="XAM51" s="413"/>
      <c r="XAN51" s="413"/>
      <c r="XAO51" s="413"/>
      <c r="XAP51" s="413"/>
      <c r="XAQ51" s="413"/>
      <c r="XAR51" s="413"/>
      <c r="XAS51" s="413"/>
      <c r="XAT51" s="413"/>
      <c r="XAU51" s="413"/>
      <c r="XAV51" s="413"/>
      <c r="XAW51" s="413"/>
      <c r="XAX51" s="413"/>
      <c r="XAY51" s="413"/>
      <c r="XAZ51" s="413"/>
      <c r="XBA51" s="413"/>
      <c r="XBB51" s="413"/>
      <c r="XBC51" s="413"/>
      <c r="XBD51" s="413"/>
      <c r="XBE51" s="413"/>
      <c r="XBF51" s="413"/>
      <c r="XBG51" s="413"/>
      <c r="XBH51" s="413"/>
      <c r="XBI51" s="413"/>
      <c r="XBJ51" s="413"/>
      <c r="XBK51" s="413"/>
      <c r="XBL51" s="413"/>
      <c r="XBM51" s="413"/>
      <c r="XBN51" s="413"/>
      <c r="XBO51" s="413"/>
      <c r="XBP51" s="413"/>
      <c r="XBQ51" s="413"/>
      <c r="XBR51" s="413"/>
      <c r="XBS51" s="413"/>
      <c r="XBT51" s="413"/>
      <c r="XBU51" s="413"/>
      <c r="XBV51" s="413"/>
      <c r="XBW51" s="413"/>
      <c r="XBX51" s="413"/>
      <c r="XBY51" s="413"/>
      <c r="XBZ51" s="413"/>
      <c r="XCA51" s="413"/>
      <c r="XCB51" s="413"/>
      <c r="XCC51" s="413"/>
      <c r="XCD51" s="413"/>
      <c r="XCE51" s="413"/>
      <c r="XCF51" s="413"/>
      <c r="XCG51" s="413"/>
      <c r="XCH51" s="413"/>
      <c r="XCI51" s="413"/>
      <c r="XCJ51" s="413"/>
      <c r="XCK51" s="413"/>
      <c r="XCL51" s="413"/>
      <c r="XCM51" s="413"/>
      <c r="XCN51" s="413"/>
      <c r="XCO51" s="413"/>
      <c r="XCP51" s="413"/>
      <c r="XCQ51" s="413"/>
      <c r="XCR51" s="413"/>
      <c r="XCS51" s="413"/>
      <c r="XCT51" s="413"/>
      <c r="XCU51" s="413"/>
      <c r="XCV51" s="413"/>
      <c r="XCW51" s="413"/>
      <c r="XCX51" s="413"/>
      <c r="XCY51" s="413"/>
      <c r="XCZ51" s="413"/>
      <c r="XDA51" s="413"/>
      <c r="XDB51" s="413"/>
      <c r="XDC51" s="413"/>
      <c r="XDD51" s="413"/>
      <c r="XDE51" s="413"/>
      <c r="XDF51" s="413"/>
      <c r="XDG51" s="413"/>
      <c r="XDH51" s="413"/>
      <c r="XDI51" s="413"/>
      <c r="XDJ51" s="413"/>
      <c r="XDK51" s="413"/>
      <c r="XDL51" s="413"/>
      <c r="XDM51" s="413"/>
      <c r="XDN51" s="413"/>
      <c r="XDO51" s="413"/>
      <c r="XDP51" s="413"/>
      <c r="XDQ51" s="413"/>
      <c r="XDR51" s="413"/>
      <c r="XDS51" s="413"/>
      <c r="XDT51" s="413"/>
      <c r="XDU51" s="413"/>
      <c r="XDV51" s="413"/>
      <c r="XDW51" s="413"/>
      <c r="XDX51" s="413"/>
      <c r="XDY51" s="413"/>
      <c r="XDZ51" s="413"/>
      <c r="XEA51" s="413"/>
      <c r="XEB51" s="413"/>
      <c r="XEC51" s="413"/>
      <c r="XED51" s="413"/>
      <c r="XEE51" s="413"/>
      <c r="XEF51" s="413"/>
      <c r="XEG51" s="413"/>
      <c r="XEH51" s="413"/>
      <c r="XEI51" s="413"/>
      <c r="XEJ51" s="413"/>
      <c r="XEK51" s="413"/>
      <c r="XEL51" s="413"/>
      <c r="XEM51" s="413"/>
      <c r="XEN51" s="413"/>
      <c r="XEO51" s="413"/>
      <c r="XEP51" s="413"/>
      <c r="XEQ51" s="413"/>
      <c r="XER51" s="413"/>
      <c r="XES51" s="413"/>
      <c r="XET51" s="413"/>
      <c r="XEU51" s="413"/>
      <c r="XEV51" s="413"/>
      <c r="XEW51" s="413"/>
      <c r="XEX51" s="413"/>
      <c r="XEY51" s="413"/>
      <c r="XEZ51" s="413"/>
      <c r="XFA51" s="413"/>
      <c r="XFB51" s="413"/>
      <c r="XFC51" s="413"/>
      <c r="XFD51" s="413"/>
    </row>
    <row r="52" s="209" customFormat="1" spans="3:16384">
      <c r="C52" s="415"/>
      <c r="WZV52" s="413"/>
      <c r="WZW52" s="413"/>
      <c r="WZX52" s="413"/>
      <c r="WZY52" s="413"/>
      <c r="WZZ52" s="413"/>
      <c r="XAA52" s="413"/>
      <c r="XAB52" s="413"/>
      <c r="XAC52" s="413"/>
      <c r="XAD52" s="413"/>
      <c r="XAE52" s="413"/>
      <c r="XAF52" s="413"/>
      <c r="XAG52" s="413"/>
      <c r="XAH52" s="413"/>
      <c r="XAI52" s="413"/>
      <c r="XAJ52" s="413"/>
      <c r="XAK52" s="413"/>
      <c r="XAL52" s="413"/>
      <c r="XAM52" s="413"/>
      <c r="XAN52" s="413"/>
      <c r="XAO52" s="413"/>
      <c r="XAP52" s="413"/>
      <c r="XAQ52" s="413"/>
      <c r="XAR52" s="413"/>
      <c r="XAS52" s="413"/>
      <c r="XAT52" s="413"/>
      <c r="XAU52" s="413"/>
      <c r="XAV52" s="413"/>
      <c r="XAW52" s="413"/>
      <c r="XAX52" s="413"/>
      <c r="XAY52" s="413"/>
      <c r="XAZ52" s="413"/>
      <c r="XBA52" s="413"/>
      <c r="XBB52" s="413"/>
      <c r="XBC52" s="413"/>
      <c r="XBD52" s="413"/>
      <c r="XBE52" s="413"/>
      <c r="XBF52" s="413"/>
      <c r="XBG52" s="413"/>
      <c r="XBH52" s="413"/>
      <c r="XBI52" s="413"/>
      <c r="XBJ52" s="413"/>
      <c r="XBK52" s="413"/>
      <c r="XBL52" s="413"/>
      <c r="XBM52" s="413"/>
      <c r="XBN52" s="413"/>
      <c r="XBO52" s="413"/>
      <c r="XBP52" s="413"/>
      <c r="XBQ52" s="413"/>
      <c r="XBR52" s="413"/>
      <c r="XBS52" s="413"/>
      <c r="XBT52" s="413"/>
      <c r="XBU52" s="413"/>
      <c r="XBV52" s="413"/>
      <c r="XBW52" s="413"/>
      <c r="XBX52" s="413"/>
      <c r="XBY52" s="413"/>
      <c r="XBZ52" s="413"/>
      <c r="XCA52" s="413"/>
      <c r="XCB52" s="413"/>
      <c r="XCC52" s="413"/>
      <c r="XCD52" s="413"/>
      <c r="XCE52" s="413"/>
      <c r="XCF52" s="413"/>
      <c r="XCG52" s="413"/>
      <c r="XCH52" s="413"/>
      <c r="XCI52" s="413"/>
      <c r="XCJ52" s="413"/>
      <c r="XCK52" s="413"/>
      <c r="XCL52" s="413"/>
      <c r="XCM52" s="413"/>
      <c r="XCN52" s="413"/>
      <c r="XCO52" s="413"/>
      <c r="XCP52" s="413"/>
      <c r="XCQ52" s="413"/>
      <c r="XCR52" s="413"/>
      <c r="XCS52" s="413"/>
      <c r="XCT52" s="413"/>
      <c r="XCU52" s="413"/>
      <c r="XCV52" s="413"/>
      <c r="XCW52" s="413"/>
      <c r="XCX52" s="413"/>
      <c r="XCY52" s="413"/>
      <c r="XCZ52" s="413"/>
      <c r="XDA52" s="413"/>
      <c r="XDB52" s="413"/>
      <c r="XDC52" s="413"/>
      <c r="XDD52" s="413"/>
      <c r="XDE52" s="413"/>
      <c r="XDF52" s="413"/>
      <c r="XDG52" s="413"/>
      <c r="XDH52" s="413"/>
      <c r="XDI52" s="413"/>
      <c r="XDJ52" s="413"/>
      <c r="XDK52" s="413"/>
      <c r="XDL52" s="413"/>
      <c r="XDM52" s="413"/>
      <c r="XDN52" s="413"/>
      <c r="XDO52" s="413"/>
      <c r="XDP52" s="413"/>
      <c r="XDQ52" s="413"/>
      <c r="XDR52" s="413"/>
      <c r="XDS52" s="413"/>
      <c r="XDT52" s="413"/>
      <c r="XDU52" s="413"/>
      <c r="XDV52" s="413"/>
      <c r="XDW52" s="413"/>
      <c r="XDX52" s="413"/>
      <c r="XDY52" s="413"/>
      <c r="XDZ52" s="413"/>
      <c r="XEA52" s="413"/>
      <c r="XEB52" s="413"/>
      <c r="XEC52" s="413"/>
      <c r="XED52" s="413"/>
      <c r="XEE52" s="413"/>
      <c r="XEF52" s="413"/>
      <c r="XEG52" s="413"/>
      <c r="XEH52" s="413"/>
      <c r="XEI52" s="413"/>
      <c r="XEJ52" s="413"/>
      <c r="XEK52" s="413"/>
      <c r="XEL52" s="413"/>
      <c r="XEM52" s="413"/>
      <c r="XEN52" s="413"/>
      <c r="XEO52" s="413"/>
      <c r="XEP52" s="413"/>
      <c r="XEQ52" s="413"/>
      <c r="XER52" s="413"/>
      <c r="XES52" s="413"/>
      <c r="XET52" s="413"/>
      <c r="XEU52" s="413"/>
      <c r="XEV52" s="413"/>
      <c r="XEW52" s="413"/>
      <c r="XEX52" s="413"/>
      <c r="XEY52" s="413"/>
      <c r="XEZ52" s="413"/>
      <c r="XFA52" s="413"/>
      <c r="XFB52" s="413"/>
      <c r="XFC52" s="413"/>
      <c r="XFD52" s="413"/>
    </row>
    <row r="53" s="209" customFormat="1" spans="3:16384">
      <c r="C53" s="415"/>
      <c r="WZV53" s="413"/>
      <c r="WZW53" s="413"/>
      <c r="WZX53" s="413"/>
      <c r="WZY53" s="413"/>
      <c r="WZZ53" s="413"/>
      <c r="XAA53" s="413"/>
      <c r="XAB53" s="413"/>
      <c r="XAC53" s="413"/>
      <c r="XAD53" s="413"/>
      <c r="XAE53" s="413"/>
      <c r="XAF53" s="413"/>
      <c r="XAG53" s="413"/>
      <c r="XAH53" s="413"/>
      <c r="XAI53" s="413"/>
      <c r="XAJ53" s="413"/>
      <c r="XAK53" s="413"/>
      <c r="XAL53" s="413"/>
      <c r="XAM53" s="413"/>
      <c r="XAN53" s="413"/>
      <c r="XAO53" s="413"/>
      <c r="XAP53" s="413"/>
      <c r="XAQ53" s="413"/>
      <c r="XAR53" s="413"/>
      <c r="XAS53" s="413"/>
      <c r="XAT53" s="413"/>
      <c r="XAU53" s="413"/>
      <c r="XAV53" s="413"/>
      <c r="XAW53" s="413"/>
      <c r="XAX53" s="413"/>
      <c r="XAY53" s="413"/>
      <c r="XAZ53" s="413"/>
      <c r="XBA53" s="413"/>
      <c r="XBB53" s="413"/>
      <c r="XBC53" s="413"/>
      <c r="XBD53" s="413"/>
      <c r="XBE53" s="413"/>
      <c r="XBF53" s="413"/>
      <c r="XBG53" s="413"/>
      <c r="XBH53" s="413"/>
      <c r="XBI53" s="413"/>
      <c r="XBJ53" s="413"/>
      <c r="XBK53" s="413"/>
      <c r="XBL53" s="413"/>
      <c r="XBM53" s="413"/>
      <c r="XBN53" s="413"/>
      <c r="XBO53" s="413"/>
      <c r="XBP53" s="413"/>
      <c r="XBQ53" s="413"/>
      <c r="XBR53" s="413"/>
      <c r="XBS53" s="413"/>
      <c r="XBT53" s="413"/>
      <c r="XBU53" s="413"/>
      <c r="XBV53" s="413"/>
      <c r="XBW53" s="413"/>
      <c r="XBX53" s="413"/>
      <c r="XBY53" s="413"/>
      <c r="XBZ53" s="413"/>
      <c r="XCA53" s="413"/>
      <c r="XCB53" s="413"/>
      <c r="XCC53" s="413"/>
      <c r="XCD53" s="413"/>
      <c r="XCE53" s="413"/>
      <c r="XCF53" s="413"/>
      <c r="XCG53" s="413"/>
      <c r="XCH53" s="413"/>
      <c r="XCI53" s="413"/>
      <c r="XCJ53" s="413"/>
      <c r="XCK53" s="413"/>
      <c r="XCL53" s="413"/>
      <c r="XCM53" s="413"/>
      <c r="XCN53" s="413"/>
      <c r="XCO53" s="413"/>
      <c r="XCP53" s="413"/>
      <c r="XCQ53" s="413"/>
      <c r="XCR53" s="413"/>
      <c r="XCS53" s="413"/>
      <c r="XCT53" s="413"/>
      <c r="XCU53" s="413"/>
      <c r="XCV53" s="413"/>
      <c r="XCW53" s="413"/>
      <c r="XCX53" s="413"/>
      <c r="XCY53" s="413"/>
      <c r="XCZ53" s="413"/>
      <c r="XDA53" s="413"/>
      <c r="XDB53" s="413"/>
      <c r="XDC53" s="413"/>
      <c r="XDD53" s="413"/>
      <c r="XDE53" s="413"/>
      <c r="XDF53" s="413"/>
      <c r="XDG53" s="413"/>
      <c r="XDH53" s="413"/>
      <c r="XDI53" s="413"/>
      <c r="XDJ53" s="413"/>
      <c r="XDK53" s="413"/>
      <c r="XDL53" s="413"/>
      <c r="XDM53" s="413"/>
      <c r="XDN53" s="413"/>
      <c r="XDO53" s="413"/>
      <c r="XDP53" s="413"/>
      <c r="XDQ53" s="413"/>
      <c r="XDR53" s="413"/>
      <c r="XDS53" s="413"/>
      <c r="XDT53" s="413"/>
      <c r="XDU53" s="413"/>
      <c r="XDV53" s="413"/>
      <c r="XDW53" s="413"/>
      <c r="XDX53" s="413"/>
      <c r="XDY53" s="413"/>
      <c r="XDZ53" s="413"/>
      <c r="XEA53" s="413"/>
      <c r="XEB53" s="413"/>
      <c r="XEC53" s="413"/>
      <c r="XED53" s="413"/>
      <c r="XEE53" s="413"/>
      <c r="XEF53" s="413"/>
      <c r="XEG53" s="413"/>
      <c r="XEH53" s="413"/>
      <c r="XEI53" s="413"/>
      <c r="XEJ53" s="413"/>
      <c r="XEK53" s="413"/>
      <c r="XEL53" s="413"/>
      <c r="XEM53" s="413"/>
      <c r="XEN53" s="413"/>
      <c r="XEO53" s="413"/>
      <c r="XEP53" s="413"/>
      <c r="XEQ53" s="413"/>
      <c r="XER53" s="413"/>
      <c r="XES53" s="413"/>
      <c r="XET53" s="413"/>
      <c r="XEU53" s="413"/>
      <c r="XEV53" s="413"/>
      <c r="XEW53" s="413"/>
      <c r="XEX53" s="413"/>
      <c r="XEY53" s="413"/>
      <c r="XEZ53" s="413"/>
      <c r="XFA53" s="413"/>
      <c r="XFB53" s="413"/>
      <c r="XFC53" s="413"/>
      <c r="XFD53" s="413"/>
    </row>
    <row r="54" s="209" customFormat="1" spans="3:16384">
      <c r="C54" s="415"/>
      <c r="WZV54" s="413"/>
      <c r="WZW54" s="413"/>
      <c r="WZX54" s="413"/>
      <c r="WZY54" s="413"/>
      <c r="WZZ54" s="413"/>
      <c r="XAA54" s="413"/>
      <c r="XAB54" s="413"/>
      <c r="XAC54" s="413"/>
      <c r="XAD54" s="413"/>
      <c r="XAE54" s="413"/>
      <c r="XAF54" s="413"/>
      <c r="XAG54" s="413"/>
      <c r="XAH54" s="413"/>
      <c r="XAI54" s="413"/>
      <c r="XAJ54" s="413"/>
      <c r="XAK54" s="413"/>
      <c r="XAL54" s="413"/>
      <c r="XAM54" s="413"/>
      <c r="XAN54" s="413"/>
      <c r="XAO54" s="413"/>
      <c r="XAP54" s="413"/>
      <c r="XAQ54" s="413"/>
      <c r="XAR54" s="413"/>
      <c r="XAS54" s="413"/>
      <c r="XAT54" s="413"/>
      <c r="XAU54" s="413"/>
      <c r="XAV54" s="413"/>
      <c r="XAW54" s="413"/>
      <c r="XAX54" s="413"/>
      <c r="XAY54" s="413"/>
      <c r="XAZ54" s="413"/>
      <c r="XBA54" s="413"/>
      <c r="XBB54" s="413"/>
      <c r="XBC54" s="413"/>
      <c r="XBD54" s="413"/>
      <c r="XBE54" s="413"/>
      <c r="XBF54" s="413"/>
      <c r="XBG54" s="413"/>
      <c r="XBH54" s="413"/>
      <c r="XBI54" s="413"/>
      <c r="XBJ54" s="413"/>
      <c r="XBK54" s="413"/>
      <c r="XBL54" s="413"/>
      <c r="XBM54" s="413"/>
      <c r="XBN54" s="413"/>
      <c r="XBO54" s="413"/>
      <c r="XBP54" s="413"/>
      <c r="XBQ54" s="413"/>
      <c r="XBR54" s="413"/>
      <c r="XBS54" s="413"/>
      <c r="XBT54" s="413"/>
      <c r="XBU54" s="413"/>
      <c r="XBV54" s="413"/>
      <c r="XBW54" s="413"/>
      <c r="XBX54" s="413"/>
      <c r="XBY54" s="413"/>
      <c r="XBZ54" s="413"/>
      <c r="XCA54" s="413"/>
      <c r="XCB54" s="413"/>
      <c r="XCC54" s="413"/>
      <c r="XCD54" s="413"/>
      <c r="XCE54" s="413"/>
      <c r="XCF54" s="413"/>
      <c r="XCG54" s="413"/>
      <c r="XCH54" s="413"/>
      <c r="XCI54" s="413"/>
      <c r="XCJ54" s="413"/>
      <c r="XCK54" s="413"/>
      <c r="XCL54" s="413"/>
      <c r="XCM54" s="413"/>
      <c r="XCN54" s="413"/>
      <c r="XCO54" s="413"/>
      <c r="XCP54" s="413"/>
      <c r="XCQ54" s="413"/>
      <c r="XCR54" s="413"/>
      <c r="XCS54" s="413"/>
      <c r="XCT54" s="413"/>
      <c r="XCU54" s="413"/>
      <c r="XCV54" s="413"/>
      <c r="XCW54" s="413"/>
      <c r="XCX54" s="413"/>
      <c r="XCY54" s="413"/>
      <c r="XCZ54" s="413"/>
      <c r="XDA54" s="413"/>
      <c r="XDB54" s="413"/>
      <c r="XDC54" s="413"/>
      <c r="XDD54" s="413"/>
      <c r="XDE54" s="413"/>
      <c r="XDF54" s="413"/>
      <c r="XDG54" s="413"/>
      <c r="XDH54" s="413"/>
      <c r="XDI54" s="413"/>
      <c r="XDJ54" s="413"/>
      <c r="XDK54" s="413"/>
      <c r="XDL54" s="413"/>
      <c r="XDM54" s="413"/>
      <c r="XDN54" s="413"/>
      <c r="XDO54" s="413"/>
      <c r="XDP54" s="413"/>
      <c r="XDQ54" s="413"/>
      <c r="XDR54" s="413"/>
      <c r="XDS54" s="413"/>
      <c r="XDT54" s="413"/>
      <c r="XDU54" s="413"/>
      <c r="XDV54" s="413"/>
      <c r="XDW54" s="413"/>
      <c r="XDX54" s="413"/>
      <c r="XDY54" s="413"/>
      <c r="XDZ54" s="413"/>
      <c r="XEA54" s="413"/>
      <c r="XEB54" s="413"/>
      <c r="XEC54" s="413"/>
      <c r="XED54" s="413"/>
      <c r="XEE54" s="413"/>
      <c r="XEF54" s="413"/>
      <c r="XEG54" s="413"/>
      <c r="XEH54" s="413"/>
      <c r="XEI54" s="413"/>
      <c r="XEJ54" s="413"/>
      <c r="XEK54" s="413"/>
      <c r="XEL54" s="413"/>
      <c r="XEM54" s="413"/>
      <c r="XEN54" s="413"/>
      <c r="XEO54" s="413"/>
      <c r="XEP54" s="413"/>
      <c r="XEQ54" s="413"/>
      <c r="XER54" s="413"/>
      <c r="XES54" s="413"/>
      <c r="XET54" s="413"/>
      <c r="XEU54" s="413"/>
      <c r="XEV54" s="413"/>
      <c r="XEW54" s="413"/>
      <c r="XEX54" s="413"/>
      <c r="XEY54" s="413"/>
      <c r="XEZ54" s="413"/>
      <c r="XFA54" s="413"/>
      <c r="XFB54" s="413"/>
      <c r="XFC54" s="413"/>
      <c r="XFD54" s="413"/>
    </row>
    <row r="55" s="209" customFormat="1" spans="3:16384">
      <c r="C55" s="415"/>
      <c r="WZV55" s="413"/>
      <c r="WZW55" s="413"/>
      <c r="WZX55" s="413"/>
      <c r="WZY55" s="413"/>
      <c r="WZZ55" s="413"/>
      <c r="XAA55" s="413"/>
      <c r="XAB55" s="413"/>
      <c r="XAC55" s="413"/>
      <c r="XAD55" s="413"/>
      <c r="XAE55" s="413"/>
      <c r="XAF55" s="413"/>
      <c r="XAG55" s="413"/>
      <c r="XAH55" s="413"/>
      <c r="XAI55" s="413"/>
      <c r="XAJ55" s="413"/>
      <c r="XAK55" s="413"/>
      <c r="XAL55" s="413"/>
      <c r="XAM55" s="413"/>
      <c r="XAN55" s="413"/>
      <c r="XAO55" s="413"/>
      <c r="XAP55" s="413"/>
      <c r="XAQ55" s="413"/>
      <c r="XAR55" s="413"/>
      <c r="XAS55" s="413"/>
      <c r="XAT55" s="413"/>
      <c r="XAU55" s="413"/>
      <c r="XAV55" s="413"/>
      <c r="XAW55" s="413"/>
      <c r="XAX55" s="413"/>
      <c r="XAY55" s="413"/>
      <c r="XAZ55" s="413"/>
      <c r="XBA55" s="413"/>
      <c r="XBB55" s="413"/>
      <c r="XBC55" s="413"/>
      <c r="XBD55" s="413"/>
      <c r="XBE55" s="413"/>
      <c r="XBF55" s="413"/>
      <c r="XBG55" s="413"/>
      <c r="XBH55" s="413"/>
      <c r="XBI55" s="413"/>
      <c r="XBJ55" s="413"/>
      <c r="XBK55" s="413"/>
      <c r="XBL55" s="413"/>
      <c r="XBM55" s="413"/>
      <c r="XBN55" s="413"/>
      <c r="XBO55" s="413"/>
      <c r="XBP55" s="413"/>
      <c r="XBQ55" s="413"/>
      <c r="XBR55" s="413"/>
      <c r="XBS55" s="413"/>
      <c r="XBT55" s="413"/>
      <c r="XBU55" s="413"/>
      <c r="XBV55" s="413"/>
      <c r="XBW55" s="413"/>
      <c r="XBX55" s="413"/>
      <c r="XBY55" s="413"/>
      <c r="XBZ55" s="413"/>
      <c r="XCA55" s="413"/>
      <c r="XCB55" s="413"/>
      <c r="XCC55" s="413"/>
      <c r="XCD55" s="413"/>
      <c r="XCE55" s="413"/>
      <c r="XCF55" s="413"/>
      <c r="XCG55" s="413"/>
      <c r="XCH55" s="413"/>
      <c r="XCI55" s="413"/>
      <c r="XCJ55" s="413"/>
      <c r="XCK55" s="413"/>
      <c r="XCL55" s="413"/>
      <c r="XCM55" s="413"/>
      <c r="XCN55" s="413"/>
      <c r="XCO55" s="413"/>
      <c r="XCP55" s="413"/>
      <c r="XCQ55" s="413"/>
      <c r="XCR55" s="413"/>
      <c r="XCS55" s="413"/>
      <c r="XCT55" s="413"/>
      <c r="XCU55" s="413"/>
      <c r="XCV55" s="413"/>
      <c r="XCW55" s="413"/>
      <c r="XCX55" s="413"/>
      <c r="XCY55" s="413"/>
      <c r="XCZ55" s="413"/>
      <c r="XDA55" s="413"/>
      <c r="XDB55" s="413"/>
      <c r="XDC55" s="413"/>
      <c r="XDD55" s="413"/>
      <c r="XDE55" s="413"/>
      <c r="XDF55" s="413"/>
      <c r="XDG55" s="413"/>
      <c r="XDH55" s="413"/>
      <c r="XDI55" s="413"/>
      <c r="XDJ55" s="413"/>
      <c r="XDK55" s="413"/>
      <c r="XDL55" s="413"/>
      <c r="XDM55" s="413"/>
      <c r="XDN55" s="413"/>
      <c r="XDO55" s="413"/>
      <c r="XDP55" s="413"/>
      <c r="XDQ55" s="413"/>
      <c r="XDR55" s="413"/>
      <c r="XDS55" s="413"/>
      <c r="XDT55" s="413"/>
      <c r="XDU55" s="413"/>
      <c r="XDV55" s="413"/>
      <c r="XDW55" s="413"/>
      <c r="XDX55" s="413"/>
      <c r="XDY55" s="413"/>
      <c r="XDZ55" s="413"/>
      <c r="XEA55" s="413"/>
      <c r="XEB55" s="413"/>
      <c r="XEC55" s="413"/>
      <c r="XED55" s="413"/>
      <c r="XEE55" s="413"/>
      <c r="XEF55" s="413"/>
      <c r="XEG55" s="413"/>
      <c r="XEH55" s="413"/>
      <c r="XEI55" s="413"/>
      <c r="XEJ55" s="413"/>
      <c r="XEK55" s="413"/>
      <c r="XEL55" s="413"/>
      <c r="XEM55" s="413"/>
      <c r="XEN55" s="413"/>
      <c r="XEO55" s="413"/>
      <c r="XEP55" s="413"/>
      <c r="XEQ55" s="413"/>
      <c r="XER55" s="413"/>
      <c r="XES55" s="413"/>
      <c r="XET55" s="413"/>
      <c r="XEU55" s="413"/>
      <c r="XEV55" s="413"/>
      <c r="XEW55" s="413"/>
      <c r="XEX55" s="413"/>
      <c r="XEY55" s="413"/>
      <c r="XEZ55" s="413"/>
      <c r="XFA55" s="413"/>
      <c r="XFB55" s="413"/>
      <c r="XFC55" s="413"/>
      <c r="XFD55" s="413"/>
    </row>
    <row r="56" s="209" customFormat="1" spans="3:16384">
      <c r="C56" s="415"/>
      <c r="WZV56" s="413"/>
      <c r="WZW56" s="413"/>
      <c r="WZX56" s="413"/>
      <c r="WZY56" s="413"/>
      <c r="WZZ56" s="413"/>
      <c r="XAA56" s="413"/>
      <c r="XAB56" s="413"/>
      <c r="XAC56" s="413"/>
      <c r="XAD56" s="413"/>
      <c r="XAE56" s="413"/>
      <c r="XAF56" s="413"/>
      <c r="XAG56" s="413"/>
      <c r="XAH56" s="413"/>
      <c r="XAI56" s="413"/>
      <c r="XAJ56" s="413"/>
      <c r="XAK56" s="413"/>
      <c r="XAL56" s="413"/>
      <c r="XAM56" s="413"/>
      <c r="XAN56" s="413"/>
      <c r="XAO56" s="413"/>
      <c r="XAP56" s="413"/>
      <c r="XAQ56" s="413"/>
      <c r="XAR56" s="413"/>
      <c r="XAS56" s="413"/>
      <c r="XAT56" s="413"/>
      <c r="XAU56" s="413"/>
      <c r="XAV56" s="413"/>
      <c r="XAW56" s="413"/>
      <c r="XAX56" s="413"/>
      <c r="XAY56" s="413"/>
      <c r="XAZ56" s="413"/>
      <c r="XBA56" s="413"/>
      <c r="XBB56" s="413"/>
      <c r="XBC56" s="413"/>
      <c r="XBD56" s="413"/>
      <c r="XBE56" s="413"/>
      <c r="XBF56" s="413"/>
      <c r="XBG56" s="413"/>
      <c r="XBH56" s="413"/>
      <c r="XBI56" s="413"/>
      <c r="XBJ56" s="413"/>
      <c r="XBK56" s="413"/>
      <c r="XBL56" s="413"/>
      <c r="XBM56" s="413"/>
      <c r="XBN56" s="413"/>
      <c r="XBO56" s="413"/>
      <c r="XBP56" s="413"/>
      <c r="XBQ56" s="413"/>
      <c r="XBR56" s="413"/>
      <c r="XBS56" s="413"/>
      <c r="XBT56" s="413"/>
      <c r="XBU56" s="413"/>
      <c r="XBV56" s="413"/>
      <c r="XBW56" s="413"/>
      <c r="XBX56" s="413"/>
      <c r="XBY56" s="413"/>
      <c r="XBZ56" s="413"/>
      <c r="XCA56" s="413"/>
      <c r="XCB56" s="413"/>
      <c r="XCC56" s="413"/>
      <c r="XCD56" s="413"/>
      <c r="XCE56" s="413"/>
      <c r="XCF56" s="413"/>
      <c r="XCG56" s="413"/>
      <c r="XCH56" s="413"/>
      <c r="XCI56" s="413"/>
      <c r="XCJ56" s="413"/>
      <c r="XCK56" s="413"/>
      <c r="XCL56" s="413"/>
      <c r="XCM56" s="413"/>
      <c r="XCN56" s="413"/>
      <c r="XCO56" s="413"/>
      <c r="XCP56" s="413"/>
      <c r="XCQ56" s="413"/>
      <c r="XCR56" s="413"/>
      <c r="XCS56" s="413"/>
      <c r="XCT56" s="413"/>
      <c r="XCU56" s="413"/>
      <c r="XCV56" s="413"/>
      <c r="XCW56" s="413"/>
      <c r="XCX56" s="413"/>
      <c r="XCY56" s="413"/>
      <c r="XCZ56" s="413"/>
      <c r="XDA56" s="413"/>
      <c r="XDB56" s="413"/>
      <c r="XDC56" s="413"/>
      <c r="XDD56" s="413"/>
      <c r="XDE56" s="413"/>
      <c r="XDF56" s="413"/>
      <c r="XDG56" s="413"/>
      <c r="XDH56" s="413"/>
      <c r="XDI56" s="413"/>
      <c r="XDJ56" s="413"/>
      <c r="XDK56" s="413"/>
      <c r="XDL56" s="413"/>
      <c r="XDM56" s="413"/>
      <c r="XDN56" s="413"/>
      <c r="XDO56" s="413"/>
      <c r="XDP56" s="413"/>
      <c r="XDQ56" s="413"/>
      <c r="XDR56" s="413"/>
      <c r="XDS56" s="413"/>
      <c r="XDT56" s="413"/>
      <c r="XDU56" s="413"/>
      <c r="XDV56" s="413"/>
      <c r="XDW56" s="413"/>
      <c r="XDX56" s="413"/>
      <c r="XDY56" s="413"/>
      <c r="XDZ56" s="413"/>
      <c r="XEA56" s="413"/>
      <c r="XEB56" s="413"/>
      <c r="XEC56" s="413"/>
      <c r="XED56" s="413"/>
      <c r="XEE56" s="413"/>
      <c r="XEF56" s="413"/>
      <c r="XEG56" s="413"/>
      <c r="XEH56" s="413"/>
      <c r="XEI56" s="413"/>
      <c r="XEJ56" s="413"/>
      <c r="XEK56" s="413"/>
      <c r="XEL56" s="413"/>
      <c r="XEM56" s="413"/>
      <c r="XEN56" s="413"/>
      <c r="XEO56" s="413"/>
      <c r="XEP56" s="413"/>
      <c r="XEQ56" s="413"/>
      <c r="XER56" s="413"/>
      <c r="XES56" s="413"/>
      <c r="XET56" s="413"/>
      <c r="XEU56" s="413"/>
      <c r="XEV56" s="413"/>
      <c r="XEW56" s="413"/>
      <c r="XEX56" s="413"/>
      <c r="XEY56" s="413"/>
      <c r="XEZ56" s="413"/>
      <c r="XFA56" s="413"/>
      <c r="XFB56" s="413"/>
      <c r="XFC56" s="413"/>
      <c r="XFD56" s="413"/>
    </row>
    <row r="57" s="209" customFormat="1" spans="3:16384">
      <c r="C57" s="415"/>
      <c r="WZV57" s="413"/>
      <c r="WZW57" s="413"/>
      <c r="WZX57" s="413"/>
      <c r="WZY57" s="413"/>
      <c r="WZZ57" s="413"/>
      <c r="XAA57" s="413"/>
      <c r="XAB57" s="413"/>
      <c r="XAC57" s="413"/>
      <c r="XAD57" s="413"/>
      <c r="XAE57" s="413"/>
      <c r="XAF57" s="413"/>
      <c r="XAG57" s="413"/>
      <c r="XAH57" s="413"/>
      <c r="XAI57" s="413"/>
      <c r="XAJ57" s="413"/>
      <c r="XAK57" s="413"/>
      <c r="XAL57" s="413"/>
      <c r="XAM57" s="413"/>
      <c r="XAN57" s="413"/>
      <c r="XAO57" s="413"/>
      <c r="XAP57" s="413"/>
      <c r="XAQ57" s="413"/>
      <c r="XAR57" s="413"/>
      <c r="XAS57" s="413"/>
      <c r="XAT57" s="413"/>
      <c r="XAU57" s="413"/>
      <c r="XAV57" s="413"/>
      <c r="XAW57" s="413"/>
      <c r="XAX57" s="413"/>
      <c r="XAY57" s="413"/>
      <c r="XAZ57" s="413"/>
      <c r="XBA57" s="413"/>
      <c r="XBB57" s="413"/>
      <c r="XBC57" s="413"/>
      <c r="XBD57" s="413"/>
      <c r="XBE57" s="413"/>
      <c r="XBF57" s="413"/>
      <c r="XBG57" s="413"/>
      <c r="XBH57" s="413"/>
      <c r="XBI57" s="413"/>
      <c r="XBJ57" s="413"/>
      <c r="XBK57" s="413"/>
      <c r="XBL57" s="413"/>
      <c r="XBM57" s="413"/>
      <c r="XBN57" s="413"/>
      <c r="XBO57" s="413"/>
      <c r="XBP57" s="413"/>
      <c r="XBQ57" s="413"/>
      <c r="XBR57" s="413"/>
      <c r="XBS57" s="413"/>
      <c r="XBT57" s="413"/>
      <c r="XBU57" s="413"/>
      <c r="XBV57" s="413"/>
      <c r="XBW57" s="413"/>
      <c r="XBX57" s="413"/>
      <c r="XBY57" s="413"/>
      <c r="XBZ57" s="413"/>
      <c r="XCA57" s="413"/>
      <c r="XCB57" s="413"/>
      <c r="XCC57" s="413"/>
      <c r="XCD57" s="413"/>
      <c r="XCE57" s="413"/>
      <c r="XCF57" s="413"/>
      <c r="XCG57" s="413"/>
      <c r="XCH57" s="413"/>
      <c r="XCI57" s="413"/>
      <c r="XCJ57" s="413"/>
      <c r="XCK57" s="413"/>
      <c r="XCL57" s="413"/>
      <c r="XCM57" s="413"/>
      <c r="XCN57" s="413"/>
      <c r="XCO57" s="413"/>
      <c r="XCP57" s="413"/>
      <c r="XCQ57" s="413"/>
      <c r="XCR57" s="413"/>
      <c r="XCS57" s="413"/>
      <c r="XCT57" s="413"/>
      <c r="XCU57" s="413"/>
      <c r="XCV57" s="413"/>
      <c r="XCW57" s="413"/>
      <c r="XCX57" s="413"/>
      <c r="XCY57" s="413"/>
      <c r="XCZ57" s="413"/>
      <c r="XDA57" s="413"/>
      <c r="XDB57" s="413"/>
      <c r="XDC57" s="413"/>
      <c r="XDD57" s="413"/>
      <c r="XDE57" s="413"/>
      <c r="XDF57" s="413"/>
      <c r="XDG57" s="413"/>
      <c r="XDH57" s="413"/>
      <c r="XDI57" s="413"/>
      <c r="XDJ57" s="413"/>
      <c r="XDK57" s="413"/>
      <c r="XDL57" s="413"/>
      <c r="XDM57" s="413"/>
      <c r="XDN57" s="413"/>
      <c r="XDO57" s="413"/>
      <c r="XDP57" s="413"/>
      <c r="XDQ57" s="413"/>
      <c r="XDR57" s="413"/>
      <c r="XDS57" s="413"/>
      <c r="XDT57" s="413"/>
      <c r="XDU57" s="413"/>
      <c r="XDV57" s="413"/>
      <c r="XDW57" s="413"/>
      <c r="XDX57" s="413"/>
      <c r="XDY57" s="413"/>
      <c r="XDZ57" s="413"/>
      <c r="XEA57" s="413"/>
      <c r="XEB57" s="413"/>
      <c r="XEC57" s="413"/>
      <c r="XED57" s="413"/>
      <c r="XEE57" s="413"/>
      <c r="XEF57" s="413"/>
      <c r="XEG57" s="413"/>
      <c r="XEH57" s="413"/>
      <c r="XEI57" s="413"/>
      <c r="XEJ57" s="413"/>
      <c r="XEK57" s="413"/>
      <c r="XEL57" s="413"/>
      <c r="XEM57" s="413"/>
      <c r="XEN57" s="413"/>
      <c r="XEO57" s="413"/>
      <c r="XEP57" s="413"/>
      <c r="XEQ57" s="413"/>
      <c r="XER57" s="413"/>
      <c r="XES57" s="413"/>
      <c r="XET57" s="413"/>
      <c r="XEU57" s="413"/>
      <c r="XEV57" s="413"/>
      <c r="XEW57" s="413"/>
      <c r="XEX57" s="413"/>
      <c r="XEY57" s="413"/>
      <c r="XEZ57" s="413"/>
      <c r="XFA57" s="413"/>
      <c r="XFB57" s="413"/>
      <c r="XFC57" s="413"/>
      <c r="XFD57" s="413"/>
    </row>
    <row r="58" s="209" customFormat="1" spans="3:16384">
      <c r="C58" s="415"/>
      <c r="WZV58" s="413"/>
      <c r="WZW58" s="413"/>
      <c r="WZX58" s="413"/>
      <c r="WZY58" s="413"/>
      <c r="WZZ58" s="413"/>
      <c r="XAA58" s="413"/>
      <c r="XAB58" s="413"/>
      <c r="XAC58" s="413"/>
      <c r="XAD58" s="413"/>
      <c r="XAE58" s="413"/>
      <c r="XAF58" s="413"/>
      <c r="XAG58" s="413"/>
      <c r="XAH58" s="413"/>
      <c r="XAI58" s="413"/>
      <c r="XAJ58" s="413"/>
      <c r="XAK58" s="413"/>
      <c r="XAL58" s="413"/>
      <c r="XAM58" s="413"/>
      <c r="XAN58" s="413"/>
      <c r="XAO58" s="413"/>
      <c r="XAP58" s="413"/>
      <c r="XAQ58" s="413"/>
      <c r="XAR58" s="413"/>
      <c r="XAS58" s="413"/>
      <c r="XAT58" s="413"/>
      <c r="XAU58" s="413"/>
      <c r="XAV58" s="413"/>
      <c r="XAW58" s="413"/>
      <c r="XAX58" s="413"/>
      <c r="XAY58" s="413"/>
      <c r="XAZ58" s="413"/>
      <c r="XBA58" s="413"/>
      <c r="XBB58" s="413"/>
      <c r="XBC58" s="413"/>
      <c r="XBD58" s="413"/>
      <c r="XBE58" s="413"/>
      <c r="XBF58" s="413"/>
      <c r="XBG58" s="413"/>
      <c r="XBH58" s="413"/>
      <c r="XBI58" s="413"/>
      <c r="XBJ58" s="413"/>
      <c r="XBK58" s="413"/>
      <c r="XBL58" s="413"/>
      <c r="XBM58" s="413"/>
      <c r="XBN58" s="413"/>
      <c r="XBO58" s="413"/>
      <c r="XBP58" s="413"/>
      <c r="XBQ58" s="413"/>
      <c r="XBR58" s="413"/>
      <c r="XBS58" s="413"/>
      <c r="XBT58" s="413"/>
      <c r="XBU58" s="413"/>
      <c r="XBV58" s="413"/>
      <c r="XBW58" s="413"/>
      <c r="XBX58" s="413"/>
      <c r="XBY58" s="413"/>
      <c r="XBZ58" s="413"/>
      <c r="XCA58" s="413"/>
      <c r="XCB58" s="413"/>
      <c r="XCC58" s="413"/>
      <c r="XCD58" s="413"/>
      <c r="XCE58" s="413"/>
      <c r="XCF58" s="413"/>
      <c r="XCG58" s="413"/>
      <c r="XCH58" s="413"/>
      <c r="XCI58" s="413"/>
      <c r="XCJ58" s="413"/>
      <c r="XCK58" s="413"/>
      <c r="XCL58" s="413"/>
      <c r="XCM58" s="413"/>
      <c r="XCN58" s="413"/>
      <c r="XCO58" s="413"/>
      <c r="XCP58" s="413"/>
      <c r="XCQ58" s="413"/>
      <c r="XCR58" s="413"/>
      <c r="XCS58" s="413"/>
      <c r="XCT58" s="413"/>
      <c r="XCU58" s="413"/>
      <c r="XCV58" s="413"/>
      <c r="XCW58" s="413"/>
      <c r="XCX58" s="413"/>
      <c r="XCY58" s="413"/>
      <c r="XCZ58" s="413"/>
      <c r="XDA58" s="413"/>
      <c r="XDB58" s="413"/>
      <c r="XDC58" s="413"/>
      <c r="XDD58" s="413"/>
      <c r="XDE58" s="413"/>
      <c r="XDF58" s="413"/>
      <c r="XDG58" s="413"/>
      <c r="XDH58" s="413"/>
      <c r="XDI58" s="413"/>
      <c r="XDJ58" s="413"/>
      <c r="XDK58" s="413"/>
      <c r="XDL58" s="413"/>
      <c r="XDM58" s="413"/>
      <c r="XDN58" s="413"/>
      <c r="XDO58" s="413"/>
      <c r="XDP58" s="413"/>
      <c r="XDQ58" s="413"/>
      <c r="XDR58" s="413"/>
      <c r="XDS58" s="413"/>
      <c r="XDT58" s="413"/>
      <c r="XDU58" s="413"/>
      <c r="XDV58" s="413"/>
      <c r="XDW58" s="413"/>
      <c r="XDX58" s="413"/>
      <c r="XDY58" s="413"/>
      <c r="XDZ58" s="413"/>
      <c r="XEA58" s="413"/>
      <c r="XEB58" s="413"/>
      <c r="XEC58" s="413"/>
      <c r="XED58" s="413"/>
      <c r="XEE58" s="413"/>
      <c r="XEF58" s="413"/>
      <c r="XEG58" s="413"/>
      <c r="XEH58" s="413"/>
      <c r="XEI58" s="413"/>
      <c r="XEJ58" s="413"/>
      <c r="XEK58" s="413"/>
      <c r="XEL58" s="413"/>
      <c r="XEM58" s="413"/>
      <c r="XEN58" s="413"/>
      <c r="XEO58" s="413"/>
      <c r="XEP58" s="413"/>
      <c r="XEQ58" s="413"/>
      <c r="XER58" s="413"/>
      <c r="XES58" s="413"/>
      <c r="XET58" s="413"/>
      <c r="XEU58" s="413"/>
      <c r="XEV58" s="413"/>
      <c r="XEW58" s="413"/>
      <c r="XEX58" s="413"/>
      <c r="XEY58" s="413"/>
      <c r="XEZ58" s="413"/>
      <c r="XFA58" s="413"/>
      <c r="XFB58" s="413"/>
      <c r="XFC58" s="413"/>
      <c r="XFD58" s="413"/>
    </row>
    <row r="59" s="209" customFormat="1" spans="3:16384">
      <c r="C59" s="415"/>
      <c r="WZV59" s="413"/>
      <c r="WZW59" s="413"/>
      <c r="WZX59" s="413"/>
      <c r="WZY59" s="413"/>
      <c r="WZZ59" s="413"/>
      <c r="XAA59" s="413"/>
      <c r="XAB59" s="413"/>
      <c r="XAC59" s="413"/>
      <c r="XAD59" s="413"/>
      <c r="XAE59" s="413"/>
      <c r="XAF59" s="413"/>
      <c r="XAG59" s="413"/>
      <c r="XAH59" s="413"/>
      <c r="XAI59" s="413"/>
      <c r="XAJ59" s="413"/>
      <c r="XAK59" s="413"/>
      <c r="XAL59" s="413"/>
      <c r="XAM59" s="413"/>
      <c r="XAN59" s="413"/>
      <c r="XAO59" s="413"/>
      <c r="XAP59" s="413"/>
      <c r="XAQ59" s="413"/>
      <c r="XAR59" s="413"/>
      <c r="XAS59" s="413"/>
      <c r="XAT59" s="413"/>
      <c r="XAU59" s="413"/>
      <c r="XAV59" s="413"/>
      <c r="XAW59" s="413"/>
      <c r="XAX59" s="413"/>
      <c r="XAY59" s="413"/>
      <c r="XAZ59" s="413"/>
      <c r="XBA59" s="413"/>
      <c r="XBB59" s="413"/>
      <c r="XBC59" s="413"/>
      <c r="XBD59" s="413"/>
      <c r="XBE59" s="413"/>
      <c r="XBF59" s="413"/>
      <c r="XBG59" s="413"/>
      <c r="XBH59" s="413"/>
      <c r="XBI59" s="413"/>
      <c r="XBJ59" s="413"/>
      <c r="XBK59" s="413"/>
      <c r="XBL59" s="413"/>
      <c r="XBM59" s="413"/>
      <c r="XBN59" s="413"/>
      <c r="XBO59" s="413"/>
      <c r="XBP59" s="413"/>
      <c r="XBQ59" s="413"/>
      <c r="XBR59" s="413"/>
      <c r="XBS59" s="413"/>
      <c r="XBT59" s="413"/>
      <c r="XBU59" s="413"/>
      <c r="XBV59" s="413"/>
      <c r="XBW59" s="413"/>
      <c r="XBX59" s="413"/>
      <c r="XBY59" s="413"/>
      <c r="XBZ59" s="413"/>
      <c r="XCA59" s="413"/>
      <c r="XCB59" s="413"/>
      <c r="XCC59" s="413"/>
      <c r="XCD59" s="413"/>
      <c r="XCE59" s="413"/>
      <c r="XCF59" s="413"/>
      <c r="XCG59" s="413"/>
      <c r="XCH59" s="413"/>
      <c r="XCI59" s="413"/>
      <c r="XCJ59" s="413"/>
      <c r="XCK59" s="413"/>
      <c r="XCL59" s="413"/>
      <c r="XCM59" s="413"/>
      <c r="XCN59" s="413"/>
      <c r="XCO59" s="413"/>
      <c r="XCP59" s="413"/>
      <c r="XCQ59" s="413"/>
      <c r="XCR59" s="413"/>
      <c r="XCS59" s="413"/>
      <c r="XCT59" s="413"/>
      <c r="XCU59" s="413"/>
      <c r="XCV59" s="413"/>
      <c r="XCW59" s="413"/>
      <c r="XCX59" s="413"/>
      <c r="XCY59" s="413"/>
      <c r="XCZ59" s="413"/>
      <c r="XDA59" s="413"/>
      <c r="XDB59" s="413"/>
      <c r="XDC59" s="413"/>
      <c r="XDD59" s="413"/>
      <c r="XDE59" s="413"/>
      <c r="XDF59" s="413"/>
      <c r="XDG59" s="413"/>
      <c r="XDH59" s="413"/>
      <c r="XDI59" s="413"/>
      <c r="XDJ59" s="413"/>
      <c r="XDK59" s="413"/>
      <c r="XDL59" s="413"/>
      <c r="XDM59" s="413"/>
      <c r="XDN59" s="413"/>
      <c r="XDO59" s="413"/>
      <c r="XDP59" s="413"/>
      <c r="XDQ59" s="413"/>
      <c r="XDR59" s="413"/>
      <c r="XDS59" s="413"/>
      <c r="XDT59" s="413"/>
      <c r="XDU59" s="413"/>
      <c r="XDV59" s="413"/>
      <c r="XDW59" s="413"/>
      <c r="XDX59" s="413"/>
      <c r="XDY59" s="413"/>
      <c r="XDZ59" s="413"/>
      <c r="XEA59" s="413"/>
      <c r="XEB59" s="413"/>
      <c r="XEC59" s="413"/>
      <c r="XED59" s="413"/>
      <c r="XEE59" s="413"/>
      <c r="XEF59" s="413"/>
      <c r="XEG59" s="413"/>
      <c r="XEH59" s="413"/>
      <c r="XEI59" s="413"/>
      <c r="XEJ59" s="413"/>
      <c r="XEK59" s="413"/>
      <c r="XEL59" s="413"/>
      <c r="XEM59" s="413"/>
      <c r="XEN59" s="413"/>
      <c r="XEO59" s="413"/>
      <c r="XEP59" s="413"/>
      <c r="XEQ59" s="413"/>
      <c r="XER59" s="413"/>
      <c r="XES59" s="413"/>
      <c r="XET59" s="413"/>
      <c r="XEU59" s="413"/>
      <c r="XEV59" s="413"/>
      <c r="XEW59" s="413"/>
      <c r="XEX59" s="413"/>
      <c r="XEY59" s="413"/>
      <c r="XEZ59" s="413"/>
      <c r="XFA59" s="413"/>
      <c r="XFB59" s="413"/>
      <c r="XFC59" s="413"/>
      <c r="XFD59" s="413"/>
    </row>
    <row r="60" s="209" customFormat="1" spans="3:16384">
      <c r="C60" s="415"/>
      <c r="WZV60" s="413"/>
      <c r="WZW60" s="413"/>
      <c r="WZX60" s="413"/>
      <c r="WZY60" s="413"/>
      <c r="WZZ60" s="413"/>
      <c r="XAA60" s="413"/>
      <c r="XAB60" s="413"/>
      <c r="XAC60" s="413"/>
      <c r="XAD60" s="413"/>
      <c r="XAE60" s="413"/>
      <c r="XAF60" s="413"/>
      <c r="XAG60" s="413"/>
      <c r="XAH60" s="413"/>
      <c r="XAI60" s="413"/>
      <c r="XAJ60" s="413"/>
      <c r="XAK60" s="413"/>
      <c r="XAL60" s="413"/>
      <c r="XAM60" s="413"/>
      <c r="XAN60" s="413"/>
      <c r="XAO60" s="413"/>
      <c r="XAP60" s="413"/>
      <c r="XAQ60" s="413"/>
      <c r="XAR60" s="413"/>
      <c r="XAS60" s="413"/>
      <c r="XAT60" s="413"/>
      <c r="XAU60" s="413"/>
      <c r="XAV60" s="413"/>
      <c r="XAW60" s="413"/>
      <c r="XAX60" s="413"/>
      <c r="XAY60" s="413"/>
      <c r="XAZ60" s="413"/>
      <c r="XBA60" s="413"/>
      <c r="XBB60" s="413"/>
      <c r="XBC60" s="413"/>
      <c r="XBD60" s="413"/>
      <c r="XBE60" s="413"/>
      <c r="XBF60" s="413"/>
      <c r="XBG60" s="413"/>
      <c r="XBH60" s="413"/>
      <c r="XBI60" s="413"/>
      <c r="XBJ60" s="413"/>
      <c r="XBK60" s="413"/>
      <c r="XBL60" s="413"/>
      <c r="XBM60" s="413"/>
      <c r="XBN60" s="413"/>
      <c r="XBO60" s="413"/>
      <c r="XBP60" s="413"/>
      <c r="XBQ60" s="413"/>
      <c r="XBR60" s="413"/>
      <c r="XBS60" s="413"/>
      <c r="XBT60" s="413"/>
      <c r="XBU60" s="413"/>
      <c r="XBV60" s="413"/>
      <c r="XBW60" s="413"/>
      <c r="XBX60" s="413"/>
      <c r="XBY60" s="413"/>
      <c r="XBZ60" s="413"/>
      <c r="XCA60" s="413"/>
      <c r="XCB60" s="413"/>
      <c r="XCC60" s="413"/>
      <c r="XCD60" s="413"/>
      <c r="XCE60" s="413"/>
      <c r="XCF60" s="413"/>
      <c r="XCG60" s="413"/>
      <c r="XCH60" s="413"/>
      <c r="XCI60" s="413"/>
      <c r="XCJ60" s="413"/>
      <c r="XCK60" s="413"/>
      <c r="XCL60" s="413"/>
      <c r="XCM60" s="413"/>
      <c r="XCN60" s="413"/>
      <c r="XCO60" s="413"/>
      <c r="XCP60" s="413"/>
      <c r="XCQ60" s="413"/>
      <c r="XCR60" s="413"/>
      <c r="XCS60" s="413"/>
      <c r="XCT60" s="413"/>
      <c r="XCU60" s="413"/>
      <c r="XCV60" s="413"/>
      <c r="XCW60" s="413"/>
      <c r="XCX60" s="413"/>
      <c r="XCY60" s="413"/>
      <c r="XCZ60" s="413"/>
      <c r="XDA60" s="413"/>
      <c r="XDB60" s="413"/>
      <c r="XDC60" s="413"/>
      <c r="XDD60" s="413"/>
      <c r="XDE60" s="413"/>
      <c r="XDF60" s="413"/>
      <c r="XDG60" s="413"/>
      <c r="XDH60" s="413"/>
      <c r="XDI60" s="413"/>
      <c r="XDJ60" s="413"/>
      <c r="XDK60" s="413"/>
      <c r="XDL60" s="413"/>
      <c r="XDM60" s="413"/>
      <c r="XDN60" s="413"/>
      <c r="XDO60" s="413"/>
      <c r="XDP60" s="413"/>
      <c r="XDQ60" s="413"/>
      <c r="XDR60" s="413"/>
      <c r="XDS60" s="413"/>
      <c r="XDT60" s="413"/>
      <c r="XDU60" s="413"/>
      <c r="XDV60" s="413"/>
      <c r="XDW60" s="413"/>
      <c r="XDX60" s="413"/>
      <c r="XDY60" s="413"/>
      <c r="XDZ60" s="413"/>
      <c r="XEA60" s="413"/>
      <c r="XEB60" s="413"/>
      <c r="XEC60" s="413"/>
      <c r="XED60" s="413"/>
      <c r="XEE60" s="413"/>
      <c r="XEF60" s="413"/>
      <c r="XEG60" s="413"/>
      <c r="XEH60" s="413"/>
      <c r="XEI60" s="413"/>
      <c r="XEJ60" s="413"/>
      <c r="XEK60" s="413"/>
      <c r="XEL60" s="413"/>
      <c r="XEM60" s="413"/>
      <c r="XEN60" s="413"/>
      <c r="XEO60" s="413"/>
      <c r="XEP60" s="413"/>
      <c r="XEQ60" s="413"/>
      <c r="XER60" s="413"/>
      <c r="XES60" s="413"/>
      <c r="XET60" s="413"/>
      <c r="XEU60" s="413"/>
      <c r="XEV60" s="413"/>
      <c r="XEW60" s="413"/>
      <c r="XEX60" s="413"/>
      <c r="XEY60" s="413"/>
      <c r="XEZ60" s="413"/>
      <c r="XFA60" s="413"/>
      <c r="XFB60" s="413"/>
      <c r="XFC60" s="413"/>
      <c r="XFD60" s="413"/>
    </row>
    <row r="61" s="209" customFormat="1" spans="3:16384">
      <c r="C61" s="415"/>
      <c r="WZV61" s="413"/>
      <c r="WZW61" s="413"/>
      <c r="WZX61" s="413"/>
      <c r="WZY61" s="413"/>
      <c r="WZZ61" s="413"/>
      <c r="XAA61" s="413"/>
      <c r="XAB61" s="413"/>
      <c r="XAC61" s="413"/>
      <c r="XAD61" s="413"/>
      <c r="XAE61" s="413"/>
      <c r="XAF61" s="413"/>
      <c r="XAG61" s="413"/>
      <c r="XAH61" s="413"/>
      <c r="XAI61" s="413"/>
      <c r="XAJ61" s="413"/>
      <c r="XAK61" s="413"/>
      <c r="XAL61" s="413"/>
      <c r="XAM61" s="413"/>
      <c r="XAN61" s="413"/>
      <c r="XAO61" s="413"/>
      <c r="XAP61" s="413"/>
      <c r="XAQ61" s="413"/>
      <c r="XAR61" s="413"/>
      <c r="XAS61" s="413"/>
      <c r="XAT61" s="413"/>
      <c r="XAU61" s="413"/>
      <c r="XAV61" s="413"/>
      <c r="XAW61" s="413"/>
      <c r="XAX61" s="413"/>
      <c r="XAY61" s="413"/>
      <c r="XAZ61" s="413"/>
      <c r="XBA61" s="413"/>
      <c r="XBB61" s="413"/>
      <c r="XBC61" s="413"/>
      <c r="XBD61" s="413"/>
      <c r="XBE61" s="413"/>
      <c r="XBF61" s="413"/>
      <c r="XBG61" s="413"/>
      <c r="XBH61" s="413"/>
      <c r="XBI61" s="413"/>
      <c r="XBJ61" s="413"/>
      <c r="XBK61" s="413"/>
      <c r="XBL61" s="413"/>
      <c r="XBM61" s="413"/>
      <c r="XBN61" s="413"/>
      <c r="XBO61" s="413"/>
      <c r="XBP61" s="413"/>
      <c r="XBQ61" s="413"/>
      <c r="XBR61" s="413"/>
      <c r="XBS61" s="413"/>
      <c r="XBT61" s="413"/>
      <c r="XBU61" s="413"/>
      <c r="XBV61" s="413"/>
      <c r="XBW61" s="413"/>
      <c r="XBX61" s="413"/>
      <c r="XBY61" s="413"/>
      <c r="XBZ61" s="413"/>
      <c r="XCA61" s="413"/>
      <c r="XCB61" s="413"/>
      <c r="XCC61" s="413"/>
      <c r="XCD61" s="413"/>
      <c r="XCE61" s="413"/>
      <c r="XCF61" s="413"/>
      <c r="XCG61" s="413"/>
      <c r="XCH61" s="413"/>
      <c r="XCI61" s="413"/>
      <c r="XCJ61" s="413"/>
      <c r="XCK61" s="413"/>
      <c r="XCL61" s="413"/>
      <c r="XCM61" s="413"/>
      <c r="XCN61" s="413"/>
      <c r="XCO61" s="413"/>
      <c r="XCP61" s="413"/>
      <c r="XCQ61" s="413"/>
      <c r="XCR61" s="413"/>
      <c r="XCS61" s="413"/>
      <c r="XCT61" s="413"/>
      <c r="XCU61" s="413"/>
      <c r="XCV61" s="413"/>
      <c r="XCW61" s="413"/>
      <c r="XCX61" s="413"/>
      <c r="XCY61" s="413"/>
      <c r="XCZ61" s="413"/>
      <c r="XDA61" s="413"/>
      <c r="XDB61" s="413"/>
      <c r="XDC61" s="413"/>
      <c r="XDD61" s="413"/>
      <c r="XDE61" s="413"/>
      <c r="XDF61" s="413"/>
      <c r="XDG61" s="413"/>
      <c r="XDH61" s="413"/>
      <c r="XDI61" s="413"/>
      <c r="XDJ61" s="413"/>
      <c r="XDK61" s="413"/>
      <c r="XDL61" s="413"/>
      <c r="XDM61" s="413"/>
      <c r="XDN61" s="413"/>
      <c r="XDO61" s="413"/>
      <c r="XDP61" s="413"/>
      <c r="XDQ61" s="413"/>
      <c r="XDR61" s="413"/>
      <c r="XDS61" s="413"/>
      <c r="XDT61" s="413"/>
      <c r="XDU61" s="413"/>
      <c r="XDV61" s="413"/>
      <c r="XDW61" s="413"/>
      <c r="XDX61" s="413"/>
      <c r="XDY61" s="413"/>
      <c r="XDZ61" s="413"/>
      <c r="XEA61" s="413"/>
      <c r="XEB61" s="413"/>
      <c r="XEC61" s="413"/>
      <c r="XED61" s="413"/>
      <c r="XEE61" s="413"/>
      <c r="XEF61" s="413"/>
      <c r="XEG61" s="413"/>
      <c r="XEH61" s="413"/>
      <c r="XEI61" s="413"/>
      <c r="XEJ61" s="413"/>
      <c r="XEK61" s="413"/>
      <c r="XEL61" s="413"/>
      <c r="XEM61" s="413"/>
      <c r="XEN61" s="413"/>
      <c r="XEO61" s="413"/>
      <c r="XEP61" s="413"/>
      <c r="XEQ61" s="413"/>
      <c r="XER61" s="413"/>
      <c r="XES61" s="413"/>
      <c r="XET61" s="413"/>
      <c r="XEU61" s="413"/>
      <c r="XEV61" s="413"/>
      <c r="XEW61" s="413"/>
      <c r="XEX61" s="413"/>
      <c r="XEY61" s="413"/>
      <c r="XEZ61" s="413"/>
      <c r="XFA61" s="413"/>
      <c r="XFB61" s="413"/>
      <c r="XFC61" s="413"/>
      <c r="XFD61" s="413"/>
    </row>
    <row r="62" s="209" customFormat="1" spans="3:16384">
      <c r="C62" s="415"/>
      <c r="WZV62" s="413"/>
      <c r="WZW62" s="413"/>
      <c r="WZX62" s="413"/>
      <c r="WZY62" s="413"/>
      <c r="WZZ62" s="413"/>
      <c r="XAA62" s="413"/>
      <c r="XAB62" s="413"/>
      <c r="XAC62" s="413"/>
      <c r="XAD62" s="413"/>
      <c r="XAE62" s="413"/>
      <c r="XAF62" s="413"/>
      <c r="XAG62" s="413"/>
      <c r="XAH62" s="413"/>
      <c r="XAI62" s="413"/>
      <c r="XAJ62" s="413"/>
      <c r="XAK62" s="413"/>
      <c r="XAL62" s="413"/>
      <c r="XAM62" s="413"/>
      <c r="XAN62" s="413"/>
      <c r="XAO62" s="413"/>
      <c r="XAP62" s="413"/>
      <c r="XAQ62" s="413"/>
      <c r="XAR62" s="413"/>
      <c r="XAS62" s="413"/>
      <c r="XAT62" s="413"/>
      <c r="XAU62" s="413"/>
      <c r="XAV62" s="413"/>
      <c r="XAW62" s="413"/>
      <c r="XAX62" s="413"/>
      <c r="XAY62" s="413"/>
      <c r="XAZ62" s="413"/>
      <c r="XBA62" s="413"/>
      <c r="XBB62" s="413"/>
      <c r="XBC62" s="413"/>
      <c r="XBD62" s="413"/>
      <c r="XBE62" s="413"/>
      <c r="XBF62" s="413"/>
      <c r="XBG62" s="413"/>
      <c r="XBH62" s="413"/>
      <c r="XBI62" s="413"/>
      <c r="XBJ62" s="413"/>
      <c r="XBK62" s="413"/>
      <c r="XBL62" s="413"/>
      <c r="XBM62" s="413"/>
      <c r="XBN62" s="413"/>
      <c r="XBO62" s="413"/>
      <c r="XBP62" s="413"/>
      <c r="XBQ62" s="413"/>
      <c r="XBR62" s="413"/>
      <c r="XBS62" s="413"/>
      <c r="XBT62" s="413"/>
      <c r="XBU62" s="413"/>
      <c r="XBV62" s="413"/>
      <c r="XBW62" s="413"/>
      <c r="XBX62" s="413"/>
      <c r="XBY62" s="413"/>
      <c r="XBZ62" s="413"/>
      <c r="XCA62" s="413"/>
      <c r="XCB62" s="413"/>
      <c r="XCC62" s="413"/>
      <c r="XCD62" s="413"/>
      <c r="XCE62" s="413"/>
      <c r="XCF62" s="413"/>
      <c r="XCG62" s="413"/>
      <c r="XCH62" s="413"/>
      <c r="XCI62" s="413"/>
      <c r="XCJ62" s="413"/>
      <c r="XCK62" s="413"/>
      <c r="XCL62" s="413"/>
      <c r="XCM62" s="413"/>
      <c r="XCN62" s="413"/>
      <c r="XCO62" s="413"/>
      <c r="XCP62" s="413"/>
      <c r="XCQ62" s="413"/>
      <c r="XCR62" s="413"/>
      <c r="XCS62" s="413"/>
      <c r="XCT62" s="413"/>
      <c r="XCU62" s="413"/>
      <c r="XCV62" s="413"/>
      <c r="XCW62" s="413"/>
      <c r="XCX62" s="413"/>
      <c r="XCY62" s="413"/>
      <c r="XCZ62" s="413"/>
      <c r="XDA62" s="413"/>
      <c r="XDB62" s="413"/>
      <c r="XDC62" s="413"/>
      <c r="XDD62" s="413"/>
      <c r="XDE62" s="413"/>
      <c r="XDF62" s="413"/>
      <c r="XDG62" s="413"/>
      <c r="XDH62" s="413"/>
      <c r="XDI62" s="413"/>
      <c r="XDJ62" s="413"/>
      <c r="XDK62" s="413"/>
      <c r="XDL62" s="413"/>
      <c r="XDM62" s="413"/>
      <c r="XDN62" s="413"/>
      <c r="XDO62" s="413"/>
      <c r="XDP62" s="413"/>
      <c r="XDQ62" s="413"/>
      <c r="XDR62" s="413"/>
      <c r="XDS62" s="413"/>
      <c r="XDT62" s="413"/>
      <c r="XDU62" s="413"/>
      <c r="XDV62" s="413"/>
      <c r="XDW62" s="413"/>
      <c r="XDX62" s="413"/>
      <c r="XDY62" s="413"/>
      <c r="XDZ62" s="413"/>
      <c r="XEA62" s="413"/>
      <c r="XEB62" s="413"/>
      <c r="XEC62" s="413"/>
      <c r="XED62" s="413"/>
      <c r="XEE62" s="413"/>
      <c r="XEF62" s="413"/>
      <c r="XEG62" s="413"/>
      <c r="XEH62" s="413"/>
      <c r="XEI62" s="413"/>
      <c r="XEJ62" s="413"/>
      <c r="XEK62" s="413"/>
      <c r="XEL62" s="413"/>
      <c r="XEM62" s="413"/>
      <c r="XEN62" s="413"/>
      <c r="XEO62" s="413"/>
      <c r="XEP62" s="413"/>
      <c r="XEQ62" s="413"/>
      <c r="XER62" s="413"/>
      <c r="XES62" s="413"/>
      <c r="XET62" s="413"/>
      <c r="XEU62" s="413"/>
      <c r="XEV62" s="413"/>
      <c r="XEW62" s="413"/>
      <c r="XEX62" s="413"/>
      <c r="XEY62" s="413"/>
      <c r="XEZ62" s="413"/>
      <c r="XFA62" s="413"/>
      <c r="XFB62" s="413"/>
      <c r="XFC62" s="413"/>
      <c r="XFD62" s="413"/>
    </row>
    <row r="63" s="209" customFormat="1" spans="3:16384">
      <c r="C63" s="415"/>
      <c r="WZV63" s="413"/>
      <c r="WZW63" s="413"/>
      <c r="WZX63" s="413"/>
      <c r="WZY63" s="413"/>
      <c r="WZZ63" s="413"/>
      <c r="XAA63" s="413"/>
      <c r="XAB63" s="413"/>
      <c r="XAC63" s="413"/>
      <c r="XAD63" s="413"/>
      <c r="XAE63" s="413"/>
      <c r="XAF63" s="413"/>
      <c r="XAG63" s="413"/>
      <c r="XAH63" s="413"/>
      <c r="XAI63" s="413"/>
      <c r="XAJ63" s="413"/>
      <c r="XAK63" s="413"/>
      <c r="XAL63" s="413"/>
      <c r="XAM63" s="413"/>
      <c r="XAN63" s="413"/>
      <c r="XAO63" s="413"/>
      <c r="XAP63" s="413"/>
      <c r="XAQ63" s="413"/>
      <c r="XAR63" s="413"/>
      <c r="XAS63" s="413"/>
      <c r="XAT63" s="413"/>
      <c r="XAU63" s="413"/>
      <c r="XAV63" s="413"/>
      <c r="XAW63" s="413"/>
      <c r="XAX63" s="413"/>
      <c r="XAY63" s="413"/>
      <c r="XAZ63" s="413"/>
      <c r="XBA63" s="413"/>
      <c r="XBB63" s="413"/>
      <c r="XBC63" s="413"/>
      <c r="XBD63" s="413"/>
      <c r="XBE63" s="413"/>
      <c r="XBF63" s="413"/>
      <c r="XBG63" s="413"/>
      <c r="XBH63" s="413"/>
      <c r="XBI63" s="413"/>
      <c r="XBJ63" s="413"/>
      <c r="XBK63" s="413"/>
      <c r="XBL63" s="413"/>
      <c r="XBM63" s="413"/>
      <c r="XBN63" s="413"/>
      <c r="XBO63" s="413"/>
      <c r="XBP63" s="413"/>
      <c r="XBQ63" s="413"/>
      <c r="XBR63" s="413"/>
      <c r="XBS63" s="413"/>
      <c r="XBT63" s="413"/>
      <c r="XBU63" s="413"/>
      <c r="XBV63" s="413"/>
      <c r="XBW63" s="413"/>
      <c r="XBX63" s="413"/>
      <c r="XBY63" s="413"/>
      <c r="XBZ63" s="413"/>
      <c r="XCA63" s="413"/>
      <c r="XCB63" s="413"/>
      <c r="XCC63" s="413"/>
      <c r="XCD63" s="413"/>
      <c r="XCE63" s="413"/>
      <c r="XCF63" s="413"/>
      <c r="XCG63" s="413"/>
      <c r="XCH63" s="413"/>
      <c r="XCI63" s="413"/>
      <c r="XCJ63" s="413"/>
      <c r="XCK63" s="413"/>
      <c r="XCL63" s="413"/>
      <c r="XCM63" s="413"/>
      <c r="XCN63" s="413"/>
      <c r="XCO63" s="413"/>
      <c r="XCP63" s="413"/>
      <c r="XCQ63" s="413"/>
      <c r="XCR63" s="413"/>
      <c r="XCS63" s="413"/>
      <c r="XCT63" s="413"/>
      <c r="XCU63" s="413"/>
      <c r="XCV63" s="413"/>
      <c r="XCW63" s="413"/>
      <c r="XCX63" s="413"/>
      <c r="XCY63" s="413"/>
      <c r="XCZ63" s="413"/>
      <c r="XDA63" s="413"/>
      <c r="XDB63" s="413"/>
      <c r="XDC63" s="413"/>
      <c r="XDD63" s="413"/>
      <c r="XDE63" s="413"/>
      <c r="XDF63" s="413"/>
      <c r="XDG63" s="413"/>
      <c r="XDH63" s="413"/>
      <c r="XDI63" s="413"/>
      <c r="XDJ63" s="413"/>
      <c r="XDK63" s="413"/>
      <c r="XDL63" s="413"/>
      <c r="XDM63" s="413"/>
      <c r="XDN63" s="413"/>
      <c r="XDO63" s="413"/>
      <c r="XDP63" s="413"/>
      <c r="XDQ63" s="413"/>
      <c r="XDR63" s="413"/>
      <c r="XDS63" s="413"/>
      <c r="XDT63" s="413"/>
      <c r="XDU63" s="413"/>
      <c r="XDV63" s="413"/>
      <c r="XDW63" s="413"/>
      <c r="XDX63" s="413"/>
      <c r="XDY63" s="413"/>
      <c r="XDZ63" s="413"/>
      <c r="XEA63" s="413"/>
      <c r="XEB63" s="413"/>
      <c r="XEC63" s="413"/>
      <c r="XED63" s="413"/>
      <c r="XEE63" s="413"/>
      <c r="XEF63" s="413"/>
      <c r="XEG63" s="413"/>
      <c r="XEH63" s="413"/>
      <c r="XEI63" s="413"/>
      <c r="XEJ63" s="413"/>
      <c r="XEK63" s="413"/>
      <c r="XEL63" s="413"/>
      <c r="XEM63" s="413"/>
      <c r="XEN63" s="413"/>
      <c r="XEO63" s="413"/>
      <c r="XEP63" s="413"/>
      <c r="XEQ63" s="413"/>
      <c r="XER63" s="413"/>
      <c r="XES63" s="413"/>
      <c r="XET63" s="413"/>
      <c r="XEU63" s="413"/>
      <c r="XEV63" s="413"/>
      <c r="XEW63" s="413"/>
      <c r="XEX63" s="413"/>
      <c r="XEY63" s="413"/>
      <c r="XEZ63" s="413"/>
      <c r="XFA63" s="413"/>
      <c r="XFB63" s="413"/>
      <c r="XFC63" s="413"/>
      <c r="XFD63" s="413"/>
    </row>
    <row r="64" s="209" customFormat="1" spans="3:16384">
      <c r="C64" s="415"/>
      <c r="WZV64" s="413"/>
      <c r="WZW64" s="413"/>
      <c r="WZX64" s="413"/>
      <c r="WZY64" s="413"/>
      <c r="WZZ64" s="413"/>
      <c r="XAA64" s="413"/>
      <c r="XAB64" s="413"/>
      <c r="XAC64" s="413"/>
      <c r="XAD64" s="413"/>
      <c r="XAE64" s="413"/>
      <c r="XAF64" s="413"/>
      <c r="XAG64" s="413"/>
      <c r="XAH64" s="413"/>
      <c r="XAI64" s="413"/>
      <c r="XAJ64" s="413"/>
      <c r="XAK64" s="413"/>
      <c r="XAL64" s="413"/>
      <c r="XAM64" s="413"/>
      <c r="XAN64" s="413"/>
      <c r="XAO64" s="413"/>
      <c r="XAP64" s="413"/>
      <c r="XAQ64" s="413"/>
      <c r="XAR64" s="413"/>
      <c r="XAS64" s="413"/>
      <c r="XAT64" s="413"/>
      <c r="XAU64" s="413"/>
      <c r="XAV64" s="413"/>
      <c r="XAW64" s="413"/>
      <c r="XAX64" s="413"/>
      <c r="XAY64" s="413"/>
      <c r="XAZ64" s="413"/>
      <c r="XBA64" s="413"/>
      <c r="XBB64" s="413"/>
      <c r="XBC64" s="413"/>
      <c r="XBD64" s="413"/>
      <c r="XBE64" s="413"/>
      <c r="XBF64" s="413"/>
      <c r="XBG64" s="413"/>
      <c r="XBH64" s="413"/>
      <c r="XBI64" s="413"/>
      <c r="XBJ64" s="413"/>
      <c r="XBK64" s="413"/>
      <c r="XBL64" s="413"/>
      <c r="XBM64" s="413"/>
      <c r="XBN64" s="413"/>
      <c r="XBO64" s="413"/>
      <c r="XBP64" s="413"/>
      <c r="XBQ64" s="413"/>
      <c r="XBR64" s="413"/>
      <c r="XBS64" s="413"/>
      <c r="XBT64" s="413"/>
      <c r="XBU64" s="413"/>
      <c r="XBV64" s="413"/>
      <c r="XBW64" s="413"/>
      <c r="XBX64" s="413"/>
      <c r="XBY64" s="413"/>
      <c r="XBZ64" s="413"/>
      <c r="XCA64" s="413"/>
      <c r="XCB64" s="413"/>
      <c r="XCC64" s="413"/>
      <c r="XCD64" s="413"/>
      <c r="XCE64" s="413"/>
      <c r="XCF64" s="413"/>
      <c r="XCG64" s="413"/>
      <c r="XCH64" s="413"/>
      <c r="XCI64" s="413"/>
      <c r="XCJ64" s="413"/>
      <c r="XCK64" s="413"/>
      <c r="XCL64" s="413"/>
      <c r="XCM64" s="413"/>
      <c r="XCN64" s="413"/>
      <c r="XCO64" s="413"/>
      <c r="XCP64" s="413"/>
      <c r="XCQ64" s="413"/>
      <c r="XCR64" s="413"/>
      <c r="XCS64" s="413"/>
      <c r="XCT64" s="413"/>
      <c r="XCU64" s="413"/>
      <c r="XCV64" s="413"/>
      <c r="XCW64" s="413"/>
      <c r="XCX64" s="413"/>
      <c r="XCY64" s="413"/>
      <c r="XCZ64" s="413"/>
      <c r="XDA64" s="413"/>
      <c r="XDB64" s="413"/>
      <c r="XDC64" s="413"/>
      <c r="XDD64" s="413"/>
      <c r="XDE64" s="413"/>
      <c r="XDF64" s="413"/>
      <c r="XDG64" s="413"/>
      <c r="XDH64" s="413"/>
      <c r="XDI64" s="413"/>
      <c r="XDJ64" s="413"/>
      <c r="XDK64" s="413"/>
      <c r="XDL64" s="413"/>
      <c r="XDM64" s="413"/>
      <c r="XDN64" s="413"/>
      <c r="XDO64" s="413"/>
      <c r="XDP64" s="413"/>
      <c r="XDQ64" s="413"/>
      <c r="XDR64" s="413"/>
      <c r="XDS64" s="413"/>
      <c r="XDT64" s="413"/>
      <c r="XDU64" s="413"/>
      <c r="XDV64" s="413"/>
      <c r="XDW64" s="413"/>
      <c r="XDX64" s="413"/>
      <c r="XDY64" s="413"/>
      <c r="XDZ64" s="413"/>
      <c r="XEA64" s="413"/>
      <c r="XEB64" s="413"/>
      <c r="XEC64" s="413"/>
      <c r="XED64" s="413"/>
      <c r="XEE64" s="413"/>
      <c r="XEF64" s="413"/>
      <c r="XEG64" s="413"/>
      <c r="XEH64" s="413"/>
      <c r="XEI64" s="413"/>
      <c r="XEJ64" s="413"/>
      <c r="XEK64" s="413"/>
      <c r="XEL64" s="413"/>
      <c r="XEM64" s="413"/>
      <c r="XEN64" s="413"/>
      <c r="XEO64" s="413"/>
      <c r="XEP64" s="413"/>
      <c r="XEQ64" s="413"/>
      <c r="XER64" s="413"/>
      <c r="XES64" s="413"/>
      <c r="XET64" s="413"/>
      <c r="XEU64" s="413"/>
      <c r="XEV64" s="413"/>
      <c r="XEW64" s="413"/>
      <c r="XEX64" s="413"/>
      <c r="XEY64" s="413"/>
      <c r="XEZ64" s="413"/>
      <c r="XFA64" s="413"/>
      <c r="XFB64" s="413"/>
      <c r="XFC64" s="413"/>
      <c r="XFD64" s="413"/>
    </row>
    <row r="65" s="209" customFormat="1" spans="3:16384">
      <c r="C65" s="415"/>
      <c r="WZV65" s="413"/>
      <c r="WZW65" s="413"/>
      <c r="WZX65" s="413"/>
      <c r="WZY65" s="413"/>
      <c r="WZZ65" s="413"/>
      <c r="XAA65" s="413"/>
      <c r="XAB65" s="413"/>
      <c r="XAC65" s="413"/>
      <c r="XAD65" s="413"/>
      <c r="XAE65" s="413"/>
      <c r="XAF65" s="413"/>
      <c r="XAG65" s="413"/>
      <c r="XAH65" s="413"/>
      <c r="XAI65" s="413"/>
      <c r="XAJ65" s="413"/>
      <c r="XAK65" s="413"/>
      <c r="XAL65" s="413"/>
      <c r="XAM65" s="413"/>
      <c r="XAN65" s="413"/>
      <c r="XAO65" s="413"/>
      <c r="XAP65" s="413"/>
      <c r="XAQ65" s="413"/>
      <c r="XAR65" s="413"/>
      <c r="XAS65" s="413"/>
      <c r="XAT65" s="413"/>
      <c r="XAU65" s="413"/>
      <c r="XAV65" s="413"/>
      <c r="XAW65" s="413"/>
      <c r="XAX65" s="413"/>
      <c r="XAY65" s="413"/>
      <c r="XAZ65" s="413"/>
      <c r="XBA65" s="413"/>
      <c r="XBB65" s="413"/>
      <c r="XBC65" s="413"/>
      <c r="XBD65" s="413"/>
      <c r="XBE65" s="413"/>
      <c r="XBF65" s="413"/>
      <c r="XBG65" s="413"/>
      <c r="XBH65" s="413"/>
      <c r="XBI65" s="413"/>
      <c r="XBJ65" s="413"/>
      <c r="XBK65" s="413"/>
      <c r="XBL65" s="413"/>
      <c r="XBM65" s="413"/>
      <c r="XBN65" s="413"/>
      <c r="XBO65" s="413"/>
      <c r="XBP65" s="413"/>
      <c r="XBQ65" s="413"/>
      <c r="XBR65" s="413"/>
      <c r="XBS65" s="413"/>
      <c r="XBT65" s="413"/>
      <c r="XBU65" s="413"/>
      <c r="XBV65" s="413"/>
      <c r="XBW65" s="413"/>
      <c r="XBX65" s="413"/>
      <c r="XBY65" s="413"/>
      <c r="XBZ65" s="413"/>
      <c r="XCA65" s="413"/>
      <c r="XCB65" s="413"/>
      <c r="XCC65" s="413"/>
      <c r="XCD65" s="413"/>
      <c r="XCE65" s="413"/>
      <c r="XCF65" s="413"/>
      <c r="XCG65" s="413"/>
      <c r="XCH65" s="413"/>
      <c r="XCI65" s="413"/>
      <c r="XCJ65" s="413"/>
      <c r="XCK65" s="413"/>
      <c r="XCL65" s="413"/>
      <c r="XCM65" s="413"/>
      <c r="XCN65" s="413"/>
      <c r="XCO65" s="413"/>
      <c r="XCP65" s="413"/>
      <c r="XCQ65" s="413"/>
      <c r="XCR65" s="413"/>
      <c r="XCS65" s="413"/>
      <c r="XCT65" s="413"/>
      <c r="XCU65" s="413"/>
      <c r="XCV65" s="413"/>
      <c r="XCW65" s="413"/>
      <c r="XCX65" s="413"/>
      <c r="XCY65" s="413"/>
      <c r="XCZ65" s="413"/>
      <c r="XDA65" s="413"/>
      <c r="XDB65" s="413"/>
      <c r="XDC65" s="413"/>
      <c r="XDD65" s="413"/>
      <c r="XDE65" s="413"/>
      <c r="XDF65" s="413"/>
      <c r="XDG65" s="413"/>
      <c r="XDH65" s="413"/>
      <c r="XDI65" s="413"/>
      <c r="XDJ65" s="413"/>
      <c r="XDK65" s="413"/>
      <c r="XDL65" s="413"/>
      <c r="XDM65" s="413"/>
      <c r="XDN65" s="413"/>
      <c r="XDO65" s="413"/>
      <c r="XDP65" s="413"/>
      <c r="XDQ65" s="413"/>
      <c r="XDR65" s="413"/>
      <c r="XDS65" s="413"/>
      <c r="XDT65" s="413"/>
      <c r="XDU65" s="413"/>
      <c r="XDV65" s="413"/>
      <c r="XDW65" s="413"/>
      <c r="XDX65" s="413"/>
      <c r="XDY65" s="413"/>
      <c r="XDZ65" s="413"/>
      <c r="XEA65" s="413"/>
      <c r="XEB65" s="413"/>
      <c r="XEC65" s="413"/>
      <c r="XED65" s="413"/>
      <c r="XEE65" s="413"/>
      <c r="XEF65" s="413"/>
      <c r="XEG65" s="413"/>
      <c r="XEH65" s="413"/>
      <c r="XEI65" s="413"/>
      <c r="XEJ65" s="413"/>
      <c r="XEK65" s="413"/>
      <c r="XEL65" s="413"/>
      <c r="XEM65" s="413"/>
      <c r="XEN65" s="413"/>
      <c r="XEO65" s="413"/>
      <c r="XEP65" s="413"/>
      <c r="XEQ65" s="413"/>
      <c r="XER65" s="413"/>
      <c r="XES65" s="413"/>
      <c r="XET65" s="413"/>
      <c r="XEU65" s="413"/>
      <c r="XEV65" s="413"/>
      <c r="XEW65" s="413"/>
      <c r="XEX65" s="413"/>
      <c r="XEY65" s="413"/>
      <c r="XEZ65" s="413"/>
      <c r="XFA65" s="413"/>
      <c r="XFB65" s="413"/>
      <c r="XFC65" s="413"/>
      <c r="XFD65" s="413"/>
    </row>
  </sheetData>
  <mergeCells count="16">
    <mergeCell ref="B2:K2"/>
    <mergeCell ref="B4:J4"/>
    <mergeCell ref="B5:C5"/>
    <mergeCell ref="D5:E5"/>
    <mergeCell ref="F5:G5"/>
    <mergeCell ref="H5:J5"/>
    <mergeCell ref="B6:C6"/>
    <mergeCell ref="L6:M6"/>
    <mergeCell ref="N6:O6"/>
    <mergeCell ref="B27:C27"/>
    <mergeCell ref="B28:C28"/>
    <mergeCell ref="D28:I28"/>
    <mergeCell ref="B29:C29"/>
    <mergeCell ref="D29:I29"/>
    <mergeCell ref="B7:B25"/>
    <mergeCell ref="K7:K27"/>
  </mergeCells>
  <hyperlinks>
    <hyperlink ref="L4" location="目录!A1" display="返回目录"/>
  </hyperlink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D5C0C"/>
  </sheetPr>
  <dimension ref="A1:O32"/>
  <sheetViews>
    <sheetView zoomScale="70" zoomScaleNormal="70" workbookViewId="0">
      <selection activeCell="F27" sqref="F27"/>
    </sheetView>
  </sheetViews>
  <sheetFormatPr defaultColWidth="9.90833333333333" defaultRowHeight="17.25"/>
  <cols>
    <col min="1" max="1" width="5.63333333333333" style="595" customWidth="1"/>
    <col min="2" max="2" width="8.96666666666667" style="595" customWidth="1"/>
    <col min="3" max="3" width="67.35" style="468" customWidth="1"/>
    <col min="4" max="5" width="26.9666666666667" style="294" customWidth="1"/>
    <col min="6" max="6" width="18.0333333333333" style="294" customWidth="1"/>
    <col min="7" max="7" width="20.3583333333333" style="294" customWidth="1"/>
    <col min="8" max="9" width="13.3833333333333" style="294" customWidth="1"/>
    <col min="10" max="10" width="36.9583333333333" style="294" customWidth="1"/>
    <col min="11" max="11" width="29.2666666666667" style="798" customWidth="1"/>
    <col min="12" max="12" width="11.9083333333333" style="209" customWidth="1"/>
    <col min="13" max="16250" width="6.15833333333333" style="209"/>
    <col min="16251" max="16258" width="6.15833333333333" style="413"/>
    <col min="16259" max="16384" width="9.90833333333333" style="413"/>
  </cols>
  <sheetData>
    <row r="1" customFormat="1" ht="10" customHeight="1" spans="1:11">
      <c r="A1" s="303"/>
      <c r="B1" s="303"/>
      <c r="K1" s="317"/>
    </row>
    <row r="2" customFormat="1" ht="80" customHeight="1" spans="1:11">
      <c r="A2" s="303"/>
      <c r="B2" s="158" t="s">
        <v>0</v>
      </c>
      <c r="C2" s="158"/>
      <c r="D2" s="159"/>
      <c r="E2" s="159"/>
      <c r="F2" s="159"/>
      <c r="G2" s="159"/>
      <c r="H2" s="160"/>
      <c r="I2" s="158"/>
      <c r="J2" s="159"/>
      <c r="K2" s="383"/>
    </row>
    <row r="3" customFormat="1" ht="12" customHeight="1" spans="1:11">
      <c r="A3" s="303"/>
      <c r="B3" s="303"/>
      <c r="C3" s="598"/>
      <c r="D3" s="598"/>
      <c r="E3" s="598"/>
      <c r="F3" s="598"/>
      <c r="G3" s="598"/>
      <c r="H3" s="598"/>
      <c r="I3" s="598"/>
      <c r="J3" s="598"/>
      <c r="K3" s="620"/>
    </row>
    <row r="4" s="209" customFormat="1" ht="26.5" customHeight="1" spans="1:11">
      <c r="A4" s="599"/>
      <c r="B4" s="469" t="s">
        <v>468</v>
      </c>
      <c r="C4" s="471"/>
      <c r="D4" s="471"/>
      <c r="E4" s="471"/>
      <c r="F4" s="471"/>
      <c r="G4" s="471"/>
      <c r="H4" s="471"/>
      <c r="I4" s="471"/>
      <c r="J4" s="470"/>
      <c r="K4" s="589"/>
    </row>
    <row r="5" s="209" customFormat="1" ht="26.5" customHeight="1" spans="1:12">
      <c r="A5" s="599"/>
      <c r="B5" s="600"/>
      <c r="C5" s="601"/>
      <c r="D5" s="368" t="s">
        <v>438</v>
      </c>
      <c r="E5" s="368"/>
      <c r="F5" s="368" t="s">
        <v>284</v>
      </c>
      <c r="G5" s="368"/>
      <c r="H5" s="799"/>
      <c r="I5" s="799"/>
      <c r="J5" s="812"/>
      <c r="K5" s="813"/>
      <c r="L5" s="215" t="s">
        <v>264</v>
      </c>
    </row>
    <row r="6" s="209" customFormat="1" ht="40" customHeight="1" spans="1:13">
      <c r="A6" s="602"/>
      <c r="B6" s="603" t="s">
        <v>96</v>
      </c>
      <c r="C6" s="604"/>
      <c r="D6" s="604" t="s">
        <v>381</v>
      </c>
      <c r="E6" s="604" t="s">
        <v>469</v>
      </c>
      <c r="F6" s="604" t="s">
        <v>381</v>
      </c>
      <c r="G6" s="604" t="s">
        <v>469</v>
      </c>
      <c r="H6" s="604" t="s">
        <v>470</v>
      </c>
      <c r="I6" s="604" t="s">
        <v>471</v>
      </c>
      <c r="J6" s="811" t="s">
        <v>472</v>
      </c>
      <c r="K6" s="624" t="s">
        <v>473</v>
      </c>
      <c r="L6" s="123" t="s">
        <v>383</v>
      </c>
      <c r="M6" s="123"/>
    </row>
    <row r="7" s="294" customFormat="1" ht="25" customHeight="1" spans="1:13">
      <c r="A7" s="605"/>
      <c r="B7" s="379" t="s">
        <v>384</v>
      </c>
      <c r="C7" s="800" t="s">
        <v>385</v>
      </c>
      <c r="D7" s="801">
        <v>6.8</v>
      </c>
      <c r="E7" s="337">
        <v>980</v>
      </c>
      <c r="F7" s="801">
        <v>7</v>
      </c>
      <c r="G7" s="337">
        <v>1010</v>
      </c>
      <c r="H7" s="609" t="s">
        <v>474</v>
      </c>
      <c r="I7" s="609" t="s">
        <v>414</v>
      </c>
      <c r="J7" s="793" t="s">
        <v>475</v>
      </c>
      <c r="K7" s="624"/>
      <c r="L7" s="290">
        <v>0.8</v>
      </c>
      <c r="M7" s="290">
        <v>120</v>
      </c>
    </row>
    <row r="8" s="294" customFormat="1" ht="25" customHeight="1" spans="1:13">
      <c r="A8" s="605"/>
      <c r="B8" s="379"/>
      <c r="C8" s="800" t="s">
        <v>393</v>
      </c>
      <c r="D8" s="801">
        <v>6.8</v>
      </c>
      <c r="E8" s="337">
        <v>980</v>
      </c>
      <c r="F8" s="801">
        <v>7</v>
      </c>
      <c r="G8" s="337">
        <v>1010</v>
      </c>
      <c r="H8" s="609" t="s">
        <v>474</v>
      </c>
      <c r="I8" s="609" t="s">
        <v>414</v>
      </c>
      <c r="J8" s="793"/>
      <c r="K8" s="624"/>
      <c r="L8" s="221"/>
      <c r="M8" s="221"/>
    </row>
    <row r="9" s="294" customFormat="1" ht="25" customHeight="1" spans="1:13">
      <c r="A9" s="605"/>
      <c r="B9" s="379"/>
      <c r="C9" s="800" t="s">
        <v>476</v>
      </c>
      <c r="D9" s="801">
        <v>7.4</v>
      </c>
      <c r="E9" s="337">
        <v>1070</v>
      </c>
      <c r="F9" s="801">
        <v>7.6</v>
      </c>
      <c r="G9" s="337">
        <v>1100</v>
      </c>
      <c r="H9" s="609" t="s">
        <v>474</v>
      </c>
      <c r="I9" s="609" t="s">
        <v>477</v>
      </c>
      <c r="J9" s="793"/>
      <c r="K9" s="624"/>
      <c r="L9" s="814"/>
      <c r="M9" s="814"/>
    </row>
    <row r="10" s="294" customFormat="1" ht="53" customHeight="1" spans="1:13">
      <c r="A10" s="605"/>
      <c r="B10" s="379"/>
      <c r="C10" s="800" t="s">
        <v>478</v>
      </c>
      <c r="D10" s="801">
        <v>7.4</v>
      </c>
      <c r="E10" s="337">
        <v>1070</v>
      </c>
      <c r="F10" s="801">
        <v>7.6</v>
      </c>
      <c r="G10" s="337">
        <v>1100</v>
      </c>
      <c r="H10" s="609" t="s">
        <v>474</v>
      </c>
      <c r="I10" s="609" t="s">
        <v>477</v>
      </c>
      <c r="J10" s="793"/>
      <c r="K10" s="624"/>
      <c r="L10" s="814"/>
      <c r="M10" s="814"/>
    </row>
    <row r="11" s="392" customFormat="1" ht="25" customHeight="1" spans="1:13">
      <c r="A11" s="605"/>
      <c r="B11" s="379"/>
      <c r="C11" s="800" t="s">
        <v>400</v>
      </c>
      <c r="D11" s="801">
        <v>7.5</v>
      </c>
      <c r="E11" s="337">
        <v>1085</v>
      </c>
      <c r="F11" s="801">
        <v>7.7</v>
      </c>
      <c r="G11" s="337">
        <v>1115</v>
      </c>
      <c r="H11" s="609" t="s">
        <v>474</v>
      </c>
      <c r="I11" s="609" t="s">
        <v>477</v>
      </c>
      <c r="J11" s="793"/>
      <c r="K11" s="624"/>
      <c r="L11" s="814"/>
      <c r="M11" s="814"/>
    </row>
    <row r="12" s="392" customFormat="1" ht="25" customHeight="1" spans="1:13">
      <c r="A12" s="605"/>
      <c r="B12" s="379"/>
      <c r="C12" s="800" t="s">
        <v>479</v>
      </c>
      <c r="D12" s="801">
        <v>7.9</v>
      </c>
      <c r="E12" s="337">
        <v>1130</v>
      </c>
      <c r="F12" s="801">
        <f t="shared" ref="F12:F16" si="0">D12+0.2</f>
        <v>8.1</v>
      </c>
      <c r="G12" s="337">
        <f t="shared" ref="G12:G16" si="1">E12+30</f>
        <v>1160</v>
      </c>
      <c r="H12" s="609" t="s">
        <v>474</v>
      </c>
      <c r="I12" s="609" t="s">
        <v>414</v>
      </c>
      <c r="J12" s="793"/>
      <c r="K12" s="624"/>
      <c r="L12" s="814"/>
      <c r="M12" s="814"/>
    </row>
    <row r="13" s="392" customFormat="1" ht="25" customHeight="1" spans="1:13">
      <c r="A13" s="605"/>
      <c r="B13" s="379"/>
      <c r="C13" s="800" t="s">
        <v>480</v>
      </c>
      <c r="D13" s="801">
        <v>7.9</v>
      </c>
      <c r="E13" s="337">
        <v>1130</v>
      </c>
      <c r="F13" s="801">
        <f t="shared" si="0"/>
        <v>8.1</v>
      </c>
      <c r="G13" s="337">
        <f t="shared" si="1"/>
        <v>1160</v>
      </c>
      <c r="H13" s="609" t="s">
        <v>474</v>
      </c>
      <c r="I13" s="609" t="s">
        <v>477</v>
      </c>
      <c r="J13" s="793"/>
      <c r="K13" s="624"/>
      <c r="L13" s="814"/>
      <c r="M13" s="814"/>
    </row>
    <row r="14" s="392" customFormat="1" ht="25" customHeight="1" spans="1:13">
      <c r="A14" s="605"/>
      <c r="B14" s="379"/>
      <c r="C14" s="800" t="s">
        <v>481</v>
      </c>
      <c r="D14" s="801">
        <v>8.1</v>
      </c>
      <c r="E14" s="337">
        <v>1160</v>
      </c>
      <c r="F14" s="801">
        <f t="shared" si="0"/>
        <v>8.3</v>
      </c>
      <c r="G14" s="337">
        <f t="shared" si="1"/>
        <v>1190</v>
      </c>
      <c r="H14" s="609" t="s">
        <v>474</v>
      </c>
      <c r="I14" s="609" t="s">
        <v>482</v>
      </c>
      <c r="J14" s="793"/>
      <c r="K14" s="624"/>
      <c r="L14" s="814"/>
      <c r="M14" s="814"/>
    </row>
    <row r="15" s="392" customFormat="1" ht="25" customHeight="1" spans="1:13">
      <c r="A15" s="605"/>
      <c r="B15" s="379"/>
      <c r="C15" s="800" t="s">
        <v>483</v>
      </c>
      <c r="D15" s="801">
        <v>8.1</v>
      </c>
      <c r="E15" s="337">
        <v>1160</v>
      </c>
      <c r="F15" s="801">
        <f t="shared" si="0"/>
        <v>8.3</v>
      </c>
      <c r="G15" s="337">
        <f t="shared" si="1"/>
        <v>1190</v>
      </c>
      <c r="H15" s="609" t="s">
        <v>474</v>
      </c>
      <c r="I15" s="609" t="s">
        <v>482</v>
      </c>
      <c r="J15" s="793"/>
      <c r="K15" s="624"/>
      <c r="L15" s="814"/>
      <c r="M15" s="814"/>
    </row>
    <row r="16" s="392" customFormat="1" ht="25" customHeight="1" spans="1:13">
      <c r="A16" s="605"/>
      <c r="B16" s="379"/>
      <c r="C16" s="802" t="s">
        <v>402</v>
      </c>
      <c r="D16" s="801">
        <v>8.8</v>
      </c>
      <c r="E16" s="337">
        <v>1280</v>
      </c>
      <c r="F16" s="801">
        <f t="shared" si="0"/>
        <v>9</v>
      </c>
      <c r="G16" s="337">
        <f t="shared" si="1"/>
        <v>1310</v>
      </c>
      <c r="H16" s="609" t="s">
        <v>474</v>
      </c>
      <c r="I16" s="609" t="s">
        <v>482</v>
      </c>
      <c r="J16" s="444"/>
      <c r="K16" s="624"/>
      <c r="L16" s="290"/>
      <c r="M16" s="290"/>
    </row>
    <row r="17" s="392" customFormat="1" ht="25" customHeight="1" spans="1:13">
      <c r="A17" s="605"/>
      <c r="B17" s="379"/>
      <c r="C17" s="803" t="s">
        <v>405</v>
      </c>
      <c r="D17" s="804">
        <v>9.2</v>
      </c>
      <c r="E17" s="805">
        <v>1340</v>
      </c>
      <c r="F17" s="804">
        <v>9.4</v>
      </c>
      <c r="G17" s="805">
        <v>1370</v>
      </c>
      <c r="H17" s="609" t="s">
        <v>474</v>
      </c>
      <c r="I17" s="609" t="s">
        <v>482</v>
      </c>
      <c r="J17" s="444"/>
      <c r="K17" s="624"/>
      <c r="L17" s="815">
        <v>0.4</v>
      </c>
      <c r="M17" s="815">
        <v>60</v>
      </c>
    </row>
    <row r="18" s="392" customFormat="1" ht="25" customHeight="1" spans="1:15">
      <c r="A18" s="249"/>
      <c r="B18" s="379"/>
      <c r="C18" s="806" t="s">
        <v>484</v>
      </c>
      <c r="D18" s="801">
        <v>9.9</v>
      </c>
      <c r="E18" s="337">
        <v>1445</v>
      </c>
      <c r="F18" s="801">
        <v>10.1</v>
      </c>
      <c r="G18" s="337">
        <v>1475</v>
      </c>
      <c r="H18" s="609" t="s">
        <v>474</v>
      </c>
      <c r="I18" s="609" t="s">
        <v>482</v>
      </c>
      <c r="J18" s="816" t="s">
        <v>475</v>
      </c>
      <c r="K18" s="624"/>
      <c r="L18" s="815"/>
      <c r="M18" s="815"/>
      <c r="N18" s="814"/>
      <c r="O18" s="817"/>
    </row>
    <row r="19" s="392" customFormat="1" ht="25" customHeight="1" spans="1:15">
      <c r="A19" s="249"/>
      <c r="B19" s="379"/>
      <c r="C19" s="806" t="s">
        <v>485</v>
      </c>
      <c r="D19" s="801">
        <v>10.4</v>
      </c>
      <c r="E19" s="337">
        <v>1520</v>
      </c>
      <c r="F19" s="801">
        <v>10.6</v>
      </c>
      <c r="G19" s="337">
        <v>1550</v>
      </c>
      <c r="H19" s="609" t="s">
        <v>474</v>
      </c>
      <c r="I19" s="609" t="s">
        <v>482</v>
      </c>
      <c r="J19" s="816"/>
      <c r="K19" s="624"/>
      <c r="L19" s="815"/>
      <c r="M19" s="815"/>
      <c r="N19" s="814"/>
      <c r="O19" s="817"/>
    </row>
    <row r="20" s="392" customFormat="1" ht="25" customHeight="1" spans="1:13">
      <c r="A20" s="807"/>
      <c r="B20" s="808" t="s">
        <v>415</v>
      </c>
      <c r="C20" s="809" t="s">
        <v>416</v>
      </c>
      <c r="D20" s="801">
        <v>6.6</v>
      </c>
      <c r="E20" s="337">
        <v>950</v>
      </c>
      <c r="F20" s="801">
        <v>6.8</v>
      </c>
      <c r="G20" s="337">
        <v>980</v>
      </c>
      <c r="H20" s="609" t="s">
        <v>474</v>
      </c>
      <c r="I20" s="609" t="s">
        <v>414</v>
      </c>
      <c r="J20" s="818"/>
      <c r="K20" s="624"/>
      <c r="L20" s="814"/>
      <c r="M20" s="814"/>
    </row>
    <row r="21" s="392" customFormat="1" ht="40" customHeight="1" spans="1:13">
      <c r="A21" s="605"/>
      <c r="B21" s="810"/>
      <c r="C21" s="809" t="s">
        <v>417</v>
      </c>
      <c r="D21" s="604" t="s">
        <v>486</v>
      </c>
      <c r="E21" s="604" t="s">
        <v>469</v>
      </c>
      <c r="F21" s="604" t="s">
        <v>486</v>
      </c>
      <c r="G21" s="604" t="s">
        <v>469</v>
      </c>
      <c r="H21" s="811" t="s">
        <v>470</v>
      </c>
      <c r="I21" s="811" t="s">
        <v>471</v>
      </c>
      <c r="J21" s="818"/>
      <c r="K21" s="624"/>
      <c r="L21" s="814"/>
      <c r="M21" s="814"/>
    </row>
    <row r="22" s="392" customFormat="1" ht="29" customHeight="1" spans="1:13">
      <c r="A22" s="605"/>
      <c r="B22" s="216" t="s">
        <v>419</v>
      </c>
      <c r="C22" s="800" t="s">
        <v>487</v>
      </c>
      <c r="D22" s="801">
        <v>8.5</v>
      </c>
      <c r="E22" s="337">
        <v>1235</v>
      </c>
      <c r="F22" s="801">
        <v>8.7</v>
      </c>
      <c r="G22" s="337">
        <v>1265</v>
      </c>
      <c r="H22" s="609" t="s">
        <v>474</v>
      </c>
      <c r="I22" s="609" t="s">
        <v>488</v>
      </c>
      <c r="J22" s="444" t="s">
        <v>475</v>
      </c>
      <c r="K22" s="624"/>
      <c r="L22" s="814"/>
      <c r="M22" s="814"/>
    </row>
    <row r="23" s="392" customFormat="1" ht="28" customHeight="1" spans="1:13">
      <c r="A23" s="605"/>
      <c r="B23" s="216"/>
      <c r="C23" s="800" t="s">
        <v>489</v>
      </c>
      <c r="D23" s="801">
        <v>10.1</v>
      </c>
      <c r="E23" s="337">
        <v>1475</v>
      </c>
      <c r="F23" s="801">
        <v>10.3</v>
      </c>
      <c r="G23" s="337">
        <v>1505</v>
      </c>
      <c r="H23" s="609" t="s">
        <v>474</v>
      </c>
      <c r="I23" s="609" t="s">
        <v>490</v>
      </c>
      <c r="J23" s="444"/>
      <c r="K23" s="624"/>
      <c r="L23" s="819"/>
      <c r="M23" s="819"/>
    </row>
    <row r="24" s="392" customFormat="1" ht="30" customHeight="1" spans="1:13">
      <c r="A24" s="605"/>
      <c r="B24" s="216"/>
      <c r="C24" s="800" t="s">
        <v>491</v>
      </c>
      <c r="D24" s="801">
        <v>10.1</v>
      </c>
      <c r="E24" s="337">
        <v>1475</v>
      </c>
      <c r="F24" s="801">
        <v>10.3</v>
      </c>
      <c r="G24" s="337">
        <v>1505</v>
      </c>
      <c r="H24" s="609" t="s">
        <v>474</v>
      </c>
      <c r="I24" s="609" t="s">
        <v>490</v>
      </c>
      <c r="J24" s="444"/>
      <c r="K24" s="624"/>
      <c r="L24" s="819"/>
      <c r="M24" s="819"/>
    </row>
    <row r="25" s="392" customFormat="1" ht="30" customHeight="1" spans="1:13">
      <c r="A25" s="605"/>
      <c r="B25" s="216"/>
      <c r="C25" s="800" t="s">
        <v>492</v>
      </c>
      <c r="D25" s="801">
        <v>10.2</v>
      </c>
      <c r="E25" s="337">
        <v>1490</v>
      </c>
      <c r="F25" s="801">
        <v>10.4</v>
      </c>
      <c r="G25" s="337">
        <v>1520</v>
      </c>
      <c r="H25" s="609" t="s">
        <v>474</v>
      </c>
      <c r="I25" s="609" t="s">
        <v>490</v>
      </c>
      <c r="J25" s="444"/>
      <c r="K25" s="624"/>
      <c r="L25" s="814"/>
      <c r="M25" s="814"/>
    </row>
    <row r="26" s="392" customFormat="1" ht="31" customHeight="1" spans="1:13">
      <c r="A26" s="605"/>
      <c r="B26" s="216"/>
      <c r="C26" s="800" t="s">
        <v>493</v>
      </c>
      <c r="D26" s="801">
        <v>10.2</v>
      </c>
      <c r="E26" s="337">
        <v>1490</v>
      </c>
      <c r="F26" s="801">
        <v>10.4</v>
      </c>
      <c r="G26" s="337">
        <v>1520</v>
      </c>
      <c r="H26" s="609" t="s">
        <v>474</v>
      </c>
      <c r="I26" s="609" t="s">
        <v>490</v>
      </c>
      <c r="J26" s="818"/>
      <c r="K26" s="624"/>
      <c r="L26" s="814"/>
      <c r="M26" s="814"/>
    </row>
    <row r="27" s="392" customFormat="1" ht="42" spans="1:13">
      <c r="A27" s="605"/>
      <c r="B27" s="216"/>
      <c r="C27" s="802" t="s">
        <v>494</v>
      </c>
      <c r="D27" s="804">
        <v>11</v>
      </c>
      <c r="E27" s="805">
        <v>1610</v>
      </c>
      <c r="F27" s="804">
        <f>D27+0.2</f>
        <v>11.2</v>
      </c>
      <c r="G27" s="805">
        <f>E27+30</f>
        <v>1640</v>
      </c>
      <c r="H27" s="778" t="s">
        <v>474</v>
      </c>
      <c r="I27" s="778" t="s">
        <v>495</v>
      </c>
      <c r="J27" s="444" t="s">
        <v>475</v>
      </c>
      <c r="K27" s="624"/>
      <c r="L27" s="820" t="s">
        <v>496</v>
      </c>
      <c r="M27" s="814"/>
    </row>
    <row r="28" s="392" customFormat="1" ht="42" spans="1:13">
      <c r="A28" s="605"/>
      <c r="B28" s="216"/>
      <c r="C28" s="802" t="s">
        <v>497</v>
      </c>
      <c r="D28" s="804">
        <v>11.1</v>
      </c>
      <c r="E28" s="805">
        <v>1625</v>
      </c>
      <c r="F28" s="804">
        <f>D28+0.2</f>
        <v>11.3</v>
      </c>
      <c r="G28" s="805">
        <f>E28+30</f>
        <v>1655</v>
      </c>
      <c r="H28" s="778" t="s">
        <v>474</v>
      </c>
      <c r="I28" s="778" t="s">
        <v>498</v>
      </c>
      <c r="J28" s="444"/>
      <c r="K28" s="624"/>
      <c r="L28" s="820" t="s">
        <v>496</v>
      </c>
      <c r="M28" s="814"/>
    </row>
    <row r="29" s="392" customFormat="1" ht="25" customHeight="1" spans="1:13">
      <c r="A29" s="605"/>
      <c r="B29" s="216" t="s">
        <v>499</v>
      </c>
      <c r="C29" s="800" t="s">
        <v>500</v>
      </c>
      <c r="D29" s="801">
        <v>8.1</v>
      </c>
      <c r="E29" s="337">
        <v>1175</v>
      </c>
      <c r="F29" s="801">
        <v>8.3</v>
      </c>
      <c r="G29" s="337">
        <v>1205</v>
      </c>
      <c r="H29" s="609" t="s">
        <v>474</v>
      </c>
      <c r="I29" s="609" t="s">
        <v>488</v>
      </c>
      <c r="J29" s="818"/>
      <c r="K29" s="624"/>
      <c r="L29" s="814"/>
      <c r="M29" s="814"/>
    </row>
    <row r="30" s="392" customFormat="1" ht="44" customHeight="1" spans="1:11">
      <c r="A30" s="613"/>
      <c r="B30" s="443" t="s">
        <v>277</v>
      </c>
      <c r="C30" s="378"/>
      <c r="D30" s="778" t="s">
        <v>501</v>
      </c>
      <c r="E30" s="778" t="s">
        <v>502</v>
      </c>
      <c r="F30" s="778" t="s">
        <v>501</v>
      </c>
      <c r="G30" s="778" t="s">
        <v>502</v>
      </c>
      <c r="H30" s="778"/>
      <c r="I30" s="778"/>
      <c r="J30" s="625"/>
      <c r="K30" s="624"/>
    </row>
    <row r="31" customFormat="1" ht="31" customHeight="1" spans="1:11">
      <c r="A31" s="613"/>
      <c r="B31" s="216" t="s">
        <v>503</v>
      </c>
      <c r="C31" s="614"/>
      <c r="D31" s="310" t="s">
        <v>504</v>
      </c>
      <c r="E31" s="310"/>
      <c r="F31" s="310"/>
      <c r="G31" s="310"/>
      <c r="H31" s="310"/>
      <c r="I31" s="310"/>
      <c r="J31" s="480"/>
      <c r="K31" s="624"/>
    </row>
    <row r="32" customFormat="1" ht="63" customHeight="1" spans="1:11">
      <c r="A32" s="615"/>
      <c r="B32" s="616" t="s">
        <v>505</v>
      </c>
      <c r="C32" s="617"/>
      <c r="D32" s="402" t="s">
        <v>506</v>
      </c>
      <c r="E32" s="402"/>
      <c r="F32" s="402"/>
      <c r="G32" s="402"/>
      <c r="H32" s="402"/>
      <c r="I32" s="402"/>
      <c r="J32" s="483"/>
      <c r="K32" s="629"/>
    </row>
  </sheetData>
  <mergeCells count="20">
    <mergeCell ref="B2:K2"/>
    <mergeCell ref="B4:K4"/>
    <mergeCell ref="B5:C5"/>
    <mergeCell ref="D5:E5"/>
    <mergeCell ref="F5:G5"/>
    <mergeCell ref="H5:K5"/>
    <mergeCell ref="B6:C6"/>
    <mergeCell ref="L6:M6"/>
    <mergeCell ref="B30:C30"/>
    <mergeCell ref="B31:C31"/>
    <mergeCell ref="D31:I31"/>
    <mergeCell ref="B32:C32"/>
    <mergeCell ref="D32:I32"/>
    <mergeCell ref="B7:B19"/>
    <mergeCell ref="B22:B26"/>
    <mergeCell ref="J7:J15"/>
    <mergeCell ref="J18:J19"/>
    <mergeCell ref="J22:J25"/>
    <mergeCell ref="J27:J28"/>
    <mergeCell ref="K6:K32"/>
  </mergeCells>
  <conditionalFormatting sqref="C10">
    <cfRule type="duplicateValues" dxfId="1" priority="3"/>
  </conditionalFormatting>
  <conditionalFormatting sqref="C12">
    <cfRule type="duplicateValues" dxfId="1" priority="7"/>
  </conditionalFormatting>
  <conditionalFormatting sqref="B21">
    <cfRule type="duplicateValues" dxfId="1" priority="24"/>
  </conditionalFormatting>
  <conditionalFormatting sqref="C22">
    <cfRule type="duplicateValues" dxfId="1" priority="6"/>
  </conditionalFormatting>
  <conditionalFormatting sqref="C25">
    <cfRule type="duplicateValues" dxfId="1" priority="1"/>
  </conditionalFormatting>
  <conditionalFormatting sqref="C29">
    <cfRule type="duplicateValues" dxfId="1" priority="5"/>
  </conditionalFormatting>
  <conditionalFormatting sqref="C14:C15">
    <cfRule type="duplicateValues" dxfId="1" priority="8"/>
  </conditionalFormatting>
  <conditionalFormatting sqref="C27:C28">
    <cfRule type="duplicateValues" dxfId="1" priority="2"/>
  </conditionalFormatting>
  <conditionalFormatting sqref="C7:C9 C11 C16:C17 C13">
    <cfRule type="duplicateValues" dxfId="1" priority="9"/>
  </conditionalFormatting>
  <conditionalFormatting sqref="C23:C24 C26">
    <cfRule type="duplicateValues" dxfId="1" priority="4"/>
  </conditionalFormatting>
  <hyperlinks>
    <hyperlink ref="L5" location="目录!A1" display="返回目录"/>
  </hyperlink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5">
    <tabColor rgb="FFFD5C0C"/>
  </sheetPr>
  <dimension ref="A1:BO25"/>
  <sheetViews>
    <sheetView workbookViewId="0">
      <selection activeCell="M15" sqref="M15"/>
    </sheetView>
  </sheetViews>
  <sheetFormatPr defaultColWidth="9.90833333333333" defaultRowHeight="16.5"/>
  <cols>
    <col min="1" max="1" width="1.66666666666667" style="413" customWidth="1"/>
    <col min="2" max="2" width="5.63333333333333" style="577" customWidth="1"/>
    <col min="3" max="3" width="32.8" style="468" customWidth="1"/>
    <col min="4" max="7" width="20.25" style="294" customWidth="1"/>
    <col min="8" max="8" width="12.925" style="294" customWidth="1"/>
    <col min="9" max="9" width="11.85" style="294" customWidth="1"/>
    <col min="10" max="10" width="12.65" style="209" customWidth="1"/>
    <col min="11" max="11" width="32.9333333333333" style="209" customWidth="1"/>
    <col min="12" max="12" width="7.71666666666667" style="209" customWidth="1"/>
    <col min="13" max="63" width="5.53333333333333" style="209" customWidth="1"/>
    <col min="64" max="16305" width="6.15833333333333" style="209"/>
    <col min="16306" max="16313" width="6.15833333333333" style="413"/>
    <col min="16314" max="16384" width="9.90833333333333" style="413"/>
  </cols>
  <sheetData>
    <row r="1" customFormat="1" ht="10" customHeight="1"/>
    <row r="2" customFormat="1" ht="80" customHeight="1" spans="2:11">
      <c r="B2" s="158" t="s">
        <v>0</v>
      </c>
      <c r="C2" s="159"/>
      <c r="D2" s="159"/>
      <c r="E2" s="159"/>
      <c r="F2" s="159"/>
      <c r="G2" s="160"/>
      <c r="H2" s="158"/>
      <c r="I2" s="160"/>
      <c r="J2" s="160"/>
      <c r="K2" s="783"/>
    </row>
    <row r="3" ht="12" customHeight="1" spans="2:9">
      <c r="B3" s="468"/>
      <c r="C3" s="294"/>
      <c r="I3" s="209"/>
    </row>
    <row r="4" s="209" customFormat="1" ht="26.5" customHeight="1" spans="2:11">
      <c r="B4" s="469" t="s">
        <v>507</v>
      </c>
      <c r="C4" s="471"/>
      <c r="D4" s="471"/>
      <c r="E4" s="471"/>
      <c r="F4" s="471"/>
      <c r="G4" s="471"/>
      <c r="H4" s="471"/>
      <c r="I4" s="471"/>
      <c r="J4" s="470"/>
      <c r="K4" s="495"/>
    </row>
    <row r="5" s="392" customFormat="1" ht="26.5" customHeight="1" spans="1:14">
      <c r="A5" s="414"/>
      <c r="B5" s="472"/>
      <c r="C5" s="368"/>
      <c r="D5" s="368" t="s">
        <v>438</v>
      </c>
      <c r="E5" s="368"/>
      <c r="F5" s="368" t="s">
        <v>284</v>
      </c>
      <c r="G5" s="368"/>
      <c r="H5" s="601"/>
      <c r="I5" s="601"/>
      <c r="J5" s="784"/>
      <c r="K5" s="785"/>
      <c r="L5" s="786"/>
      <c r="N5" s="786" t="s">
        <v>264</v>
      </c>
    </row>
    <row r="6" s="209" customFormat="1" ht="30" customHeight="1" spans="2:63">
      <c r="B6" s="257" t="s">
        <v>96</v>
      </c>
      <c r="C6" s="258"/>
      <c r="D6" s="770" t="s">
        <v>508</v>
      </c>
      <c r="E6" s="771" t="s">
        <v>382</v>
      </c>
      <c r="F6" s="770" t="s">
        <v>508</v>
      </c>
      <c r="G6" s="771" t="s">
        <v>382</v>
      </c>
      <c r="H6" s="309" t="s">
        <v>470</v>
      </c>
      <c r="I6" s="258" t="s">
        <v>509</v>
      </c>
      <c r="J6" s="258" t="s">
        <v>510</v>
      </c>
      <c r="K6" s="497" t="s">
        <v>125</v>
      </c>
      <c r="L6" s="123" t="s">
        <v>383</v>
      </c>
      <c r="M6" s="123"/>
      <c r="N6" s="242"/>
      <c r="O6" s="242"/>
      <c r="P6" s="242"/>
      <c r="Q6" s="242"/>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2"/>
      <c r="AV6" s="242"/>
      <c r="AW6" s="242"/>
      <c r="AX6" s="242"/>
      <c r="AY6" s="242"/>
      <c r="AZ6" s="242"/>
      <c r="BA6" s="242"/>
      <c r="BB6" s="242"/>
      <c r="BC6" s="242"/>
      <c r="BD6" s="242"/>
      <c r="BE6" s="242"/>
      <c r="BF6" s="242"/>
      <c r="BG6" s="242"/>
      <c r="BH6" s="242"/>
      <c r="BI6" s="242"/>
      <c r="BJ6" s="242"/>
      <c r="BK6" s="242"/>
    </row>
    <row r="7" s="294" customFormat="1" ht="20" customHeight="1" spans="2:13">
      <c r="B7" s="216"/>
      <c r="C7" s="772" t="s">
        <v>287</v>
      </c>
      <c r="D7" s="311">
        <v>6.6</v>
      </c>
      <c r="E7" s="312">
        <v>935</v>
      </c>
      <c r="F7" s="773">
        <v>6.8</v>
      </c>
      <c r="G7" s="312">
        <v>965</v>
      </c>
      <c r="H7" s="771" t="s">
        <v>474</v>
      </c>
      <c r="I7" s="787" t="s">
        <v>414</v>
      </c>
      <c r="J7" s="788" t="s">
        <v>511</v>
      </c>
      <c r="K7" s="789" t="s">
        <v>512</v>
      </c>
      <c r="L7" s="290">
        <v>0.8</v>
      </c>
      <c r="M7" s="290">
        <v>120</v>
      </c>
    </row>
    <row r="8" s="294" customFormat="1" ht="20" customHeight="1" spans="2:13">
      <c r="B8" s="216"/>
      <c r="C8" s="772" t="s">
        <v>513</v>
      </c>
      <c r="D8" s="311">
        <v>6.6</v>
      </c>
      <c r="E8" s="312">
        <v>935</v>
      </c>
      <c r="F8" s="773">
        <v>6.8</v>
      </c>
      <c r="G8" s="312">
        <v>965</v>
      </c>
      <c r="H8" s="771" t="s">
        <v>474</v>
      </c>
      <c r="I8" s="787" t="s">
        <v>414</v>
      </c>
      <c r="J8" s="788"/>
      <c r="K8" s="790"/>
      <c r="L8" s="123"/>
      <c r="M8" s="123"/>
    </row>
    <row r="9" s="294" customFormat="1" ht="20" customHeight="1" spans="2:13">
      <c r="B9" s="216"/>
      <c r="C9" s="774" t="s">
        <v>514</v>
      </c>
      <c r="D9" s="311">
        <v>7.5</v>
      </c>
      <c r="E9" s="312">
        <v>1070</v>
      </c>
      <c r="F9" s="773">
        <v>7.7</v>
      </c>
      <c r="G9" s="312">
        <v>1100</v>
      </c>
      <c r="H9" s="309" t="s">
        <v>515</v>
      </c>
      <c r="I9" s="791" t="s">
        <v>319</v>
      </c>
      <c r="J9" s="788"/>
      <c r="K9" s="790"/>
      <c r="L9" s="409"/>
      <c r="M9" s="409"/>
    </row>
    <row r="10" s="294" customFormat="1" ht="20" customHeight="1" spans="2:13">
      <c r="B10" s="216"/>
      <c r="C10" s="774" t="s">
        <v>516</v>
      </c>
      <c r="D10" s="311">
        <v>7.6</v>
      </c>
      <c r="E10" s="312">
        <v>1085</v>
      </c>
      <c r="F10" s="773">
        <v>7.8</v>
      </c>
      <c r="G10" s="312">
        <v>1115</v>
      </c>
      <c r="H10" s="771" t="s">
        <v>474</v>
      </c>
      <c r="I10" s="791" t="s">
        <v>319</v>
      </c>
      <c r="J10" s="788"/>
      <c r="K10" s="790"/>
      <c r="L10" s="409"/>
      <c r="M10" s="409"/>
    </row>
    <row r="11" s="294" customFormat="1" ht="20" customHeight="1" spans="2:13">
      <c r="B11" s="216"/>
      <c r="C11" s="774" t="s">
        <v>517</v>
      </c>
      <c r="D11" s="311">
        <v>7.3</v>
      </c>
      <c r="E11" s="312">
        <v>1040</v>
      </c>
      <c r="F11" s="773">
        <v>7.5</v>
      </c>
      <c r="G11" s="312">
        <v>1070</v>
      </c>
      <c r="H11" s="309" t="s">
        <v>515</v>
      </c>
      <c r="I11" s="791" t="s">
        <v>319</v>
      </c>
      <c r="J11" s="788"/>
      <c r="K11" s="790"/>
      <c r="L11" s="123"/>
      <c r="M11" s="123"/>
    </row>
    <row r="12" s="294" customFormat="1" ht="20" customHeight="1" spans="2:13">
      <c r="B12" s="216"/>
      <c r="C12" s="772" t="s">
        <v>518</v>
      </c>
      <c r="D12" s="311">
        <v>7.3</v>
      </c>
      <c r="E12" s="312">
        <v>1040</v>
      </c>
      <c r="F12" s="773">
        <v>7.5</v>
      </c>
      <c r="G12" s="312">
        <v>1070</v>
      </c>
      <c r="H12" s="771" t="s">
        <v>474</v>
      </c>
      <c r="I12" s="791" t="s">
        <v>414</v>
      </c>
      <c r="J12" s="788"/>
      <c r="K12" s="790"/>
      <c r="L12" s="123"/>
      <c r="M12" s="123"/>
    </row>
    <row r="13" s="294" customFormat="1" ht="20" customHeight="1" spans="2:13">
      <c r="B13" s="216"/>
      <c r="C13" s="775" t="s">
        <v>519</v>
      </c>
      <c r="D13" s="311">
        <v>7.3</v>
      </c>
      <c r="E13" s="312">
        <v>1040</v>
      </c>
      <c r="F13" s="773">
        <v>7.5</v>
      </c>
      <c r="G13" s="312">
        <v>1070</v>
      </c>
      <c r="H13" s="771" t="s">
        <v>474</v>
      </c>
      <c r="I13" s="791" t="s">
        <v>414</v>
      </c>
      <c r="J13" s="788"/>
      <c r="K13" s="790"/>
      <c r="L13" s="123"/>
      <c r="M13" s="123"/>
    </row>
    <row r="14" s="294" customFormat="1" ht="20" customHeight="1" spans="2:13">
      <c r="B14" s="216"/>
      <c r="C14" s="772" t="s">
        <v>520</v>
      </c>
      <c r="D14" s="311">
        <v>7.3</v>
      </c>
      <c r="E14" s="312">
        <v>1040</v>
      </c>
      <c r="F14" s="773">
        <v>7.5</v>
      </c>
      <c r="G14" s="312">
        <v>1070</v>
      </c>
      <c r="H14" s="771" t="s">
        <v>474</v>
      </c>
      <c r="I14" s="791" t="s">
        <v>414</v>
      </c>
      <c r="J14" s="788"/>
      <c r="K14" s="790"/>
      <c r="L14" s="123"/>
      <c r="M14" s="123"/>
    </row>
    <row r="15" s="294" customFormat="1" ht="20" customHeight="1" spans="2:13">
      <c r="B15" s="216"/>
      <c r="C15" s="772" t="s">
        <v>402</v>
      </c>
      <c r="D15" s="311">
        <v>8.7</v>
      </c>
      <c r="E15" s="312">
        <v>1250</v>
      </c>
      <c r="F15" s="773">
        <f>D15+0.2</f>
        <v>8.9</v>
      </c>
      <c r="G15" s="312">
        <f>E15+30</f>
        <v>1280</v>
      </c>
      <c r="H15" s="771" t="s">
        <v>474</v>
      </c>
      <c r="I15" s="791" t="s">
        <v>521</v>
      </c>
      <c r="J15" s="792"/>
      <c r="K15" s="790"/>
      <c r="L15" s="123"/>
      <c r="M15" s="123"/>
    </row>
    <row r="16" s="294" customFormat="1" ht="19" customHeight="1" spans="2:13">
      <c r="B16" s="216"/>
      <c r="C16" s="772" t="s">
        <v>405</v>
      </c>
      <c r="D16" s="776">
        <v>9.1</v>
      </c>
      <c r="E16" s="777">
        <v>1310</v>
      </c>
      <c r="F16" s="776">
        <f>D16+0.2</f>
        <v>9.3</v>
      </c>
      <c r="G16" s="777">
        <f>E16+30</f>
        <v>1340</v>
      </c>
      <c r="H16" s="771" t="s">
        <v>474</v>
      </c>
      <c r="I16" s="791" t="s">
        <v>521</v>
      </c>
      <c r="J16" s="788"/>
      <c r="K16" s="790"/>
      <c r="L16" s="123">
        <v>0.4</v>
      </c>
      <c r="M16" s="123">
        <v>60</v>
      </c>
    </row>
    <row r="17" s="294" customFormat="1" ht="30" customHeight="1" spans="2:13">
      <c r="B17" s="216"/>
      <c r="C17" s="267" t="s">
        <v>277</v>
      </c>
      <c r="D17" s="776" t="s">
        <v>522</v>
      </c>
      <c r="E17" s="778" t="s">
        <v>523</v>
      </c>
      <c r="F17" s="776" t="s">
        <v>522</v>
      </c>
      <c r="G17" s="778" t="s">
        <v>523</v>
      </c>
      <c r="H17" s="779"/>
      <c r="I17" s="771"/>
      <c r="J17" s="793"/>
      <c r="K17" s="790"/>
      <c r="L17" s="221"/>
      <c r="M17" s="221"/>
    </row>
    <row r="18" customFormat="1" ht="30" customHeight="1" spans="2:65">
      <c r="B18" s="780" t="s">
        <v>524</v>
      </c>
      <c r="C18" s="781"/>
      <c r="D18" s="781"/>
      <c r="E18" s="781"/>
      <c r="F18" s="781"/>
      <c r="G18" s="781"/>
      <c r="H18" s="781"/>
      <c r="I18" s="781"/>
      <c r="J18" s="794"/>
      <c r="K18" s="790"/>
      <c r="L18" s="209"/>
      <c r="M18" s="294"/>
      <c r="N18" s="294"/>
      <c r="O18" s="294"/>
      <c r="P18" s="294"/>
      <c r="Q18" s="294"/>
      <c r="R18" s="294"/>
      <c r="S18" s="294"/>
      <c r="T18" s="294"/>
      <c r="U18" s="294"/>
      <c r="V18" s="294"/>
      <c r="W18" s="294"/>
      <c r="X18" s="294"/>
      <c r="Y18" s="294"/>
      <c r="Z18" s="294"/>
      <c r="AA18" s="294"/>
      <c r="AB18" s="294"/>
      <c r="AC18" s="294"/>
      <c r="AD18" s="294"/>
      <c r="AE18" s="294"/>
      <c r="AF18" s="294"/>
      <c r="AG18" s="294"/>
      <c r="AH18" s="294"/>
      <c r="AI18" s="294"/>
      <c r="AJ18" s="294"/>
      <c r="AK18" s="294"/>
      <c r="AL18" s="294"/>
      <c r="AM18" s="294"/>
      <c r="AN18" s="294"/>
      <c r="AO18" s="294"/>
      <c r="AP18" s="294"/>
      <c r="AQ18" s="294"/>
      <c r="AR18" s="294"/>
      <c r="AS18" s="294"/>
      <c r="AT18" s="294"/>
      <c r="AU18" s="294"/>
      <c r="AV18" s="294"/>
      <c r="AW18" s="294"/>
      <c r="AX18" s="294"/>
      <c r="AY18" s="294"/>
      <c r="AZ18" s="294"/>
      <c r="BA18" s="294"/>
      <c r="BB18" s="294"/>
      <c r="BC18" s="294"/>
      <c r="BD18" s="294"/>
      <c r="BE18" s="294"/>
      <c r="BF18" s="294"/>
      <c r="BG18" s="294"/>
      <c r="BH18" s="294"/>
      <c r="BI18" s="294"/>
      <c r="BJ18" s="294"/>
      <c r="BK18" s="294"/>
      <c r="BL18" s="209"/>
      <c r="BM18" s="209"/>
    </row>
    <row r="19" customFormat="1" ht="30" customHeight="1" spans="2:65">
      <c r="B19" s="216"/>
      <c r="C19" s="260" t="s">
        <v>525</v>
      </c>
      <c r="D19" s="311">
        <v>7.5</v>
      </c>
      <c r="E19" s="312">
        <v>1070</v>
      </c>
      <c r="F19" s="311">
        <v>7.7</v>
      </c>
      <c r="G19" s="312">
        <v>1100</v>
      </c>
      <c r="H19" s="771" t="s">
        <v>526</v>
      </c>
      <c r="I19" s="771" t="s">
        <v>527</v>
      </c>
      <c r="J19" s="793" t="s">
        <v>528</v>
      </c>
      <c r="K19" s="790"/>
      <c r="L19" s="209"/>
      <c r="M19" s="294"/>
      <c r="N19" s="294"/>
      <c r="O19" s="294"/>
      <c r="P19" s="294"/>
      <c r="Q19" s="294"/>
      <c r="R19" s="294"/>
      <c r="S19" s="294"/>
      <c r="T19" s="294"/>
      <c r="U19" s="294"/>
      <c r="V19" s="294"/>
      <c r="W19" s="294"/>
      <c r="X19" s="294"/>
      <c r="Y19" s="294"/>
      <c r="Z19" s="294"/>
      <c r="AA19" s="294"/>
      <c r="AB19" s="294"/>
      <c r="AC19" s="294"/>
      <c r="AD19" s="294"/>
      <c r="AE19" s="294"/>
      <c r="AF19" s="294"/>
      <c r="AG19" s="294"/>
      <c r="AH19" s="294"/>
      <c r="AI19" s="294"/>
      <c r="AJ19" s="294"/>
      <c r="AK19" s="294"/>
      <c r="AL19" s="294"/>
      <c r="AM19" s="294"/>
      <c r="AN19" s="294"/>
      <c r="AO19" s="294"/>
      <c r="AP19" s="294"/>
      <c r="AQ19" s="294"/>
      <c r="AR19" s="294"/>
      <c r="AS19" s="294"/>
      <c r="AT19" s="294"/>
      <c r="AU19" s="294"/>
      <c r="AV19" s="294"/>
      <c r="AW19" s="294"/>
      <c r="AX19" s="294"/>
      <c r="AY19" s="294"/>
      <c r="AZ19" s="294"/>
      <c r="BA19" s="294"/>
      <c r="BB19" s="294"/>
      <c r="BC19" s="294"/>
      <c r="BD19" s="294"/>
      <c r="BE19" s="294"/>
      <c r="BF19" s="294"/>
      <c r="BG19" s="294"/>
      <c r="BH19" s="294"/>
      <c r="BI19" s="294"/>
      <c r="BJ19" s="294"/>
      <c r="BK19" s="294"/>
      <c r="BL19" s="209"/>
      <c r="BM19" s="209"/>
    </row>
    <row r="20" customFormat="1" ht="30" customHeight="1" spans="2:65">
      <c r="B20" s="216"/>
      <c r="C20" s="260" t="s">
        <v>529</v>
      </c>
      <c r="D20" s="311">
        <v>7.6</v>
      </c>
      <c r="E20" s="312">
        <v>1085</v>
      </c>
      <c r="F20" s="311">
        <v>7.8</v>
      </c>
      <c r="G20" s="312">
        <v>1115</v>
      </c>
      <c r="H20" s="771" t="s">
        <v>526</v>
      </c>
      <c r="I20" s="771" t="s">
        <v>527</v>
      </c>
      <c r="J20" s="793"/>
      <c r="K20" s="790"/>
      <c r="L20" s="209"/>
      <c r="M20" s="294"/>
      <c r="N20" s="294"/>
      <c r="O20" s="294"/>
      <c r="P20" s="294"/>
      <c r="Q20" s="294"/>
      <c r="R20" s="294"/>
      <c r="S20" s="294"/>
      <c r="T20" s="294"/>
      <c r="U20" s="294"/>
      <c r="V20" s="294"/>
      <c r="W20" s="294"/>
      <c r="X20" s="294"/>
      <c r="Y20" s="294"/>
      <c r="Z20" s="294"/>
      <c r="AA20" s="294"/>
      <c r="AB20" s="294"/>
      <c r="AC20" s="294"/>
      <c r="AD20" s="294"/>
      <c r="AE20" s="294"/>
      <c r="AF20" s="294"/>
      <c r="AG20" s="294"/>
      <c r="AH20" s="294"/>
      <c r="AI20" s="294"/>
      <c r="AJ20" s="294"/>
      <c r="AK20" s="294"/>
      <c r="AL20" s="294"/>
      <c r="AM20" s="294"/>
      <c r="AN20" s="294"/>
      <c r="AO20" s="294"/>
      <c r="AP20" s="294"/>
      <c r="AQ20" s="294"/>
      <c r="AR20" s="294"/>
      <c r="AS20" s="294"/>
      <c r="AT20" s="294"/>
      <c r="AU20" s="294"/>
      <c r="AV20" s="294"/>
      <c r="AW20" s="294"/>
      <c r="AX20" s="294"/>
      <c r="AY20" s="294"/>
      <c r="AZ20" s="294"/>
      <c r="BA20" s="294"/>
      <c r="BB20" s="294"/>
      <c r="BC20" s="294"/>
      <c r="BD20" s="294"/>
      <c r="BE20" s="294"/>
      <c r="BF20" s="294"/>
      <c r="BG20" s="294"/>
      <c r="BH20" s="294"/>
      <c r="BI20" s="294"/>
      <c r="BJ20" s="294"/>
      <c r="BK20" s="294"/>
      <c r="BL20" s="209"/>
      <c r="BM20" s="209"/>
    </row>
    <row r="21" customFormat="1" ht="30" customHeight="1" spans="2:65">
      <c r="B21" s="216"/>
      <c r="C21" s="267" t="s">
        <v>277</v>
      </c>
      <c r="D21" s="776" t="s">
        <v>133</v>
      </c>
      <c r="E21" s="778" t="s">
        <v>530</v>
      </c>
      <c r="F21" s="776" t="s">
        <v>133</v>
      </c>
      <c r="G21" s="778" t="s">
        <v>530</v>
      </c>
      <c r="H21" s="782"/>
      <c r="I21" s="782"/>
      <c r="J21" s="793"/>
      <c r="K21" s="790"/>
      <c r="L21" s="209"/>
      <c r="M21" s="294"/>
      <c r="N21" s="294"/>
      <c r="O21" s="294"/>
      <c r="P21" s="294"/>
      <c r="Q21" s="294"/>
      <c r="R21" s="294"/>
      <c r="S21" s="294"/>
      <c r="T21" s="294"/>
      <c r="U21" s="294"/>
      <c r="V21" s="294"/>
      <c r="W21" s="294"/>
      <c r="X21" s="294"/>
      <c r="Y21" s="294"/>
      <c r="Z21" s="294"/>
      <c r="AA21" s="294"/>
      <c r="AB21" s="294"/>
      <c r="AC21" s="294"/>
      <c r="AD21" s="294"/>
      <c r="AE21" s="294"/>
      <c r="AF21" s="294"/>
      <c r="AG21" s="294"/>
      <c r="AH21" s="294"/>
      <c r="AI21" s="294"/>
      <c r="AJ21" s="294"/>
      <c r="AK21" s="294"/>
      <c r="AL21" s="294"/>
      <c r="AM21" s="294"/>
      <c r="AN21" s="294"/>
      <c r="AO21" s="294"/>
      <c r="AP21" s="294"/>
      <c r="AQ21" s="294"/>
      <c r="AR21" s="294"/>
      <c r="AS21" s="294"/>
      <c r="AT21" s="294"/>
      <c r="AU21" s="294"/>
      <c r="AV21" s="294"/>
      <c r="AW21" s="294"/>
      <c r="AX21" s="294"/>
      <c r="AY21" s="294"/>
      <c r="AZ21" s="294"/>
      <c r="BA21" s="294"/>
      <c r="BB21" s="294"/>
      <c r="BC21" s="294"/>
      <c r="BD21" s="294"/>
      <c r="BE21" s="294"/>
      <c r="BF21" s="294"/>
      <c r="BG21" s="294"/>
      <c r="BH21" s="294"/>
      <c r="BI21" s="294"/>
      <c r="BJ21" s="294"/>
      <c r="BK21" s="294"/>
      <c r="BL21" s="209"/>
      <c r="BM21" s="209"/>
    </row>
    <row r="22" customFormat="1" ht="30" customHeight="1" spans="2:65">
      <c r="B22" s="216" t="s">
        <v>503</v>
      </c>
      <c r="C22" s="310"/>
      <c r="D22" s="782" t="s">
        <v>504</v>
      </c>
      <c r="E22" s="782"/>
      <c r="F22" s="782"/>
      <c r="G22" s="782"/>
      <c r="H22" s="782"/>
      <c r="I22" s="782"/>
      <c r="J22" s="795"/>
      <c r="K22" s="790"/>
      <c r="L22" s="209"/>
      <c r="M22" s="294"/>
      <c r="N22" s="294"/>
      <c r="O22" s="294"/>
      <c r="P22" s="294"/>
      <c r="Q22" s="294"/>
      <c r="R22" s="294"/>
      <c r="S22" s="294"/>
      <c r="T22" s="294"/>
      <c r="U22" s="294"/>
      <c r="V22" s="294"/>
      <c r="W22" s="294"/>
      <c r="X22" s="294"/>
      <c r="Y22" s="294"/>
      <c r="Z22" s="294"/>
      <c r="AA22" s="294"/>
      <c r="AB22" s="294"/>
      <c r="AC22" s="294"/>
      <c r="AD22" s="294"/>
      <c r="AE22" s="294"/>
      <c r="AF22" s="294"/>
      <c r="AG22" s="294"/>
      <c r="AH22" s="294"/>
      <c r="AI22" s="294"/>
      <c r="AJ22" s="294"/>
      <c r="AK22" s="294"/>
      <c r="AL22" s="294"/>
      <c r="AM22" s="294"/>
      <c r="AN22" s="294"/>
      <c r="AO22" s="294"/>
      <c r="AP22" s="294"/>
      <c r="AQ22" s="294"/>
      <c r="AR22" s="294"/>
      <c r="AS22" s="294"/>
      <c r="AT22" s="294"/>
      <c r="AU22" s="294"/>
      <c r="AV22" s="294"/>
      <c r="AW22" s="294"/>
      <c r="AX22" s="294"/>
      <c r="AY22" s="294"/>
      <c r="AZ22" s="294"/>
      <c r="BA22" s="294"/>
      <c r="BB22" s="294"/>
      <c r="BC22" s="294"/>
      <c r="BD22" s="294"/>
      <c r="BE22" s="294"/>
      <c r="BF22" s="294"/>
      <c r="BG22" s="294"/>
      <c r="BH22" s="294"/>
      <c r="BI22" s="294"/>
      <c r="BJ22" s="294"/>
      <c r="BK22" s="294"/>
      <c r="BL22" s="209"/>
      <c r="BM22" s="209"/>
    </row>
    <row r="23" customFormat="1" ht="23" customHeight="1" spans="2:65">
      <c r="B23" s="216" t="s">
        <v>505</v>
      </c>
      <c r="C23" s="310"/>
      <c r="D23" s="267" t="s">
        <v>531</v>
      </c>
      <c r="E23" s="310"/>
      <c r="F23" s="310"/>
      <c r="G23" s="310"/>
      <c r="H23" s="310"/>
      <c r="I23" s="310"/>
      <c r="J23" s="795"/>
      <c r="K23" s="790"/>
      <c r="L23" s="209"/>
      <c r="M23" s="294"/>
      <c r="N23" s="294"/>
      <c r="O23" s="294"/>
      <c r="P23" s="294"/>
      <c r="Q23" s="294"/>
      <c r="R23" s="294"/>
      <c r="S23" s="294"/>
      <c r="T23" s="294"/>
      <c r="U23" s="294"/>
      <c r="V23" s="294"/>
      <c r="W23" s="294"/>
      <c r="X23" s="294"/>
      <c r="Y23" s="294"/>
      <c r="Z23" s="294"/>
      <c r="AA23" s="294"/>
      <c r="AB23" s="294"/>
      <c r="AC23" s="294"/>
      <c r="AD23" s="294"/>
      <c r="AE23" s="294"/>
      <c r="AF23" s="294"/>
      <c r="AG23" s="294"/>
      <c r="AH23" s="294"/>
      <c r="AI23" s="294"/>
      <c r="AJ23" s="294"/>
      <c r="AK23" s="294"/>
      <c r="AL23" s="294"/>
      <c r="AM23" s="294"/>
      <c r="AN23" s="294"/>
      <c r="AO23" s="294"/>
      <c r="AP23" s="294"/>
      <c r="AQ23" s="294"/>
      <c r="AR23" s="294"/>
      <c r="AS23" s="294"/>
      <c r="AT23" s="294"/>
      <c r="AU23" s="294"/>
      <c r="AV23" s="294"/>
      <c r="AW23" s="294"/>
      <c r="AX23" s="294"/>
      <c r="AY23" s="294"/>
      <c r="AZ23" s="294"/>
      <c r="BA23" s="294"/>
      <c r="BB23" s="294"/>
      <c r="BC23" s="294"/>
      <c r="BD23" s="294"/>
      <c r="BE23" s="294"/>
      <c r="BF23" s="294"/>
      <c r="BG23" s="294"/>
      <c r="BH23" s="294"/>
      <c r="BI23" s="294"/>
      <c r="BJ23" s="294"/>
      <c r="BK23" s="294"/>
      <c r="BL23" s="209"/>
      <c r="BM23" s="209"/>
    </row>
    <row r="24" customFormat="1" ht="23" customHeight="1" spans="2:65">
      <c r="B24" s="216"/>
      <c r="C24" s="310"/>
      <c r="D24" s="310"/>
      <c r="E24" s="310"/>
      <c r="F24" s="310"/>
      <c r="G24" s="310"/>
      <c r="H24" s="310"/>
      <c r="I24" s="310"/>
      <c r="J24" s="795"/>
      <c r="K24" s="790"/>
      <c r="L24" s="209"/>
      <c r="M24" s="294"/>
      <c r="N24" s="294"/>
      <c r="O24" s="294"/>
      <c r="P24" s="294"/>
      <c r="Q24" s="294"/>
      <c r="R24" s="294"/>
      <c r="S24" s="294"/>
      <c r="T24" s="294"/>
      <c r="U24" s="294"/>
      <c r="V24" s="294"/>
      <c r="W24" s="294"/>
      <c r="X24" s="294"/>
      <c r="Y24" s="294"/>
      <c r="Z24" s="294"/>
      <c r="AA24" s="294"/>
      <c r="AB24" s="294"/>
      <c r="AC24" s="294"/>
      <c r="AD24" s="294"/>
      <c r="AE24" s="294"/>
      <c r="AF24" s="294"/>
      <c r="AG24" s="294"/>
      <c r="AH24" s="294"/>
      <c r="AI24" s="294"/>
      <c r="AJ24" s="294"/>
      <c r="AK24" s="294"/>
      <c r="AL24" s="294"/>
      <c r="AM24" s="294"/>
      <c r="AN24" s="294"/>
      <c r="AO24" s="294"/>
      <c r="AP24" s="294"/>
      <c r="AQ24" s="294"/>
      <c r="AR24" s="294"/>
      <c r="AS24" s="294"/>
      <c r="AT24" s="294"/>
      <c r="AU24" s="294"/>
      <c r="AV24" s="294"/>
      <c r="AW24" s="294"/>
      <c r="AX24" s="294"/>
      <c r="AY24" s="294"/>
      <c r="AZ24" s="294"/>
      <c r="BA24" s="294"/>
      <c r="BB24" s="294"/>
      <c r="BC24" s="294"/>
      <c r="BD24" s="294"/>
      <c r="BE24" s="294"/>
      <c r="BF24" s="294"/>
      <c r="BG24" s="294"/>
      <c r="BH24" s="294"/>
      <c r="BI24" s="294"/>
      <c r="BJ24" s="294"/>
      <c r="BK24" s="294"/>
      <c r="BL24" s="209"/>
      <c r="BM24" s="209"/>
    </row>
    <row r="25" customFormat="1" ht="23" customHeight="1" spans="2:67">
      <c r="B25" s="236"/>
      <c r="C25" s="402"/>
      <c r="D25" s="402"/>
      <c r="E25" s="402"/>
      <c r="F25" s="402"/>
      <c r="G25" s="402"/>
      <c r="H25" s="402"/>
      <c r="I25" s="402"/>
      <c r="J25" s="796"/>
      <c r="K25" s="797"/>
      <c r="L25" s="294"/>
      <c r="M25" s="294"/>
      <c r="N25" s="294"/>
      <c r="O25" s="294"/>
      <c r="P25" s="294"/>
      <c r="Q25" s="294"/>
      <c r="R25" s="294"/>
      <c r="S25" s="294"/>
      <c r="T25" s="294"/>
      <c r="U25" s="294"/>
      <c r="V25" s="294"/>
      <c r="W25" s="294"/>
      <c r="X25" s="294"/>
      <c r="Y25" s="294"/>
      <c r="Z25" s="294"/>
      <c r="AA25" s="294"/>
      <c r="AB25" s="294"/>
      <c r="AC25" s="294"/>
      <c r="AD25" s="294"/>
      <c r="AE25" s="294"/>
      <c r="AF25" s="294"/>
      <c r="AG25" s="294"/>
      <c r="AH25" s="294"/>
      <c r="AI25" s="294"/>
      <c r="AJ25" s="294"/>
      <c r="AK25" s="294"/>
      <c r="AL25" s="294"/>
      <c r="AM25" s="294"/>
      <c r="AN25" s="294"/>
      <c r="AO25" s="294"/>
      <c r="AP25" s="294"/>
      <c r="AQ25" s="294"/>
      <c r="AR25" s="294"/>
      <c r="AS25" s="294"/>
      <c r="AT25" s="294"/>
      <c r="AU25" s="294"/>
      <c r="AV25" s="294"/>
      <c r="AW25" s="294"/>
      <c r="AX25" s="294"/>
      <c r="AY25" s="294"/>
      <c r="AZ25" s="294"/>
      <c r="BA25" s="294"/>
      <c r="BB25" s="294"/>
      <c r="BC25" s="294"/>
      <c r="BD25" s="294"/>
      <c r="BE25" s="294"/>
      <c r="BF25" s="294"/>
      <c r="BG25" s="294"/>
      <c r="BH25" s="294"/>
      <c r="BI25" s="294"/>
      <c r="BJ25" s="294"/>
      <c r="BK25" s="294"/>
      <c r="BL25" s="209"/>
      <c r="BM25" s="209"/>
      <c r="BN25" s="209"/>
      <c r="BO25" s="209"/>
    </row>
  </sheetData>
  <mergeCells count="18">
    <mergeCell ref="B2:K2"/>
    <mergeCell ref="B4:K4"/>
    <mergeCell ref="B5:C5"/>
    <mergeCell ref="D5:E5"/>
    <mergeCell ref="F5:G5"/>
    <mergeCell ref="H5:K5"/>
    <mergeCell ref="B6:C6"/>
    <mergeCell ref="L6:M6"/>
    <mergeCell ref="L17:M17"/>
    <mergeCell ref="B18:J18"/>
    <mergeCell ref="B22:C22"/>
    <mergeCell ref="D22:I22"/>
    <mergeCell ref="B7:B17"/>
    <mergeCell ref="J7:J16"/>
    <mergeCell ref="J19:J21"/>
    <mergeCell ref="K7:K25"/>
    <mergeCell ref="B23:C25"/>
    <mergeCell ref="D23:I25"/>
  </mergeCells>
  <conditionalFormatting sqref="C19:C20">
    <cfRule type="duplicateValues" dxfId="1" priority="1"/>
  </conditionalFormatting>
  <hyperlinks>
    <hyperlink ref="N5" location="目录!A1" display="返回目录"/>
  </hyperlinks>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tabColor rgb="FF00B0F0"/>
  </sheetPr>
  <dimension ref="A2:Y63"/>
  <sheetViews>
    <sheetView zoomScale="70" zoomScaleNormal="70" workbookViewId="0">
      <selection activeCell="L13" sqref="L13"/>
    </sheetView>
  </sheetViews>
  <sheetFormatPr defaultColWidth="9" defaultRowHeight="13.5"/>
  <cols>
    <col min="1" max="1" width="12.375" customWidth="1"/>
    <col min="2" max="2" width="15.7166666666667" customWidth="1"/>
    <col min="3" max="3" width="18.575" customWidth="1"/>
    <col min="4" max="4" width="11.5" customWidth="1"/>
    <col min="5" max="5" width="11" customWidth="1"/>
    <col min="6" max="6" width="9.5" customWidth="1"/>
    <col min="7" max="7" width="11.5" customWidth="1"/>
    <col min="8" max="8" width="11.625" customWidth="1"/>
    <col min="9" max="9" width="11" customWidth="1"/>
    <col min="11" max="11" width="10.875" customWidth="1"/>
    <col min="13" max="13" width="12.875" customWidth="1"/>
    <col min="14" max="14" width="12.25" customWidth="1"/>
    <col min="15" max="15" width="11.375" customWidth="1"/>
    <col min="17" max="17" width="11" customWidth="1"/>
    <col min="19" max="19" width="11.625" customWidth="1"/>
    <col min="20" max="20" width="10.75" customWidth="1"/>
    <col min="21" max="22" width="11.5" customWidth="1"/>
    <col min="23" max="23" width="21.025" customWidth="1"/>
  </cols>
  <sheetData>
    <row r="2" ht="87" customHeight="1" spans="1:23">
      <c r="A2" s="630" t="s">
        <v>0</v>
      </c>
      <c r="B2" s="630"/>
      <c r="C2" s="631"/>
      <c r="D2" s="631"/>
      <c r="E2" s="631"/>
      <c r="F2" s="631"/>
      <c r="G2" s="630"/>
      <c r="H2" s="631"/>
      <c r="I2" s="631"/>
      <c r="J2" s="631"/>
      <c r="K2" s="631"/>
      <c r="L2" s="716"/>
      <c r="M2" s="630"/>
      <c r="N2" s="716"/>
      <c r="O2" s="716"/>
      <c r="P2" s="717"/>
      <c r="Q2" s="631"/>
      <c r="R2" s="631"/>
      <c r="S2" s="631"/>
      <c r="T2" s="631"/>
      <c r="U2" s="716"/>
      <c r="V2" s="748"/>
      <c r="W2" s="748"/>
    </row>
    <row r="3" s="391" customFormat="1" ht="10" customHeight="1" spans="2:22">
      <c r="B3" s="632"/>
      <c r="C3" s="633"/>
      <c r="D3" s="633"/>
      <c r="E3" s="633"/>
      <c r="F3" s="633"/>
      <c r="G3" s="634"/>
      <c r="H3" s="634"/>
      <c r="I3" s="634"/>
      <c r="J3" s="718"/>
      <c r="K3" s="718"/>
      <c r="L3" s="718"/>
      <c r="M3" s="718"/>
      <c r="N3" s="718"/>
      <c r="O3" s="719"/>
      <c r="P3" s="718"/>
      <c r="Q3" s="749"/>
      <c r="R3" s="749"/>
      <c r="S3" s="749"/>
      <c r="T3" s="749"/>
      <c r="U3" s="719"/>
      <c r="V3" s="749"/>
    </row>
    <row r="4" ht="27" customHeight="1" spans="1:23">
      <c r="A4" s="635"/>
      <c r="B4" s="636" t="s">
        <v>113</v>
      </c>
      <c r="C4" s="637"/>
      <c r="D4" s="637"/>
      <c r="E4" s="637"/>
      <c r="F4" s="637"/>
      <c r="G4" s="637"/>
      <c r="H4" s="637"/>
      <c r="I4" s="720"/>
      <c r="J4" s="721" t="s">
        <v>380</v>
      </c>
      <c r="K4" s="722"/>
      <c r="L4" s="722"/>
      <c r="M4" s="722"/>
      <c r="N4" s="722"/>
      <c r="O4" s="723"/>
      <c r="P4" s="722" t="s">
        <v>284</v>
      </c>
      <c r="Q4" s="722"/>
      <c r="R4" s="722"/>
      <c r="S4" s="722"/>
      <c r="T4" s="722"/>
      <c r="U4" s="723"/>
      <c r="V4" s="723"/>
      <c r="W4" s="723" t="s">
        <v>125</v>
      </c>
    </row>
    <row r="5" ht="42" customHeight="1" spans="1:25">
      <c r="A5" s="638" t="s">
        <v>532</v>
      </c>
      <c r="B5" s="639" t="s">
        <v>158</v>
      </c>
      <c r="C5" s="640"/>
      <c r="D5" s="641" t="s">
        <v>533</v>
      </c>
      <c r="E5" s="641" t="s">
        <v>534</v>
      </c>
      <c r="F5" s="642" t="s">
        <v>535</v>
      </c>
      <c r="G5" s="642" t="s">
        <v>536</v>
      </c>
      <c r="H5" s="642" t="s">
        <v>537</v>
      </c>
      <c r="I5" s="724" t="s">
        <v>538</v>
      </c>
      <c r="J5" s="725" t="s">
        <v>533</v>
      </c>
      <c r="K5" s="641" t="s">
        <v>534</v>
      </c>
      <c r="L5" s="642" t="s">
        <v>535</v>
      </c>
      <c r="M5" s="642" t="s">
        <v>536</v>
      </c>
      <c r="N5" s="642" t="s">
        <v>537</v>
      </c>
      <c r="O5" s="724" t="s">
        <v>538</v>
      </c>
      <c r="P5" s="726" t="s">
        <v>533</v>
      </c>
      <c r="Q5" s="641" t="s">
        <v>534</v>
      </c>
      <c r="R5" s="642" t="s">
        <v>535</v>
      </c>
      <c r="S5" s="642" t="s">
        <v>536</v>
      </c>
      <c r="T5" s="642" t="s">
        <v>537</v>
      </c>
      <c r="U5" s="724" t="s">
        <v>538</v>
      </c>
      <c r="V5" s="750" t="s">
        <v>539</v>
      </c>
      <c r="W5" s="751" t="s">
        <v>540</v>
      </c>
      <c r="X5" s="752" t="s">
        <v>383</v>
      </c>
      <c r="Y5" s="752"/>
    </row>
    <row r="6" ht="34" customHeight="1" spans="1:25">
      <c r="A6" s="643"/>
      <c r="B6" s="644" t="s">
        <v>541</v>
      </c>
      <c r="C6" s="645"/>
      <c r="D6" s="646" t="s">
        <v>91</v>
      </c>
      <c r="E6" s="647" t="s">
        <v>91</v>
      </c>
      <c r="F6" s="646">
        <v>11.5</v>
      </c>
      <c r="G6" s="647">
        <v>1625</v>
      </c>
      <c r="H6" s="646">
        <v>11.2</v>
      </c>
      <c r="I6" s="727">
        <v>1580</v>
      </c>
      <c r="J6" s="728" t="s">
        <v>91</v>
      </c>
      <c r="K6" s="729" t="s">
        <v>91</v>
      </c>
      <c r="L6" s="646">
        <v>11</v>
      </c>
      <c r="M6" s="647">
        <v>1550</v>
      </c>
      <c r="N6" s="646">
        <v>10.7</v>
      </c>
      <c r="O6" s="727">
        <v>1505</v>
      </c>
      <c r="P6" s="646" t="s">
        <v>91</v>
      </c>
      <c r="Q6" s="647" t="s">
        <v>91</v>
      </c>
      <c r="R6" s="646">
        <v>11.7</v>
      </c>
      <c r="S6" s="647">
        <v>1655</v>
      </c>
      <c r="T6" s="646">
        <v>11.4</v>
      </c>
      <c r="U6" s="727">
        <v>1610</v>
      </c>
      <c r="V6" s="641" t="s">
        <v>386</v>
      </c>
      <c r="W6" s="751"/>
      <c r="X6" s="753">
        <v>0.1</v>
      </c>
      <c r="Y6" s="753">
        <v>15</v>
      </c>
    </row>
    <row r="7" ht="36" customHeight="1" spans="1:25">
      <c r="A7" s="643"/>
      <c r="B7" s="644" t="s">
        <v>542</v>
      </c>
      <c r="C7" s="648"/>
      <c r="D7" s="646" t="s">
        <v>91</v>
      </c>
      <c r="E7" s="647" t="s">
        <v>91</v>
      </c>
      <c r="F7" s="646">
        <v>9.1</v>
      </c>
      <c r="G7" s="647">
        <v>1255</v>
      </c>
      <c r="H7" s="646">
        <v>8.7</v>
      </c>
      <c r="I7" s="727">
        <v>1195</v>
      </c>
      <c r="J7" s="728" t="s">
        <v>91</v>
      </c>
      <c r="K7" s="729" t="s">
        <v>91</v>
      </c>
      <c r="L7" s="646">
        <v>9.1</v>
      </c>
      <c r="M7" s="647">
        <v>1255</v>
      </c>
      <c r="N7" s="646">
        <v>8.7</v>
      </c>
      <c r="O7" s="727">
        <v>1195</v>
      </c>
      <c r="P7" s="646" t="s">
        <v>91</v>
      </c>
      <c r="Q7" s="647" t="s">
        <v>91</v>
      </c>
      <c r="R7" s="646">
        <v>9.3</v>
      </c>
      <c r="S7" s="647">
        <v>1285</v>
      </c>
      <c r="T7" s="646">
        <v>8.9</v>
      </c>
      <c r="U7" s="727">
        <v>1225</v>
      </c>
      <c r="V7" s="641" t="s">
        <v>388</v>
      </c>
      <c r="W7" s="751"/>
      <c r="X7" s="753">
        <v>0.5</v>
      </c>
      <c r="Y7" s="753">
        <v>75</v>
      </c>
    </row>
    <row r="8" ht="36" customHeight="1" spans="1:25">
      <c r="A8" s="643"/>
      <c r="B8" s="644" t="s">
        <v>543</v>
      </c>
      <c r="C8" s="648"/>
      <c r="D8" s="646" t="s">
        <v>91</v>
      </c>
      <c r="E8" s="647" t="s">
        <v>91</v>
      </c>
      <c r="F8" s="646">
        <v>8</v>
      </c>
      <c r="G8" s="647">
        <v>1160</v>
      </c>
      <c r="H8" s="646">
        <v>7.8</v>
      </c>
      <c r="I8" s="727">
        <v>1130</v>
      </c>
      <c r="J8" s="728">
        <v>8.5</v>
      </c>
      <c r="K8" s="729">
        <v>1235</v>
      </c>
      <c r="L8" s="646">
        <v>8</v>
      </c>
      <c r="M8" s="647">
        <v>1160</v>
      </c>
      <c r="N8" s="646">
        <v>7.8</v>
      </c>
      <c r="O8" s="727">
        <v>1130</v>
      </c>
      <c r="P8" s="646">
        <v>8.7</v>
      </c>
      <c r="Q8" s="647">
        <v>1265</v>
      </c>
      <c r="R8" s="646">
        <v>8.2</v>
      </c>
      <c r="S8" s="647">
        <v>1190</v>
      </c>
      <c r="T8" s="646">
        <v>8</v>
      </c>
      <c r="U8" s="727">
        <v>1160</v>
      </c>
      <c r="V8" s="641" t="s">
        <v>306</v>
      </c>
      <c r="W8" s="751"/>
      <c r="X8" s="753">
        <v>0.8</v>
      </c>
      <c r="Y8" s="753">
        <v>120</v>
      </c>
    </row>
    <row r="9" ht="36" customHeight="1" spans="1:25">
      <c r="A9" s="649"/>
      <c r="B9" s="650" t="s">
        <v>544</v>
      </c>
      <c r="C9" s="651"/>
      <c r="D9" s="652">
        <v>7.8</v>
      </c>
      <c r="E9" s="653">
        <v>1130</v>
      </c>
      <c r="F9" s="652">
        <v>7.3</v>
      </c>
      <c r="G9" s="653">
        <v>1055</v>
      </c>
      <c r="H9" s="652">
        <v>7.1</v>
      </c>
      <c r="I9" s="730">
        <v>1025</v>
      </c>
      <c r="J9" s="731">
        <v>7.8</v>
      </c>
      <c r="K9" s="653">
        <v>1130</v>
      </c>
      <c r="L9" s="652">
        <v>7.3</v>
      </c>
      <c r="M9" s="653">
        <v>1055</v>
      </c>
      <c r="N9" s="652">
        <v>7.1</v>
      </c>
      <c r="O9" s="730">
        <v>1025</v>
      </c>
      <c r="P9" s="732">
        <v>8</v>
      </c>
      <c r="Q9" s="653">
        <v>1160</v>
      </c>
      <c r="R9" s="652">
        <v>7.5</v>
      </c>
      <c r="S9" s="653">
        <v>1085</v>
      </c>
      <c r="T9" s="652">
        <v>7.3</v>
      </c>
      <c r="U9" s="730">
        <v>1055</v>
      </c>
      <c r="V9" s="754" t="s">
        <v>414</v>
      </c>
      <c r="W9" s="755"/>
      <c r="X9" s="753">
        <v>0.8</v>
      </c>
      <c r="Y9" s="753">
        <v>120</v>
      </c>
    </row>
    <row r="10" ht="11" customHeight="1" spans="1:25">
      <c r="A10" s="654"/>
      <c r="B10" s="655"/>
      <c r="C10" s="656"/>
      <c r="D10" s="657"/>
      <c r="E10" s="657"/>
      <c r="F10" s="657"/>
      <c r="G10" s="657"/>
      <c r="H10" s="657"/>
      <c r="I10" s="733"/>
      <c r="J10" s="734"/>
      <c r="K10" s="657"/>
      <c r="L10" s="657"/>
      <c r="M10" s="657"/>
      <c r="N10" s="657"/>
      <c r="O10" s="733"/>
      <c r="P10" s="656"/>
      <c r="Q10" s="657"/>
      <c r="R10" s="657"/>
      <c r="S10" s="657"/>
      <c r="T10" s="657"/>
      <c r="U10" s="733"/>
      <c r="V10" s="754"/>
      <c r="W10" s="755"/>
      <c r="X10" s="756"/>
      <c r="Y10" s="756"/>
    </row>
    <row r="11" ht="36" customHeight="1" spans="1:25">
      <c r="A11" s="638" t="s">
        <v>545</v>
      </c>
      <c r="B11" s="658" t="s">
        <v>546</v>
      </c>
      <c r="C11" s="651"/>
      <c r="D11" s="652" t="s">
        <v>91</v>
      </c>
      <c r="E11" s="653" t="s">
        <v>91</v>
      </c>
      <c r="F11" s="652">
        <v>9.5</v>
      </c>
      <c r="G11" s="653">
        <v>1380</v>
      </c>
      <c r="H11" s="652">
        <v>9.1</v>
      </c>
      <c r="I11" s="730">
        <v>1320</v>
      </c>
      <c r="J11" s="731" t="s">
        <v>91</v>
      </c>
      <c r="K11" s="653" t="s">
        <v>91</v>
      </c>
      <c r="L11" s="652">
        <v>9.5</v>
      </c>
      <c r="M11" s="653">
        <v>1380</v>
      </c>
      <c r="N11" s="652">
        <v>9.1</v>
      </c>
      <c r="O11" s="730">
        <v>1320</v>
      </c>
      <c r="P11" s="732" t="s">
        <v>91</v>
      </c>
      <c r="Q11" s="653" t="s">
        <v>91</v>
      </c>
      <c r="R11" s="652">
        <v>9.7</v>
      </c>
      <c r="S11" s="653">
        <v>1410</v>
      </c>
      <c r="T11" s="652">
        <v>9.3</v>
      </c>
      <c r="U11" s="730">
        <v>1350</v>
      </c>
      <c r="V11" s="754" t="s">
        <v>547</v>
      </c>
      <c r="W11" s="755"/>
      <c r="X11" s="753">
        <v>0.8</v>
      </c>
      <c r="Y11" s="753">
        <v>120</v>
      </c>
    </row>
    <row r="12" ht="38" customHeight="1" spans="1:25">
      <c r="A12" s="659"/>
      <c r="B12" s="660" t="s">
        <v>548</v>
      </c>
      <c r="C12" s="661"/>
      <c r="D12" s="652" t="s">
        <v>91</v>
      </c>
      <c r="E12" s="653" t="s">
        <v>91</v>
      </c>
      <c r="F12" s="662">
        <v>8.5</v>
      </c>
      <c r="G12" s="663">
        <v>1230</v>
      </c>
      <c r="H12" s="662">
        <v>8.1</v>
      </c>
      <c r="I12" s="735">
        <v>1170</v>
      </c>
      <c r="J12" s="731" t="s">
        <v>91</v>
      </c>
      <c r="K12" s="653" t="s">
        <v>91</v>
      </c>
      <c r="L12" s="662">
        <v>8.5</v>
      </c>
      <c r="M12" s="663">
        <v>1230</v>
      </c>
      <c r="N12" s="662">
        <v>8.1</v>
      </c>
      <c r="O12" s="735">
        <v>1170</v>
      </c>
      <c r="P12" s="732" t="s">
        <v>91</v>
      </c>
      <c r="Q12" s="653" t="s">
        <v>91</v>
      </c>
      <c r="R12" s="662">
        <v>8.7</v>
      </c>
      <c r="S12" s="663">
        <v>1260</v>
      </c>
      <c r="T12" s="662">
        <v>8.3</v>
      </c>
      <c r="U12" s="735">
        <v>1200</v>
      </c>
      <c r="V12" s="757" t="s">
        <v>547</v>
      </c>
      <c r="W12" s="758"/>
      <c r="X12" s="753">
        <v>0.8</v>
      </c>
      <c r="Y12" s="753">
        <v>120</v>
      </c>
    </row>
    <row r="13" ht="38" customHeight="1" spans="1:25">
      <c r="A13" s="659"/>
      <c r="B13" s="658" t="s">
        <v>549</v>
      </c>
      <c r="C13" s="651"/>
      <c r="D13" s="652" t="s">
        <v>91</v>
      </c>
      <c r="E13" s="653" t="s">
        <v>91</v>
      </c>
      <c r="F13" s="662">
        <v>15.4</v>
      </c>
      <c r="G13" s="663">
        <v>1755</v>
      </c>
      <c r="H13" s="662">
        <v>15</v>
      </c>
      <c r="I13" s="735">
        <v>1695</v>
      </c>
      <c r="J13" s="652" t="s">
        <v>91</v>
      </c>
      <c r="K13" s="653" t="s">
        <v>91</v>
      </c>
      <c r="L13" s="662">
        <v>15.4</v>
      </c>
      <c r="M13" s="663">
        <v>1755</v>
      </c>
      <c r="N13" s="662">
        <v>15</v>
      </c>
      <c r="O13" s="735">
        <v>1695</v>
      </c>
      <c r="P13" s="732" t="s">
        <v>91</v>
      </c>
      <c r="Q13" s="653" t="s">
        <v>91</v>
      </c>
      <c r="R13" s="662">
        <v>15.6</v>
      </c>
      <c r="S13" s="663">
        <v>1785</v>
      </c>
      <c r="T13" s="662">
        <v>15.2</v>
      </c>
      <c r="U13" s="735">
        <v>1725</v>
      </c>
      <c r="V13" s="757" t="s">
        <v>329</v>
      </c>
      <c r="W13" s="758"/>
      <c r="X13" s="753">
        <v>2.3</v>
      </c>
      <c r="Y13" s="753">
        <v>345</v>
      </c>
    </row>
    <row r="14" ht="38" customHeight="1" spans="1:25">
      <c r="A14" s="659"/>
      <c r="B14" s="660" t="s">
        <v>550</v>
      </c>
      <c r="C14" s="661"/>
      <c r="D14" s="652" t="s">
        <v>91</v>
      </c>
      <c r="E14" s="653" t="s">
        <v>91</v>
      </c>
      <c r="F14" s="662">
        <v>14.4</v>
      </c>
      <c r="G14" s="663">
        <v>1605</v>
      </c>
      <c r="H14" s="662">
        <v>14</v>
      </c>
      <c r="I14" s="735">
        <v>1545</v>
      </c>
      <c r="J14" s="652" t="s">
        <v>91</v>
      </c>
      <c r="K14" s="653" t="s">
        <v>91</v>
      </c>
      <c r="L14" s="662">
        <v>14.4</v>
      </c>
      <c r="M14" s="663">
        <v>1605</v>
      </c>
      <c r="N14" s="662">
        <v>14</v>
      </c>
      <c r="O14" s="735">
        <v>1545</v>
      </c>
      <c r="P14" s="732" t="s">
        <v>91</v>
      </c>
      <c r="Q14" s="653" t="s">
        <v>91</v>
      </c>
      <c r="R14" s="662">
        <v>14.6</v>
      </c>
      <c r="S14" s="663">
        <v>1635</v>
      </c>
      <c r="T14" s="662">
        <v>14.2</v>
      </c>
      <c r="U14" s="735">
        <v>1575</v>
      </c>
      <c r="V14" s="757" t="s">
        <v>329</v>
      </c>
      <c r="W14" s="758"/>
      <c r="X14" s="753">
        <v>2.3</v>
      </c>
      <c r="Y14" s="753">
        <v>345</v>
      </c>
    </row>
    <row r="15" ht="38" customHeight="1" spans="1:25">
      <c r="A15" s="659"/>
      <c r="B15" s="660" t="s">
        <v>551</v>
      </c>
      <c r="C15" s="661"/>
      <c r="D15" s="652" t="s">
        <v>91</v>
      </c>
      <c r="E15" s="653" t="s">
        <v>91</v>
      </c>
      <c r="F15" s="662">
        <v>17.7</v>
      </c>
      <c r="G15" s="663">
        <v>2800</v>
      </c>
      <c r="H15" s="662">
        <v>17.3</v>
      </c>
      <c r="I15" s="735">
        <v>2740</v>
      </c>
      <c r="J15" s="731" t="s">
        <v>91</v>
      </c>
      <c r="K15" s="653" t="s">
        <v>91</v>
      </c>
      <c r="L15" s="662">
        <v>17.2</v>
      </c>
      <c r="M15" s="663">
        <v>2725</v>
      </c>
      <c r="N15" s="662">
        <v>16.8</v>
      </c>
      <c r="O15" s="735">
        <v>2665</v>
      </c>
      <c r="P15" s="732" t="s">
        <v>91</v>
      </c>
      <c r="Q15" s="653" t="s">
        <v>91</v>
      </c>
      <c r="R15" s="662">
        <v>17.9</v>
      </c>
      <c r="S15" s="663">
        <v>2830</v>
      </c>
      <c r="T15" s="662">
        <v>17.5</v>
      </c>
      <c r="U15" s="735">
        <v>2770</v>
      </c>
      <c r="V15" s="757" t="s">
        <v>446</v>
      </c>
      <c r="W15" s="758"/>
      <c r="X15" s="753">
        <v>0.1</v>
      </c>
      <c r="Y15" s="753">
        <v>15</v>
      </c>
    </row>
    <row r="16" ht="38" customHeight="1" spans="1:25">
      <c r="A16" s="664"/>
      <c r="B16" s="660" t="s">
        <v>552</v>
      </c>
      <c r="C16" s="661"/>
      <c r="D16" s="652" t="s">
        <v>91</v>
      </c>
      <c r="E16" s="653" t="s">
        <v>91</v>
      </c>
      <c r="F16" s="662">
        <v>16.7</v>
      </c>
      <c r="G16" s="663">
        <v>2650</v>
      </c>
      <c r="H16" s="662">
        <v>16.3</v>
      </c>
      <c r="I16" s="735">
        <v>2540</v>
      </c>
      <c r="J16" s="731" t="s">
        <v>91</v>
      </c>
      <c r="K16" s="653" t="s">
        <v>91</v>
      </c>
      <c r="L16" s="662">
        <v>16.2</v>
      </c>
      <c r="M16" s="663">
        <v>2575</v>
      </c>
      <c r="N16" s="662">
        <v>15.8</v>
      </c>
      <c r="O16" s="735">
        <v>2465</v>
      </c>
      <c r="P16" s="732" t="s">
        <v>91</v>
      </c>
      <c r="Q16" s="653" t="s">
        <v>91</v>
      </c>
      <c r="R16" s="662">
        <v>16.9</v>
      </c>
      <c r="S16" s="663">
        <v>2680</v>
      </c>
      <c r="T16" s="662">
        <v>16.5</v>
      </c>
      <c r="U16" s="735">
        <v>2570</v>
      </c>
      <c r="V16" s="757" t="s">
        <v>446</v>
      </c>
      <c r="W16" s="758"/>
      <c r="X16" s="753">
        <v>0.1</v>
      </c>
      <c r="Y16" s="753">
        <v>15</v>
      </c>
    </row>
    <row r="17" ht="13" customHeight="1" spans="1:25">
      <c r="A17" s="665"/>
      <c r="B17" s="655"/>
      <c r="C17" s="656"/>
      <c r="D17" s="657"/>
      <c r="E17" s="657"/>
      <c r="F17" s="657"/>
      <c r="G17" s="657"/>
      <c r="H17" s="657"/>
      <c r="I17" s="733"/>
      <c r="J17" s="734"/>
      <c r="K17" s="657"/>
      <c r="L17" s="657"/>
      <c r="M17" s="657"/>
      <c r="N17" s="657"/>
      <c r="O17" s="733"/>
      <c r="P17" s="656"/>
      <c r="Q17" s="657"/>
      <c r="R17" s="657"/>
      <c r="S17" s="657"/>
      <c r="T17" s="657"/>
      <c r="U17" s="733"/>
      <c r="V17" s="754"/>
      <c r="W17" s="755"/>
      <c r="X17" s="756"/>
      <c r="Y17" s="756"/>
    </row>
    <row r="18" ht="38" customHeight="1" spans="1:25">
      <c r="A18" s="638" t="s">
        <v>553</v>
      </c>
      <c r="B18" s="658" t="s">
        <v>554</v>
      </c>
      <c r="C18" s="651"/>
      <c r="D18" s="652" t="s">
        <v>91</v>
      </c>
      <c r="E18" s="653" t="s">
        <v>91</v>
      </c>
      <c r="F18" s="652">
        <v>10.6</v>
      </c>
      <c r="G18" s="653">
        <v>1535</v>
      </c>
      <c r="H18" s="652">
        <v>10.2</v>
      </c>
      <c r="I18" s="730">
        <v>1475</v>
      </c>
      <c r="J18" s="731" t="s">
        <v>91</v>
      </c>
      <c r="K18" s="653" t="s">
        <v>91</v>
      </c>
      <c r="L18" s="652">
        <v>10.6</v>
      </c>
      <c r="M18" s="653">
        <v>1535</v>
      </c>
      <c r="N18" s="652">
        <v>10.2</v>
      </c>
      <c r="O18" s="730">
        <v>1475</v>
      </c>
      <c r="P18" s="732" t="s">
        <v>91</v>
      </c>
      <c r="Q18" s="653" t="s">
        <v>91</v>
      </c>
      <c r="R18" s="652">
        <v>10.8</v>
      </c>
      <c r="S18" s="653">
        <v>1565</v>
      </c>
      <c r="T18" s="652">
        <v>10.4</v>
      </c>
      <c r="U18" s="730">
        <v>1505</v>
      </c>
      <c r="V18" s="754" t="s">
        <v>555</v>
      </c>
      <c r="W18" s="755"/>
      <c r="X18" s="753">
        <v>0.6</v>
      </c>
      <c r="Y18" s="753">
        <v>90</v>
      </c>
    </row>
    <row r="19" ht="38" customHeight="1" spans="1:25">
      <c r="A19" s="664"/>
      <c r="B19" s="666" t="s">
        <v>556</v>
      </c>
      <c r="C19" s="667"/>
      <c r="D19" s="668" t="s">
        <v>91</v>
      </c>
      <c r="E19" s="669" t="s">
        <v>91</v>
      </c>
      <c r="F19" s="670">
        <v>9.4</v>
      </c>
      <c r="G19" s="671">
        <v>1355</v>
      </c>
      <c r="H19" s="670">
        <v>9</v>
      </c>
      <c r="I19" s="736">
        <v>1295</v>
      </c>
      <c r="J19" s="737" t="s">
        <v>91</v>
      </c>
      <c r="K19" s="669" t="s">
        <v>91</v>
      </c>
      <c r="L19" s="670">
        <v>9.4</v>
      </c>
      <c r="M19" s="671">
        <v>1355</v>
      </c>
      <c r="N19" s="670">
        <v>9</v>
      </c>
      <c r="O19" s="736">
        <v>1295</v>
      </c>
      <c r="P19" s="738" t="s">
        <v>91</v>
      </c>
      <c r="Q19" s="669" t="s">
        <v>91</v>
      </c>
      <c r="R19" s="670">
        <v>9.6</v>
      </c>
      <c r="S19" s="671">
        <v>1385</v>
      </c>
      <c r="T19" s="670">
        <v>9.2</v>
      </c>
      <c r="U19" s="736">
        <v>1325</v>
      </c>
      <c r="V19" s="759" t="s">
        <v>555</v>
      </c>
      <c r="W19" s="760"/>
      <c r="X19" s="753">
        <v>0.8</v>
      </c>
      <c r="Y19" s="753">
        <v>120</v>
      </c>
    </row>
    <row r="20" ht="32" customHeight="1" spans="2:22">
      <c r="B20" s="11"/>
      <c r="C20" s="11"/>
      <c r="D20" s="672" t="s">
        <v>125</v>
      </c>
      <c r="E20" s="1119" t="s">
        <v>557</v>
      </c>
      <c r="F20" s="673"/>
      <c r="G20" s="673"/>
      <c r="H20" s="674"/>
      <c r="I20" s="673"/>
      <c r="J20" s="673"/>
      <c r="K20" s="739"/>
      <c r="L20" s="740"/>
      <c r="M20" s="673"/>
      <c r="N20" s="673"/>
      <c r="O20" s="673"/>
      <c r="P20" s="673"/>
      <c r="Q20" s="674"/>
      <c r="R20" s="673"/>
      <c r="S20" s="674"/>
      <c r="T20" s="11"/>
      <c r="U20" s="11"/>
      <c r="V20" s="761"/>
    </row>
    <row r="21" ht="12" customHeight="1" spans="2:22">
      <c r="B21" s="675"/>
      <c r="C21" s="676"/>
      <c r="D21" s="677"/>
      <c r="E21" s="19"/>
      <c r="F21" s="19"/>
      <c r="G21" s="19"/>
      <c r="H21" s="19"/>
      <c r="I21" s="677"/>
      <c r="J21" s="677"/>
      <c r="K21" s="19"/>
      <c r="L21" s="19"/>
      <c r="M21" s="19"/>
      <c r="N21" s="19"/>
      <c r="O21" s="677"/>
      <c r="P21" s="677"/>
      <c r="Q21" s="19"/>
      <c r="R21" s="19"/>
      <c r="S21" s="19"/>
      <c r="T21" s="19"/>
      <c r="U21" s="677"/>
      <c r="V21" s="762"/>
    </row>
    <row r="22" ht="24" customHeight="1" spans="2:22">
      <c r="B22" s="678" t="s">
        <v>558</v>
      </c>
      <c r="C22" s="679"/>
      <c r="D22" s="680"/>
      <c r="E22" s="681" t="s">
        <v>559</v>
      </c>
      <c r="F22" s="681"/>
      <c r="G22" s="681" t="s">
        <v>147</v>
      </c>
      <c r="H22" s="681"/>
      <c r="I22" s="680"/>
      <c r="J22" s="680"/>
      <c r="K22" s="681" t="s">
        <v>559</v>
      </c>
      <c r="L22" s="681"/>
      <c r="M22" s="681" t="s">
        <v>147</v>
      </c>
      <c r="N22" s="681"/>
      <c r="O22" s="680"/>
      <c r="P22" s="680"/>
      <c r="Q22" s="681" t="s">
        <v>559</v>
      </c>
      <c r="R22" s="681"/>
      <c r="S22" s="681" t="s">
        <v>147</v>
      </c>
      <c r="T22" s="681"/>
      <c r="U22" s="680"/>
      <c r="V22" s="762"/>
    </row>
    <row r="23" ht="17.25" spans="2:22">
      <c r="B23" s="682"/>
      <c r="C23" s="683"/>
      <c r="D23" s="684"/>
      <c r="E23" s="685" t="s">
        <v>560</v>
      </c>
      <c r="F23" s="685"/>
      <c r="G23" s="686" t="s">
        <v>561</v>
      </c>
      <c r="H23" s="686"/>
      <c r="I23" s="684"/>
      <c r="J23" s="684"/>
      <c r="K23" s="685" t="s">
        <v>562</v>
      </c>
      <c r="L23" s="685"/>
      <c r="M23" s="686" t="s">
        <v>563</v>
      </c>
      <c r="N23" s="686"/>
      <c r="O23" s="741"/>
      <c r="P23" s="741"/>
      <c r="Q23" s="685" t="s">
        <v>564</v>
      </c>
      <c r="R23" s="685"/>
      <c r="S23" s="686" t="s">
        <v>565</v>
      </c>
      <c r="T23" s="686"/>
      <c r="U23" s="743"/>
      <c r="V23" s="763"/>
    </row>
    <row r="24" ht="17.25" spans="2:22">
      <c r="B24" s="682"/>
      <c r="C24" s="683"/>
      <c r="D24" s="684"/>
      <c r="E24" s="685" t="s">
        <v>566</v>
      </c>
      <c r="F24" s="685"/>
      <c r="G24" s="686" t="s">
        <v>567</v>
      </c>
      <c r="H24" s="686"/>
      <c r="I24" s="684"/>
      <c r="J24" s="684"/>
      <c r="K24" s="685" t="s">
        <v>568</v>
      </c>
      <c r="L24" s="685"/>
      <c r="M24" s="686" t="s">
        <v>563</v>
      </c>
      <c r="N24" s="686"/>
      <c r="O24" s="741"/>
      <c r="P24" s="741"/>
      <c r="Q24" s="685" t="s">
        <v>569</v>
      </c>
      <c r="R24" s="685"/>
      <c r="S24" s="686" t="s">
        <v>570</v>
      </c>
      <c r="T24" s="686"/>
      <c r="U24" s="743"/>
      <c r="V24" s="763"/>
    </row>
    <row r="25" ht="17.25" spans="2:22">
      <c r="B25" s="682"/>
      <c r="C25" s="683"/>
      <c r="D25" s="684"/>
      <c r="E25" s="685" t="s">
        <v>571</v>
      </c>
      <c r="F25" s="685"/>
      <c r="G25" s="686" t="s">
        <v>572</v>
      </c>
      <c r="H25" s="686"/>
      <c r="I25" s="684"/>
      <c r="J25" s="684"/>
      <c r="K25" s="685" t="s">
        <v>573</v>
      </c>
      <c r="L25" s="685"/>
      <c r="M25" s="686" t="s">
        <v>563</v>
      </c>
      <c r="N25" s="686"/>
      <c r="O25" s="741"/>
      <c r="P25" s="741"/>
      <c r="Q25" s="685" t="s">
        <v>574</v>
      </c>
      <c r="R25" s="685"/>
      <c r="S25" s="686" t="s">
        <v>575</v>
      </c>
      <c r="T25" s="686"/>
      <c r="U25" s="743"/>
      <c r="V25" s="763"/>
    </row>
    <row r="26" ht="17.25" spans="2:22">
      <c r="B26" s="682"/>
      <c r="C26" s="683"/>
      <c r="D26" s="684"/>
      <c r="E26" s="685" t="s">
        <v>576</v>
      </c>
      <c r="F26" s="685"/>
      <c r="G26" s="686" t="s">
        <v>577</v>
      </c>
      <c r="H26" s="686"/>
      <c r="I26" s="684"/>
      <c r="J26" s="684"/>
      <c r="K26" s="685" t="s">
        <v>578</v>
      </c>
      <c r="L26" s="685"/>
      <c r="M26" s="686" t="s">
        <v>563</v>
      </c>
      <c r="N26" s="686"/>
      <c r="O26" s="741"/>
      <c r="P26" s="741"/>
      <c r="Q26" s="685" t="s">
        <v>579</v>
      </c>
      <c r="R26" s="685"/>
      <c r="S26" s="686" t="s">
        <v>580</v>
      </c>
      <c r="T26" s="686"/>
      <c r="U26" s="743"/>
      <c r="V26" s="763"/>
    </row>
    <row r="27" ht="17.25" spans="2:22">
      <c r="B27" s="682"/>
      <c r="C27" s="683"/>
      <c r="D27" s="684"/>
      <c r="E27" s="685" t="s">
        <v>581</v>
      </c>
      <c r="F27" s="685"/>
      <c r="G27" s="686" t="s">
        <v>582</v>
      </c>
      <c r="H27" s="686"/>
      <c r="I27" s="684"/>
      <c r="J27" s="684"/>
      <c r="K27" s="685" t="s">
        <v>583</v>
      </c>
      <c r="L27" s="685"/>
      <c r="M27" s="686" t="s">
        <v>584</v>
      </c>
      <c r="N27" s="686"/>
      <c r="O27" s="741"/>
      <c r="P27" s="741"/>
      <c r="Q27" s="685" t="s">
        <v>585</v>
      </c>
      <c r="R27" s="685"/>
      <c r="S27" s="686" t="s">
        <v>586</v>
      </c>
      <c r="T27" s="686"/>
      <c r="U27" s="743"/>
      <c r="V27" s="763"/>
    </row>
    <row r="28" ht="17.25" spans="2:22">
      <c r="B28" s="682"/>
      <c r="C28" s="683"/>
      <c r="D28" s="684"/>
      <c r="E28" s="685" t="s">
        <v>587</v>
      </c>
      <c r="F28" s="685"/>
      <c r="G28" s="686" t="s">
        <v>588</v>
      </c>
      <c r="H28" s="686"/>
      <c r="I28" s="684"/>
      <c r="J28" s="684"/>
      <c r="K28" s="685" t="s">
        <v>589</v>
      </c>
      <c r="L28" s="685"/>
      <c r="M28" s="686" t="s">
        <v>590</v>
      </c>
      <c r="N28" s="686"/>
      <c r="O28" s="741"/>
      <c r="P28" s="741"/>
      <c r="Q28" s="685" t="s">
        <v>591</v>
      </c>
      <c r="R28" s="685"/>
      <c r="S28" s="686" t="s">
        <v>592</v>
      </c>
      <c r="T28" s="686"/>
      <c r="U28" s="743"/>
      <c r="V28" s="763"/>
    </row>
    <row r="29" ht="17.25" spans="2:22">
      <c r="B29" s="682"/>
      <c r="C29" s="683"/>
      <c r="D29" s="684"/>
      <c r="E29" s="685" t="s">
        <v>593</v>
      </c>
      <c r="F29" s="685"/>
      <c r="G29" s="686" t="s">
        <v>594</v>
      </c>
      <c r="H29" s="686"/>
      <c r="I29" s="684"/>
      <c r="J29" s="684"/>
      <c r="K29" s="685" t="s">
        <v>595</v>
      </c>
      <c r="L29" s="685"/>
      <c r="M29" s="686" t="s">
        <v>590</v>
      </c>
      <c r="N29" s="686"/>
      <c r="O29" s="741"/>
      <c r="P29" s="741"/>
      <c r="Q29" s="685" t="s">
        <v>596</v>
      </c>
      <c r="R29" s="685"/>
      <c r="S29" s="686" t="s">
        <v>597</v>
      </c>
      <c r="T29" s="686"/>
      <c r="U29" s="743"/>
      <c r="V29" s="763"/>
    </row>
    <row r="30" ht="17.25" spans="2:22">
      <c r="B30" s="682"/>
      <c r="C30" s="683"/>
      <c r="D30" s="684"/>
      <c r="E30" s="685" t="s">
        <v>598</v>
      </c>
      <c r="F30" s="685"/>
      <c r="G30" s="686" t="s">
        <v>599</v>
      </c>
      <c r="H30" s="686"/>
      <c r="I30" s="684"/>
      <c r="J30" s="684"/>
      <c r="K30" s="685" t="s">
        <v>600</v>
      </c>
      <c r="L30" s="685"/>
      <c r="M30" s="686" t="s">
        <v>590</v>
      </c>
      <c r="N30" s="686"/>
      <c r="O30" s="741"/>
      <c r="P30" s="741"/>
      <c r="Q30" s="685" t="s">
        <v>601</v>
      </c>
      <c r="R30" s="685"/>
      <c r="S30" s="686" t="s">
        <v>602</v>
      </c>
      <c r="T30" s="686"/>
      <c r="U30" s="743"/>
      <c r="V30" s="763"/>
    </row>
    <row r="31" ht="17.25" spans="2:22">
      <c r="B31" s="682"/>
      <c r="C31" s="683"/>
      <c r="D31" s="684"/>
      <c r="E31" s="685" t="s">
        <v>603</v>
      </c>
      <c r="F31" s="685"/>
      <c r="G31" s="686" t="s">
        <v>604</v>
      </c>
      <c r="H31" s="686"/>
      <c r="I31" s="684"/>
      <c r="J31" s="684"/>
      <c r="K31" s="685" t="s">
        <v>605</v>
      </c>
      <c r="L31" s="685"/>
      <c r="M31" s="686" t="s">
        <v>606</v>
      </c>
      <c r="N31" s="686"/>
      <c r="O31" s="741"/>
      <c r="P31" s="741"/>
      <c r="Q31" s="685" t="s">
        <v>607</v>
      </c>
      <c r="R31" s="685"/>
      <c r="S31" s="686" t="s">
        <v>608</v>
      </c>
      <c r="T31" s="686"/>
      <c r="U31" s="743"/>
      <c r="V31" s="763"/>
    </row>
    <row r="32" ht="17.25" spans="2:22">
      <c r="B32" s="682"/>
      <c r="C32" s="683"/>
      <c r="D32" s="684"/>
      <c r="E32" s="685" t="s">
        <v>609</v>
      </c>
      <c r="F32" s="685"/>
      <c r="G32" s="686" t="s">
        <v>610</v>
      </c>
      <c r="H32" s="686"/>
      <c r="I32" s="684"/>
      <c r="J32" s="684"/>
      <c r="K32" s="685" t="s">
        <v>611</v>
      </c>
      <c r="L32" s="685"/>
      <c r="M32" s="686" t="s">
        <v>606</v>
      </c>
      <c r="N32" s="686"/>
      <c r="O32" s="741"/>
      <c r="P32" s="741"/>
      <c r="Q32" s="685" t="s">
        <v>612</v>
      </c>
      <c r="R32" s="685"/>
      <c r="S32" s="686" t="s">
        <v>613</v>
      </c>
      <c r="T32" s="686"/>
      <c r="U32" s="743"/>
      <c r="V32" s="763"/>
    </row>
    <row r="33" ht="17.25" spans="2:22">
      <c r="B33" s="682"/>
      <c r="C33" s="683"/>
      <c r="D33" s="684"/>
      <c r="E33" s="685" t="s">
        <v>614</v>
      </c>
      <c r="F33" s="685"/>
      <c r="G33" s="686" t="s">
        <v>615</v>
      </c>
      <c r="H33" s="686"/>
      <c r="I33" s="684"/>
      <c r="J33" s="684"/>
      <c r="K33" s="685" t="s">
        <v>616</v>
      </c>
      <c r="L33" s="685"/>
      <c r="M33" s="686" t="s">
        <v>617</v>
      </c>
      <c r="N33" s="686"/>
      <c r="O33" s="741"/>
      <c r="P33" s="741"/>
      <c r="Q33" s="685" t="s">
        <v>618</v>
      </c>
      <c r="R33" s="685"/>
      <c r="S33" s="686" t="s">
        <v>619</v>
      </c>
      <c r="T33" s="686"/>
      <c r="U33" s="743"/>
      <c r="V33" s="763"/>
    </row>
    <row r="34" ht="18" spans="2:22">
      <c r="B34" s="687"/>
      <c r="C34" s="688"/>
      <c r="D34" s="689"/>
      <c r="E34" s="690" t="s">
        <v>620</v>
      </c>
      <c r="F34" s="690"/>
      <c r="G34" s="691" t="s">
        <v>615</v>
      </c>
      <c r="H34" s="691"/>
      <c r="I34" s="689"/>
      <c r="J34" s="689"/>
      <c r="K34" s="690" t="s">
        <v>621</v>
      </c>
      <c r="L34" s="690"/>
      <c r="M34" s="691" t="s">
        <v>617</v>
      </c>
      <c r="N34" s="691"/>
      <c r="O34" s="689"/>
      <c r="P34" s="689"/>
      <c r="Q34" s="690" t="s">
        <v>622</v>
      </c>
      <c r="R34" s="690"/>
      <c r="S34" s="691" t="s">
        <v>619</v>
      </c>
      <c r="T34" s="691"/>
      <c r="U34" s="689"/>
      <c r="V34" s="764"/>
    </row>
    <row r="35" customFormat="1" ht="14.25"/>
    <row r="36" ht="24" customHeight="1" spans="2:21">
      <c r="B36" s="692" t="s">
        <v>623</v>
      </c>
      <c r="C36" s="693"/>
      <c r="D36" s="694"/>
      <c r="E36" s="695" t="s">
        <v>559</v>
      </c>
      <c r="F36" s="695"/>
      <c r="G36" s="696" t="s">
        <v>147</v>
      </c>
      <c r="H36" s="696"/>
      <c r="I36" s="742"/>
      <c r="J36" s="742"/>
      <c r="K36" s="695" t="s">
        <v>559</v>
      </c>
      <c r="L36" s="695"/>
      <c r="M36" s="696" t="s">
        <v>147</v>
      </c>
      <c r="N36" s="696"/>
      <c r="O36" s="742"/>
      <c r="P36" s="742"/>
      <c r="Q36" s="696" t="s">
        <v>559</v>
      </c>
      <c r="R36" s="696"/>
      <c r="S36" s="695" t="s">
        <v>147</v>
      </c>
      <c r="T36" s="695"/>
      <c r="U36" s="765"/>
    </row>
    <row r="37" ht="17.25" spans="2:21">
      <c r="B37" s="697"/>
      <c r="C37" s="698"/>
      <c r="D37" s="699"/>
      <c r="E37" s="685" t="s">
        <v>624</v>
      </c>
      <c r="F37" s="685"/>
      <c r="G37" s="686" t="s">
        <v>625</v>
      </c>
      <c r="H37" s="686"/>
      <c r="I37" s="743"/>
      <c r="J37" s="743"/>
      <c r="K37" s="685" t="s">
        <v>626</v>
      </c>
      <c r="L37" s="685"/>
      <c r="M37" s="686" t="s">
        <v>627</v>
      </c>
      <c r="N37" s="686"/>
      <c r="O37" s="684"/>
      <c r="P37" s="743"/>
      <c r="Q37" s="686" t="s">
        <v>628</v>
      </c>
      <c r="R37" s="686"/>
      <c r="S37" s="711" t="s">
        <v>629</v>
      </c>
      <c r="T37" s="711"/>
      <c r="U37" s="766"/>
    </row>
    <row r="38" ht="17.25" spans="2:21">
      <c r="B38" s="697"/>
      <c r="C38" s="698"/>
      <c r="D38" s="699"/>
      <c r="E38" s="685" t="s">
        <v>630</v>
      </c>
      <c r="F38" s="685"/>
      <c r="G38" s="686" t="s">
        <v>631</v>
      </c>
      <c r="H38" s="686"/>
      <c r="I38" s="743"/>
      <c r="J38" s="743"/>
      <c r="K38" s="685" t="s">
        <v>632</v>
      </c>
      <c r="L38" s="685"/>
      <c r="M38" s="686" t="s">
        <v>633</v>
      </c>
      <c r="N38" s="686"/>
      <c r="O38" s="684"/>
      <c r="P38" s="743"/>
      <c r="Q38" s="686" t="s">
        <v>634</v>
      </c>
      <c r="R38" s="686"/>
      <c r="S38" s="711" t="s">
        <v>635</v>
      </c>
      <c r="T38" s="711"/>
      <c r="U38" s="766"/>
    </row>
    <row r="39" ht="17.25" spans="2:21">
      <c r="B39" s="697"/>
      <c r="C39" s="698"/>
      <c r="D39" s="699"/>
      <c r="E39" s="685" t="s">
        <v>636</v>
      </c>
      <c r="F39" s="685"/>
      <c r="G39" s="686" t="s">
        <v>637</v>
      </c>
      <c r="H39" s="686"/>
      <c r="I39" s="743"/>
      <c r="J39" s="743"/>
      <c r="K39" s="685" t="s">
        <v>638</v>
      </c>
      <c r="L39" s="685"/>
      <c r="M39" s="686" t="s">
        <v>639</v>
      </c>
      <c r="N39" s="686"/>
      <c r="O39" s="684"/>
      <c r="P39" s="743"/>
      <c r="Q39" s="686" t="s">
        <v>640</v>
      </c>
      <c r="R39" s="686"/>
      <c r="S39" s="711" t="s">
        <v>641</v>
      </c>
      <c r="T39" s="711"/>
      <c r="U39" s="766"/>
    </row>
    <row r="40" ht="17.25" spans="2:21">
      <c r="B40" s="697"/>
      <c r="C40" s="698"/>
      <c r="D40" s="699"/>
      <c r="E40" s="685" t="s">
        <v>642</v>
      </c>
      <c r="F40" s="685"/>
      <c r="G40" s="686" t="s">
        <v>643</v>
      </c>
      <c r="H40" s="686"/>
      <c r="I40" s="743"/>
      <c r="J40" s="743"/>
      <c r="K40" s="685" t="s">
        <v>644</v>
      </c>
      <c r="L40" s="685"/>
      <c r="M40" s="686" t="s">
        <v>645</v>
      </c>
      <c r="N40" s="686"/>
      <c r="O40" s="684"/>
      <c r="P40" s="743"/>
      <c r="Q40" s="686" t="s">
        <v>646</v>
      </c>
      <c r="R40" s="686"/>
      <c r="S40" s="711" t="s">
        <v>647</v>
      </c>
      <c r="T40" s="711"/>
      <c r="U40" s="766"/>
    </row>
    <row r="41" ht="17.25" spans="2:21">
      <c r="B41" s="697"/>
      <c r="C41" s="698"/>
      <c r="D41" s="699"/>
      <c r="E41" s="685" t="s">
        <v>648</v>
      </c>
      <c r="F41" s="685"/>
      <c r="G41" s="686" t="s">
        <v>649</v>
      </c>
      <c r="H41" s="686"/>
      <c r="I41" s="743"/>
      <c r="J41" s="743"/>
      <c r="K41" s="685" t="s">
        <v>650</v>
      </c>
      <c r="L41" s="685"/>
      <c r="M41" s="686" t="s">
        <v>651</v>
      </c>
      <c r="N41" s="686"/>
      <c r="O41" s="684"/>
      <c r="P41" s="743"/>
      <c r="Q41" s="686" t="s">
        <v>652</v>
      </c>
      <c r="R41" s="686"/>
      <c r="S41" s="711" t="s">
        <v>653</v>
      </c>
      <c r="T41" s="711"/>
      <c r="U41" s="766"/>
    </row>
    <row r="42" ht="17.25" spans="2:21">
      <c r="B42" s="697"/>
      <c r="C42" s="698"/>
      <c r="D42" s="699"/>
      <c r="E42" s="685" t="s">
        <v>654</v>
      </c>
      <c r="F42" s="685"/>
      <c r="G42" s="686" t="s">
        <v>655</v>
      </c>
      <c r="H42" s="686"/>
      <c r="I42" s="743"/>
      <c r="J42" s="743"/>
      <c r="K42" s="685" t="s">
        <v>656</v>
      </c>
      <c r="L42" s="685"/>
      <c r="M42" s="686" t="s">
        <v>657</v>
      </c>
      <c r="N42" s="686"/>
      <c r="O42" s="684"/>
      <c r="P42" s="743"/>
      <c r="Q42" s="686" t="s">
        <v>658</v>
      </c>
      <c r="R42" s="686"/>
      <c r="S42" s="711" t="s">
        <v>659</v>
      </c>
      <c r="T42" s="711"/>
      <c r="U42" s="766"/>
    </row>
    <row r="43" ht="17.25" spans="2:21">
      <c r="B43" s="697"/>
      <c r="C43" s="698"/>
      <c r="D43" s="699"/>
      <c r="E43" s="685" t="s">
        <v>660</v>
      </c>
      <c r="F43" s="685"/>
      <c r="G43" s="686" t="s">
        <v>661</v>
      </c>
      <c r="H43" s="686"/>
      <c r="I43" s="743"/>
      <c r="J43" s="743"/>
      <c r="K43" s="685" t="s">
        <v>662</v>
      </c>
      <c r="L43" s="685"/>
      <c r="M43" s="686" t="s">
        <v>663</v>
      </c>
      <c r="N43" s="686"/>
      <c r="O43" s="684"/>
      <c r="P43" s="743"/>
      <c r="Q43" s="686" t="s">
        <v>664</v>
      </c>
      <c r="R43" s="686"/>
      <c r="S43" s="711" t="s">
        <v>665</v>
      </c>
      <c r="T43" s="711"/>
      <c r="U43" s="766"/>
    </row>
    <row r="44" ht="18" spans="2:21">
      <c r="B44" s="700"/>
      <c r="C44" s="701"/>
      <c r="D44" s="702"/>
      <c r="E44" s="703" t="s">
        <v>666</v>
      </c>
      <c r="F44" s="703"/>
      <c r="G44" s="690" t="s">
        <v>667</v>
      </c>
      <c r="H44" s="690"/>
      <c r="I44" s="744"/>
      <c r="J44" s="744"/>
      <c r="K44" s="703" t="s">
        <v>668</v>
      </c>
      <c r="L44" s="703"/>
      <c r="M44" s="690" t="s">
        <v>669</v>
      </c>
      <c r="N44" s="690"/>
      <c r="O44" s="689"/>
      <c r="P44" s="744"/>
      <c r="Q44" s="691" t="s">
        <v>670</v>
      </c>
      <c r="R44" s="691"/>
      <c r="S44" s="703" t="s">
        <v>671</v>
      </c>
      <c r="T44" s="703"/>
      <c r="U44" s="767"/>
    </row>
    <row r="45" customFormat="1" ht="14.25"/>
    <row r="46" ht="27" customHeight="1" spans="2:21">
      <c r="B46" s="692" t="s">
        <v>672</v>
      </c>
      <c r="C46" s="693"/>
      <c r="D46" s="694"/>
      <c r="E46" s="695" t="s">
        <v>559</v>
      </c>
      <c r="F46" s="695"/>
      <c r="G46" s="696" t="s">
        <v>147</v>
      </c>
      <c r="H46" s="696"/>
      <c r="I46" s="742"/>
      <c r="J46" s="742"/>
      <c r="K46" s="695" t="s">
        <v>559</v>
      </c>
      <c r="L46" s="695"/>
      <c r="M46" s="696" t="s">
        <v>147</v>
      </c>
      <c r="N46" s="696"/>
      <c r="O46" s="742"/>
      <c r="P46" s="742"/>
      <c r="Q46" s="768"/>
      <c r="R46" s="768"/>
      <c r="S46" s="769"/>
      <c r="T46" s="769"/>
      <c r="U46" s="765"/>
    </row>
    <row r="47" ht="23" customHeight="1" spans="2:21">
      <c r="B47" s="697"/>
      <c r="C47" s="698"/>
      <c r="D47" s="699"/>
      <c r="E47" s="685" t="s">
        <v>673</v>
      </c>
      <c r="F47" s="685"/>
      <c r="G47" s="686" t="s">
        <v>674</v>
      </c>
      <c r="H47" s="686"/>
      <c r="I47" s="743"/>
      <c r="J47" s="743"/>
      <c r="K47" s="685" t="s">
        <v>675</v>
      </c>
      <c r="L47" s="685"/>
      <c r="M47" s="686" t="s">
        <v>676</v>
      </c>
      <c r="N47" s="686"/>
      <c r="O47" s="684"/>
      <c r="P47" s="743"/>
      <c r="Q47" s="686"/>
      <c r="R47" s="686"/>
      <c r="S47" s="711"/>
      <c r="T47" s="711"/>
      <c r="U47" s="766"/>
    </row>
    <row r="48" ht="23" customHeight="1" spans="2:21">
      <c r="B48" s="697"/>
      <c r="C48" s="698"/>
      <c r="D48" s="699"/>
      <c r="E48" s="685" t="s">
        <v>677</v>
      </c>
      <c r="F48" s="685"/>
      <c r="G48" s="686" t="s">
        <v>678</v>
      </c>
      <c r="H48" s="686"/>
      <c r="I48" s="743"/>
      <c r="J48" s="743"/>
      <c r="K48" s="685" t="s">
        <v>679</v>
      </c>
      <c r="L48" s="685"/>
      <c r="M48" s="686" t="s">
        <v>680</v>
      </c>
      <c r="N48" s="686"/>
      <c r="O48" s="684"/>
      <c r="P48" s="743"/>
      <c r="Q48" s="686"/>
      <c r="R48" s="686"/>
      <c r="S48" s="711"/>
      <c r="T48" s="711"/>
      <c r="U48" s="766"/>
    </row>
    <row r="49" ht="23" customHeight="1" spans="2:21">
      <c r="B49" s="697"/>
      <c r="C49" s="698"/>
      <c r="D49" s="699"/>
      <c r="E49" s="685" t="s">
        <v>681</v>
      </c>
      <c r="F49" s="685"/>
      <c r="G49" s="686" t="s">
        <v>682</v>
      </c>
      <c r="H49" s="686"/>
      <c r="I49" s="743"/>
      <c r="J49" s="743"/>
      <c r="K49" s="685" t="s">
        <v>683</v>
      </c>
      <c r="L49" s="685"/>
      <c r="M49" s="686" t="s">
        <v>684</v>
      </c>
      <c r="N49" s="686"/>
      <c r="O49" s="684"/>
      <c r="P49" s="743"/>
      <c r="Q49" s="686"/>
      <c r="R49" s="686"/>
      <c r="S49" s="711"/>
      <c r="T49" s="711"/>
      <c r="U49" s="766"/>
    </row>
    <row r="50" ht="23" customHeight="1" spans="2:21">
      <c r="B50" s="697"/>
      <c r="C50" s="698"/>
      <c r="D50" s="699"/>
      <c r="E50" s="685" t="s">
        <v>685</v>
      </c>
      <c r="F50" s="685"/>
      <c r="G50" s="686" t="s">
        <v>686</v>
      </c>
      <c r="H50" s="686"/>
      <c r="I50" s="743"/>
      <c r="J50" s="743"/>
      <c r="K50" s="685" t="s">
        <v>687</v>
      </c>
      <c r="L50" s="685"/>
      <c r="M50" s="686" t="s">
        <v>688</v>
      </c>
      <c r="N50" s="686"/>
      <c r="O50" s="684"/>
      <c r="P50" s="743"/>
      <c r="Q50" s="686"/>
      <c r="R50" s="686"/>
      <c r="S50" s="711"/>
      <c r="T50" s="711"/>
      <c r="U50" s="766"/>
    </row>
    <row r="51" ht="23" customHeight="1" spans="2:21">
      <c r="B51" s="697"/>
      <c r="C51" s="698"/>
      <c r="D51" s="699"/>
      <c r="E51" s="685" t="s">
        <v>689</v>
      </c>
      <c r="F51" s="685"/>
      <c r="G51" s="686" t="s">
        <v>690</v>
      </c>
      <c r="H51" s="686"/>
      <c r="I51" s="743"/>
      <c r="J51" s="743"/>
      <c r="K51" s="685" t="s">
        <v>691</v>
      </c>
      <c r="L51" s="685"/>
      <c r="M51" s="686" t="s">
        <v>692</v>
      </c>
      <c r="N51" s="686"/>
      <c r="O51" s="684"/>
      <c r="P51" s="743"/>
      <c r="Q51" s="686"/>
      <c r="R51" s="686"/>
      <c r="S51" s="711"/>
      <c r="T51" s="711"/>
      <c r="U51" s="766"/>
    </row>
    <row r="52" ht="23" customHeight="1" spans="2:21">
      <c r="B52" s="697"/>
      <c r="C52" s="698"/>
      <c r="D52" s="699"/>
      <c r="E52" s="685" t="s">
        <v>693</v>
      </c>
      <c r="F52" s="685"/>
      <c r="G52" s="686" t="s">
        <v>688</v>
      </c>
      <c r="H52" s="686"/>
      <c r="I52" s="743"/>
      <c r="J52" s="743"/>
      <c r="K52" s="685" t="s">
        <v>694</v>
      </c>
      <c r="L52" s="685"/>
      <c r="M52" s="686" t="s">
        <v>695</v>
      </c>
      <c r="N52" s="686"/>
      <c r="O52" s="684"/>
      <c r="P52" s="743"/>
      <c r="Q52" s="686"/>
      <c r="R52" s="686"/>
      <c r="S52" s="711"/>
      <c r="T52" s="711"/>
      <c r="U52" s="766"/>
    </row>
    <row r="53" ht="23" customHeight="1" spans="2:21">
      <c r="B53" s="697"/>
      <c r="C53" s="698"/>
      <c r="D53" s="699"/>
      <c r="E53" s="685" t="s">
        <v>696</v>
      </c>
      <c r="F53" s="685"/>
      <c r="G53" s="686" t="s">
        <v>697</v>
      </c>
      <c r="H53" s="686"/>
      <c r="I53" s="743"/>
      <c r="J53" s="743"/>
      <c r="K53" s="685" t="s">
        <v>698</v>
      </c>
      <c r="L53" s="685"/>
      <c r="M53" s="686" t="s">
        <v>699</v>
      </c>
      <c r="N53" s="686"/>
      <c r="O53" s="684"/>
      <c r="P53" s="743"/>
      <c r="Q53" s="686"/>
      <c r="R53" s="686"/>
      <c r="S53" s="711"/>
      <c r="T53" s="711"/>
      <c r="U53" s="766"/>
    </row>
    <row r="54" ht="23" customHeight="1" spans="2:21">
      <c r="B54" s="700"/>
      <c r="C54" s="701"/>
      <c r="D54" s="702"/>
      <c r="E54" s="703" t="s">
        <v>700</v>
      </c>
      <c r="F54" s="703"/>
      <c r="G54" s="690" t="s">
        <v>701</v>
      </c>
      <c r="H54" s="690"/>
      <c r="I54" s="744"/>
      <c r="J54" s="744"/>
      <c r="K54" s="703"/>
      <c r="L54" s="703"/>
      <c r="M54" s="690"/>
      <c r="N54" s="690"/>
      <c r="O54" s="689"/>
      <c r="P54" s="744"/>
      <c r="Q54" s="691"/>
      <c r="R54" s="691"/>
      <c r="S54" s="703"/>
      <c r="T54" s="703"/>
      <c r="U54" s="767"/>
    </row>
    <row r="55" customFormat="1" ht="23" customHeight="1" spans="2:12">
      <c r="B55" s="704"/>
      <c r="C55" s="704"/>
      <c r="D55" s="705"/>
      <c r="E55" s="705"/>
      <c r="F55" s="705"/>
      <c r="G55" s="705"/>
      <c r="H55" s="705"/>
      <c r="I55" s="705"/>
      <c r="J55" s="705"/>
      <c r="K55" s="705"/>
      <c r="L55" s="705"/>
    </row>
    <row r="56" customFormat="1" ht="23" customHeight="1" spans="2:12">
      <c r="B56" s="706" t="s">
        <v>702</v>
      </c>
      <c r="C56" s="707"/>
      <c r="D56" s="708" t="s">
        <v>703</v>
      </c>
      <c r="E56" s="708"/>
      <c r="F56" s="708" t="s">
        <v>704</v>
      </c>
      <c r="G56" s="708"/>
      <c r="H56" s="708" t="s">
        <v>173</v>
      </c>
      <c r="I56" s="708"/>
      <c r="J56" s="708" t="s">
        <v>125</v>
      </c>
      <c r="K56" s="708"/>
      <c r="L56" s="745"/>
    </row>
    <row r="57" customFormat="1" ht="16.5" spans="2:12">
      <c r="B57" s="709"/>
      <c r="C57" s="710"/>
      <c r="D57" s="711" t="s">
        <v>705</v>
      </c>
      <c r="E57" s="711"/>
      <c r="F57" s="712">
        <v>85</v>
      </c>
      <c r="G57" s="711"/>
      <c r="H57" s="711" t="s">
        <v>706</v>
      </c>
      <c r="I57" s="711"/>
      <c r="J57" s="711" t="s">
        <v>707</v>
      </c>
      <c r="K57" s="711"/>
      <c r="L57" s="746"/>
    </row>
    <row r="58" customFormat="1" ht="16.5" spans="2:12">
      <c r="B58" s="709"/>
      <c r="C58" s="710"/>
      <c r="D58" s="711" t="s">
        <v>708</v>
      </c>
      <c r="E58" s="711"/>
      <c r="F58" s="711" t="s">
        <v>709</v>
      </c>
      <c r="G58" s="711"/>
      <c r="H58" s="711" t="s">
        <v>710</v>
      </c>
      <c r="I58" s="711"/>
      <c r="J58" s="711" t="s">
        <v>711</v>
      </c>
      <c r="K58" s="711"/>
      <c r="L58" s="746"/>
    </row>
    <row r="59" customFormat="1" ht="16.5" spans="2:12">
      <c r="B59" s="709"/>
      <c r="C59" s="710"/>
      <c r="D59" s="711" t="s">
        <v>712</v>
      </c>
      <c r="E59" s="711"/>
      <c r="F59" s="712">
        <v>50</v>
      </c>
      <c r="G59" s="711"/>
      <c r="H59" s="711" t="s">
        <v>710</v>
      </c>
      <c r="I59" s="711"/>
      <c r="J59" s="711" t="s">
        <v>713</v>
      </c>
      <c r="K59" s="711"/>
      <c r="L59" s="746"/>
    </row>
    <row r="60" customFormat="1" ht="16.5" spans="2:12">
      <c r="B60" s="709"/>
      <c r="C60" s="710"/>
      <c r="D60" s="711" t="s">
        <v>714</v>
      </c>
      <c r="E60" s="711"/>
      <c r="F60" s="712">
        <v>10</v>
      </c>
      <c r="G60" s="711"/>
      <c r="H60" s="711" t="s">
        <v>715</v>
      </c>
      <c r="I60" s="711"/>
      <c r="J60" s="711" t="s">
        <v>716</v>
      </c>
      <c r="K60" s="711"/>
      <c r="L60" s="746"/>
    </row>
    <row r="61" customFormat="1" ht="17.25" spans="2:12">
      <c r="B61" s="713"/>
      <c r="C61" s="714"/>
      <c r="D61" s="703" t="s">
        <v>717</v>
      </c>
      <c r="E61" s="703"/>
      <c r="F61" s="715">
        <v>65</v>
      </c>
      <c r="G61" s="703"/>
      <c r="H61" s="703" t="s">
        <v>710</v>
      </c>
      <c r="I61" s="703"/>
      <c r="J61" s="703" t="s">
        <v>718</v>
      </c>
      <c r="K61" s="703"/>
      <c r="L61" s="747"/>
    </row>
    <row r="62" customFormat="1" spans="4:11">
      <c r="D62" s="413"/>
      <c r="E62" s="413"/>
      <c r="F62" s="413"/>
      <c r="G62" s="413"/>
      <c r="H62" s="413"/>
      <c r="I62" s="413"/>
      <c r="J62" s="413"/>
      <c r="K62" s="413"/>
    </row>
    <row r="63" customFormat="1" spans="4:11">
      <c r="D63" s="413"/>
      <c r="E63" s="413"/>
      <c r="F63" s="413"/>
      <c r="G63" s="413"/>
      <c r="H63" s="413"/>
      <c r="I63" s="413"/>
      <c r="J63" s="413"/>
      <c r="K63" s="413"/>
    </row>
  </sheetData>
  <mergeCells count="247">
    <mergeCell ref="A2:W2"/>
    <mergeCell ref="B4:I4"/>
    <mergeCell ref="J4:O4"/>
    <mergeCell ref="P4:U4"/>
    <mergeCell ref="B5:C5"/>
    <mergeCell ref="X5:Y5"/>
    <mergeCell ref="B6:C6"/>
    <mergeCell ref="B7:C7"/>
    <mergeCell ref="B8:C8"/>
    <mergeCell ref="B9:C9"/>
    <mergeCell ref="B10:U10"/>
    <mergeCell ref="B11:C11"/>
    <mergeCell ref="B12:C12"/>
    <mergeCell ref="B13:C13"/>
    <mergeCell ref="B14:C14"/>
    <mergeCell ref="B15:C15"/>
    <mergeCell ref="B16:C16"/>
    <mergeCell ref="B17:U17"/>
    <mergeCell ref="B18:C18"/>
    <mergeCell ref="B19:C19"/>
    <mergeCell ref="E20:S20"/>
    <mergeCell ref="E22:F22"/>
    <mergeCell ref="G22:H22"/>
    <mergeCell ref="K22:L22"/>
    <mergeCell ref="M22:N22"/>
    <mergeCell ref="Q22:R22"/>
    <mergeCell ref="S22:T22"/>
    <mergeCell ref="E23:F23"/>
    <mergeCell ref="G23:H23"/>
    <mergeCell ref="K23:L23"/>
    <mergeCell ref="M23:N23"/>
    <mergeCell ref="Q23:R23"/>
    <mergeCell ref="S23:T23"/>
    <mergeCell ref="E24:F24"/>
    <mergeCell ref="G24:H24"/>
    <mergeCell ref="K24:L24"/>
    <mergeCell ref="M24:N24"/>
    <mergeCell ref="Q24:R24"/>
    <mergeCell ref="S24:T24"/>
    <mergeCell ref="E25:F25"/>
    <mergeCell ref="G25:H25"/>
    <mergeCell ref="K25:L25"/>
    <mergeCell ref="M25:N25"/>
    <mergeCell ref="Q25:R25"/>
    <mergeCell ref="S25:T25"/>
    <mergeCell ref="E26:F26"/>
    <mergeCell ref="G26:H26"/>
    <mergeCell ref="K26:L26"/>
    <mergeCell ref="M26:N26"/>
    <mergeCell ref="Q26:R26"/>
    <mergeCell ref="S26:T26"/>
    <mergeCell ref="E27:F27"/>
    <mergeCell ref="G27:H27"/>
    <mergeCell ref="K27:L27"/>
    <mergeCell ref="M27:N27"/>
    <mergeCell ref="Q27:R27"/>
    <mergeCell ref="S27:T27"/>
    <mergeCell ref="E28:F28"/>
    <mergeCell ref="G28:H28"/>
    <mergeCell ref="K28:L28"/>
    <mergeCell ref="M28:N28"/>
    <mergeCell ref="Q28:R28"/>
    <mergeCell ref="S28:T28"/>
    <mergeCell ref="E29:F29"/>
    <mergeCell ref="G29:H29"/>
    <mergeCell ref="K29:L29"/>
    <mergeCell ref="M29:N29"/>
    <mergeCell ref="Q29:R29"/>
    <mergeCell ref="S29:T29"/>
    <mergeCell ref="E30:F30"/>
    <mergeCell ref="G30:H30"/>
    <mergeCell ref="K30:L30"/>
    <mergeCell ref="M30:N30"/>
    <mergeCell ref="Q30:R30"/>
    <mergeCell ref="S30:T30"/>
    <mergeCell ref="E31:F31"/>
    <mergeCell ref="G31:H31"/>
    <mergeCell ref="K31:L31"/>
    <mergeCell ref="M31:N31"/>
    <mergeCell ref="Q31:R31"/>
    <mergeCell ref="S31:T31"/>
    <mergeCell ref="E32:F32"/>
    <mergeCell ref="G32:H32"/>
    <mergeCell ref="K32:L32"/>
    <mergeCell ref="M32:N32"/>
    <mergeCell ref="Q32:R32"/>
    <mergeCell ref="S32:T32"/>
    <mergeCell ref="E33:F33"/>
    <mergeCell ref="G33:H33"/>
    <mergeCell ref="K33:L33"/>
    <mergeCell ref="M33:N33"/>
    <mergeCell ref="Q33:R33"/>
    <mergeCell ref="S33:T33"/>
    <mergeCell ref="E34:F34"/>
    <mergeCell ref="G34:H34"/>
    <mergeCell ref="K34:L34"/>
    <mergeCell ref="M34:N34"/>
    <mergeCell ref="Q34:R34"/>
    <mergeCell ref="S34:T34"/>
    <mergeCell ref="E36:F36"/>
    <mergeCell ref="G36:H36"/>
    <mergeCell ref="K36:L36"/>
    <mergeCell ref="M36:N36"/>
    <mergeCell ref="Q36:R36"/>
    <mergeCell ref="S36:T36"/>
    <mergeCell ref="E37:F37"/>
    <mergeCell ref="G37:H37"/>
    <mergeCell ref="K37:L37"/>
    <mergeCell ref="M37:N37"/>
    <mergeCell ref="Q37:R37"/>
    <mergeCell ref="S37:T37"/>
    <mergeCell ref="E38:F38"/>
    <mergeCell ref="G38:H38"/>
    <mergeCell ref="K38:L38"/>
    <mergeCell ref="M38:N38"/>
    <mergeCell ref="Q38:R38"/>
    <mergeCell ref="S38:T38"/>
    <mergeCell ref="E39:F39"/>
    <mergeCell ref="G39:H39"/>
    <mergeCell ref="K39:L39"/>
    <mergeCell ref="M39:N39"/>
    <mergeCell ref="Q39:R39"/>
    <mergeCell ref="S39:T39"/>
    <mergeCell ref="E40:F40"/>
    <mergeCell ref="G40:H40"/>
    <mergeCell ref="K40:L40"/>
    <mergeCell ref="M40:N40"/>
    <mergeCell ref="Q40:R40"/>
    <mergeCell ref="S40:T40"/>
    <mergeCell ref="E41:F41"/>
    <mergeCell ref="G41:H41"/>
    <mergeCell ref="K41:L41"/>
    <mergeCell ref="M41:N41"/>
    <mergeCell ref="Q41:R41"/>
    <mergeCell ref="S41:T41"/>
    <mergeCell ref="E42:F42"/>
    <mergeCell ref="G42:H42"/>
    <mergeCell ref="K42:L42"/>
    <mergeCell ref="M42:N42"/>
    <mergeCell ref="Q42:R42"/>
    <mergeCell ref="S42:T42"/>
    <mergeCell ref="E43:F43"/>
    <mergeCell ref="G43:H43"/>
    <mergeCell ref="K43:L43"/>
    <mergeCell ref="M43:N43"/>
    <mergeCell ref="Q43:R43"/>
    <mergeCell ref="S43:T43"/>
    <mergeCell ref="E44:F44"/>
    <mergeCell ref="G44:H44"/>
    <mergeCell ref="K44:L44"/>
    <mergeCell ref="M44:N44"/>
    <mergeCell ref="Q44:R44"/>
    <mergeCell ref="S44:T44"/>
    <mergeCell ref="E46:F46"/>
    <mergeCell ref="G46:H46"/>
    <mergeCell ref="K46:L46"/>
    <mergeCell ref="M46:N46"/>
    <mergeCell ref="Q46:R46"/>
    <mergeCell ref="S46:T46"/>
    <mergeCell ref="E47:F47"/>
    <mergeCell ref="G47:H47"/>
    <mergeCell ref="K47:L47"/>
    <mergeCell ref="M47:N47"/>
    <mergeCell ref="Q47:R47"/>
    <mergeCell ref="S47:T47"/>
    <mergeCell ref="E48:F48"/>
    <mergeCell ref="G48:H48"/>
    <mergeCell ref="K48:L48"/>
    <mergeCell ref="M48:N48"/>
    <mergeCell ref="Q48:R48"/>
    <mergeCell ref="S48:T48"/>
    <mergeCell ref="E49:F49"/>
    <mergeCell ref="G49:H49"/>
    <mergeCell ref="K49:L49"/>
    <mergeCell ref="M49:N49"/>
    <mergeCell ref="Q49:R49"/>
    <mergeCell ref="S49:T49"/>
    <mergeCell ref="E50:F50"/>
    <mergeCell ref="G50:H50"/>
    <mergeCell ref="K50:L50"/>
    <mergeCell ref="M50:N50"/>
    <mergeCell ref="Q50:R50"/>
    <mergeCell ref="S50:T50"/>
    <mergeCell ref="E51:F51"/>
    <mergeCell ref="G51:H51"/>
    <mergeCell ref="K51:L51"/>
    <mergeCell ref="M51:N51"/>
    <mergeCell ref="Q51:R51"/>
    <mergeCell ref="S51:T51"/>
    <mergeCell ref="E52:F52"/>
    <mergeCell ref="G52:H52"/>
    <mergeCell ref="K52:L52"/>
    <mergeCell ref="M52:N52"/>
    <mergeCell ref="Q52:R52"/>
    <mergeCell ref="S52:T52"/>
    <mergeCell ref="E53:F53"/>
    <mergeCell ref="G53:H53"/>
    <mergeCell ref="K53:L53"/>
    <mergeCell ref="M53:N53"/>
    <mergeCell ref="Q53:R53"/>
    <mergeCell ref="S53:T53"/>
    <mergeCell ref="E54:F54"/>
    <mergeCell ref="G54:H54"/>
    <mergeCell ref="K54:L54"/>
    <mergeCell ref="M54:N54"/>
    <mergeCell ref="Q54:R54"/>
    <mergeCell ref="S54:T54"/>
    <mergeCell ref="D56:E56"/>
    <mergeCell ref="F56:G56"/>
    <mergeCell ref="H56:I56"/>
    <mergeCell ref="J56:L56"/>
    <mergeCell ref="D57:E57"/>
    <mergeCell ref="F57:G57"/>
    <mergeCell ref="H57:I57"/>
    <mergeCell ref="J57:L57"/>
    <mergeCell ref="D58:E58"/>
    <mergeCell ref="F58:G58"/>
    <mergeCell ref="H58:I58"/>
    <mergeCell ref="J58:L58"/>
    <mergeCell ref="D59:E59"/>
    <mergeCell ref="F59:G59"/>
    <mergeCell ref="H59:I59"/>
    <mergeCell ref="J59:L59"/>
    <mergeCell ref="D60:E60"/>
    <mergeCell ref="F60:G60"/>
    <mergeCell ref="H60:I60"/>
    <mergeCell ref="J60:L60"/>
    <mergeCell ref="D61:E61"/>
    <mergeCell ref="F61:G61"/>
    <mergeCell ref="H61:I61"/>
    <mergeCell ref="J61:L61"/>
    <mergeCell ref="D62:E62"/>
    <mergeCell ref="F62:G62"/>
    <mergeCell ref="H62:I62"/>
    <mergeCell ref="J62:K62"/>
    <mergeCell ref="D63:E63"/>
    <mergeCell ref="F63:G63"/>
    <mergeCell ref="H63:I63"/>
    <mergeCell ref="J63:K63"/>
    <mergeCell ref="A5:A9"/>
    <mergeCell ref="A11:A16"/>
    <mergeCell ref="A18:A19"/>
    <mergeCell ref="W5:W19"/>
    <mergeCell ref="B22:C34"/>
    <mergeCell ref="B36:C44"/>
    <mergeCell ref="B46:C54"/>
    <mergeCell ref="B56:C61"/>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sheetPr>
  <dimension ref="A1:XFD151"/>
  <sheetViews>
    <sheetView zoomScale="85" zoomScaleNormal="85" workbookViewId="0">
      <selection activeCell="O11" sqref="O11"/>
    </sheetView>
  </sheetViews>
  <sheetFormatPr defaultColWidth="9.90833333333333" defaultRowHeight="17.25"/>
  <cols>
    <col min="1" max="1" width="5.63333333333333" style="595" customWidth="1"/>
    <col min="2" max="2" width="8.96666666666667" style="595" customWidth="1"/>
    <col min="3" max="3" width="39.5583333333333" style="596" customWidth="1"/>
    <col min="4" max="4" width="18.9166666666667" style="594" customWidth="1"/>
    <col min="5" max="5" width="20.75" style="594" customWidth="1"/>
    <col min="6" max="7" width="18.9166666666667" style="594" customWidth="1"/>
    <col min="8" max="9" width="13.3833333333333" style="594" customWidth="1"/>
    <col min="10" max="10" width="21.3166666666667" style="594" customWidth="1"/>
    <col min="11" max="11" width="16.75" style="594" customWidth="1"/>
    <col min="12" max="12" width="29.2666666666667" style="597" customWidth="1"/>
    <col min="13" max="13" width="11.9083333333333" style="243" customWidth="1"/>
    <col min="14" max="14" width="6.15833333333333" style="243"/>
    <col min="15" max="15" width="14.125" style="243"/>
    <col min="16" max="16251" width="6.15833333333333" style="243"/>
    <col min="16252" max="16259" width="6.15833333333333" style="247"/>
    <col min="16260" max="16384" width="9.90833333333333" style="247"/>
  </cols>
  <sheetData>
    <row r="1" s="272" customFormat="1" ht="10" customHeight="1" spans="12:12">
      <c r="L1" s="619"/>
    </row>
    <row r="2" s="272" customFormat="1" ht="85" customHeight="1" spans="2:37">
      <c r="B2" s="158" t="s">
        <v>0</v>
      </c>
      <c r="C2" s="158"/>
      <c r="D2" s="159"/>
      <c r="E2" s="159"/>
      <c r="F2" s="159"/>
      <c r="G2" s="159"/>
      <c r="H2" s="160"/>
      <c r="I2" s="158"/>
      <c r="J2" s="159"/>
      <c r="K2" s="159"/>
      <c r="L2" s="383"/>
      <c r="M2" s="597"/>
      <c r="N2" s="597"/>
      <c r="O2" s="597"/>
      <c r="P2" s="597"/>
      <c r="Q2" s="597"/>
      <c r="R2" s="597"/>
      <c r="S2" s="597"/>
      <c r="T2" s="597"/>
      <c r="U2" s="597"/>
      <c r="V2" s="597"/>
      <c r="W2" s="597"/>
      <c r="X2" s="597"/>
      <c r="Y2" s="597"/>
      <c r="Z2" s="597"/>
      <c r="AA2" s="597"/>
      <c r="AB2" s="597"/>
      <c r="AC2" s="597"/>
      <c r="AD2" s="597"/>
      <c r="AE2" s="597"/>
      <c r="AF2" s="597"/>
      <c r="AG2" s="597"/>
      <c r="AH2" s="597"/>
      <c r="AI2" s="597"/>
      <c r="AJ2" s="597"/>
      <c r="AK2" s="597"/>
    </row>
    <row r="3" s="272" customFormat="1" ht="12" customHeight="1" spans="3:12">
      <c r="C3" s="598"/>
      <c r="D3" s="598"/>
      <c r="E3" s="598"/>
      <c r="F3" s="598"/>
      <c r="G3" s="598"/>
      <c r="H3" s="598"/>
      <c r="I3" s="598"/>
      <c r="J3" s="598"/>
      <c r="K3" s="598"/>
      <c r="L3" s="620"/>
    </row>
    <row r="4" s="243" customFormat="1" ht="26.5" customHeight="1" spans="1:12">
      <c r="A4" s="599"/>
      <c r="B4" s="469" t="s">
        <v>719</v>
      </c>
      <c r="C4" s="471"/>
      <c r="D4" s="471"/>
      <c r="E4" s="471"/>
      <c r="F4" s="471"/>
      <c r="G4" s="471"/>
      <c r="H4" s="471"/>
      <c r="I4" s="471"/>
      <c r="J4" s="470"/>
      <c r="K4" s="470"/>
      <c r="L4" s="589"/>
    </row>
    <row r="5" s="243" customFormat="1" ht="26.5" customHeight="1" spans="1:13">
      <c r="A5" s="599"/>
      <c r="B5" s="600"/>
      <c r="C5" s="601"/>
      <c r="D5" s="368" t="s">
        <v>438</v>
      </c>
      <c r="E5" s="368"/>
      <c r="F5" s="368" t="s">
        <v>284</v>
      </c>
      <c r="G5" s="368"/>
      <c r="H5" s="368" t="s">
        <v>439</v>
      </c>
      <c r="I5" s="368"/>
      <c r="J5" s="473"/>
      <c r="K5" s="473"/>
      <c r="L5" s="621"/>
      <c r="M5" s="622" t="s">
        <v>264</v>
      </c>
    </row>
    <row r="6" s="243" customFormat="1" ht="40" customHeight="1" spans="1:14">
      <c r="A6" s="602"/>
      <c r="B6" s="603" t="s">
        <v>96</v>
      </c>
      <c r="C6" s="604"/>
      <c r="D6" s="604" t="s">
        <v>381</v>
      </c>
      <c r="E6" s="604" t="s">
        <v>469</v>
      </c>
      <c r="F6" s="604" t="s">
        <v>381</v>
      </c>
      <c r="G6" s="604" t="s">
        <v>469</v>
      </c>
      <c r="H6" s="604" t="s">
        <v>470</v>
      </c>
      <c r="I6" s="604" t="s">
        <v>471</v>
      </c>
      <c r="J6" s="623" t="s">
        <v>472</v>
      </c>
      <c r="K6" s="623" t="s">
        <v>277</v>
      </c>
      <c r="L6" s="624" t="s">
        <v>473</v>
      </c>
      <c r="M6" s="123" t="s">
        <v>383</v>
      </c>
      <c r="N6" s="123"/>
    </row>
    <row r="7" s="594" customFormat="1" ht="34" customHeight="1" spans="1:377">
      <c r="A7" s="605"/>
      <c r="B7" s="379" t="s">
        <v>384</v>
      </c>
      <c r="C7" s="606" t="s">
        <v>720</v>
      </c>
      <c r="D7" s="607">
        <v>6.5</v>
      </c>
      <c r="E7" s="608">
        <v>920</v>
      </c>
      <c r="F7" s="607">
        <v>6.7</v>
      </c>
      <c r="G7" s="608">
        <v>950</v>
      </c>
      <c r="H7" s="609" t="s">
        <v>410</v>
      </c>
      <c r="I7" s="609" t="s">
        <v>721</v>
      </c>
      <c r="J7" s="625" t="s">
        <v>475</v>
      </c>
      <c r="K7" s="626" t="s">
        <v>39</v>
      </c>
      <c r="L7" s="624"/>
      <c r="M7" s="123">
        <v>0.8</v>
      </c>
      <c r="N7" s="123">
        <v>120</v>
      </c>
      <c r="O7" s="597"/>
      <c r="P7" s="597"/>
      <c r="Q7" s="597"/>
      <c r="R7" s="597"/>
      <c r="S7" s="597"/>
      <c r="T7" s="597"/>
      <c r="U7" s="597"/>
      <c r="V7" s="597"/>
      <c r="W7" s="597"/>
      <c r="X7" s="597"/>
      <c r="Y7" s="597"/>
      <c r="Z7" s="597"/>
      <c r="AA7" s="597"/>
      <c r="AB7" s="597"/>
      <c r="AC7" s="597"/>
      <c r="AD7" s="597"/>
      <c r="AE7" s="597"/>
      <c r="AF7" s="597"/>
      <c r="AG7" s="597"/>
      <c r="AH7" s="597"/>
      <c r="AI7" s="597"/>
      <c r="AJ7" s="597"/>
      <c r="AK7" s="597"/>
      <c r="AL7" s="597"/>
      <c r="AM7" s="597"/>
      <c r="AN7" s="597"/>
      <c r="AO7" s="597"/>
      <c r="AP7" s="597"/>
      <c r="AQ7" s="597"/>
      <c r="AR7" s="597"/>
      <c r="AS7" s="597"/>
      <c r="AT7" s="597"/>
      <c r="AU7" s="597"/>
      <c r="AV7" s="597"/>
      <c r="AW7" s="597"/>
      <c r="AX7" s="597"/>
      <c r="AY7" s="597"/>
      <c r="AZ7" s="597"/>
      <c r="BA7" s="597"/>
      <c r="BB7" s="597"/>
      <c r="BC7" s="597"/>
      <c r="BD7" s="597"/>
      <c r="BE7" s="597"/>
      <c r="BF7" s="597"/>
      <c r="BG7" s="597"/>
      <c r="BH7" s="597"/>
      <c r="BI7" s="597"/>
      <c r="BJ7" s="597"/>
      <c r="BK7" s="597"/>
      <c r="BL7" s="597"/>
      <c r="BM7" s="597"/>
      <c r="BN7" s="597"/>
      <c r="BO7" s="597"/>
      <c r="BP7" s="597"/>
      <c r="BQ7" s="597"/>
      <c r="BR7" s="597"/>
      <c r="BS7" s="597"/>
      <c r="BT7" s="597"/>
      <c r="BU7" s="597"/>
      <c r="BV7" s="597"/>
      <c r="BW7" s="597"/>
      <c r="BX7" s="597"/>
      <c r="BY7" s="597"/>
      <c r="BZ7" s="597"/>
      <c r="CA7" s="597"/>
      <c r="CB7" s="597"/>
      <c r="CC7" s="597"/>
      <c r="CD7" s="597"/>
      <c r="CE7" s="597"/>
      <c r="CF7" s="597"/>
      <c r="CG7" s="597"/>
      <c r="CH7" s="597"/>
      <c r="CI7" s="597"/>
      <c r="CJ7" s="597"/>
      <c r="CK7" s="597"/>
      <c r="CL7" s="597"/>
      <c r="CM7" s="597"/>
      <c r="CN7" s="597"/>
      <c r="CO7" s="597"/>
      <c r="CP7" s="597"/>
      <c r="CQ7" s="597"/>
      <c r="CR7" s="597"/>
      <c r="CS7" s="597"/>
      <c r="CT7" s="597"/>
      <c r="CU7" s="597"/>
      <c r="CV7" s="597"/>
      <c r="CW7" s="597"/>
      <c r="CX7" s="597"/>
      <c r="CY7" s="597"/>
      <c r="CZ7" s="597"/>
      <c r="DA7" s="597"/>
      <c r="DB7" s="597"/>
      <c r="DC7" s="597"/>
      <c r="DD7" s="597"/>
      <c r="DE7" s="597"/>
      <c r="DF7" s="597"/>
      <c r="DG7" s="597"/>
      <c r="DH7" s="597"/>
      <c r="DI7" s="597"/>
      <c r="DJ7" s="597"/>
      <c r="DK7" s="597"/>
      <c r="DL7" s="597"/>
      <c r="DM7" s="597"/>
      <c r="DN7" s="597"/>
      <c r="DO7" s="597"/>
      <c r="DP7" s="597"/>
      <c r="DQ7" s="597"/>
      <c r="DR7" s="597"/>
      <c r="DS7" s="597"/>
      <c r="DT7" s="597"/>
      <c r="DU7" s="597"/>
      <c r="DV7" s="597"/>
      <c r="DW7" s="597"/>
      <c r="DX7" s="597"/>
      <c r="DY7" s="597"/>
      <c r="DZ7" s="597"/>
      <c r="EA7" s="597"/>
      <c r="EB7" s="597"/>
      <c r="EC7" s="597"/>
      <c r="ED7" s="597"/>
      <c r="EE7" s="597"/>
      <c r="EF7" s="597"/>
      <c r="EG7" s="597"/>
      <c r="EH7" s="597"/>
      <c r="EI7" s="597"/>
      <c r="EJ7" s="597"/>
      <c r="EK7" s="597"/>
      <c r="EL7" s="597"/>
      <c r="EM7" s="597"/>
      <c r="EN7" s="597"/>
      <c r="EO7" s="597"/>
      <c r="EP7" s="597"/>
      <c r="EQ7" s="597"/>
      <c r="ER7" s="597"/>
      <c r="ES7" s="597"/>
      <c r="ET7" s="597"/>
      <c r="EU7" s="597"/>
      <c r="EV7" s="597"/>
      <c r="EW7" s="597"/>
      <c r="EX7" s="597"/>
      <c r="EY7" s="597"/>
      <c r="EZ7" s="597"/>
      <c r="FA7" s="597"/>
      <c r="FB7" s="597"/>
      <c r="FC7" s="597"/>
      <c r="FD7" s="597"/>
      <c r="FE7" s="597"/>
      <c r="FF7" s="597"/>
      <c r="FG7" s="597"/>
      <c r="FH7" s="597"/>
      <c r="FI7" s="597"/>
      <c r="FJ7" s="597"/>
      <c r="FK7" s="597"/>
      <c r="FL7" s="597"/>
      <c r="FM7" s="597"/>
      <c r="FN7" s="597"/>
      <c r="FO7" s="597"/>
      <c r="FP7" s="597"/>
      <c r="FQ7" s="597"/>
      <c r="FR7" s="597"/>
      <c r="FS7" s="597"/>
      <c r="FT7" s="597"/>
      <c r="FU7" s="597"/>
      <c r="FV7" s="597"/>
      <c r="FW7" s="597"/>
      <c r="FX7" s="597"/>
      <c r="FY7" s="597"/>
      <c r="FZ7" s="597"/>
      <c r="GA7" s="597"/>
      <c r="GB7" s="597"/>
      <c r="GC7" s="597"/>
      <c r="GD7" s="597"/>
      <c r="GE7" s="597"/>
      <c r="GF7" s="597"/>
      <c r="GG7" s="597"/>
      <c r="GH7" s="597"/>
      <c r="GI7" s="597"/>
      <c r="GJ7" s="597"/>
      <c r="GK7" s="597"/>
      <c r="GL7" s="597"/>
      <c r="GM7" s="597"/>
      <c r="GN7" s="597"/>
      <c r="GO7" s="597"/>
      <c r="GP7" s="597"/>
      <c r="GQ7" s="597"/>
      <c r="GR7" s="597"/>
      <c r="GS7" s="597"/>
      <c r="GT7" s="597"/>
      <c r="GU7" s="597"/>
      <c r="GV7" s="597"/>
      <c r="GW7" s="597"/>
      <c r="GX7" s="597"/>
      <c r="GY7" s="597"/>
      <c r="GZ7" s="597"/>
      <c r="HA7" s="597"/>
      <c r="HB7" s="597"/>
      <c r="HC7" s="597"/>
      <c r="HD7" s="597"/>
      <c r="HE7" s="597"/>
      <c r="HF7" s="597"/>
      <c r="HG7" s="597"/>
      <c r="HH7" s="597"/>
      <c r="HI7" s="597"/>
      <c r="HJ7" s="597"/>
      <c r="HK7" s="597"/>
      <c r="HL7" s="597"/>
      <c r="HM7" s="597"/>
      <c r="HN7" s="597"/>
      <c r="HO7" s="597"/>
      <c r="HP7" s="597"/>
      <c r="HQ7" s="597"/>
      <c r="HR7" s="597"/>
      <c r="HS7" s="597"/>
      <c r="HT7" s="597"/>
      <c r="HU7" s="597"/>
      <c r="HV7" s="597"/>
      <c r="HW7" s="597"/>
      <c r="HX7" s="597"/>
      <c r="HY7" s="597"/>
      <c r="HZ7" s="597"/>
      <c r="IA7" s="597"/>
      <c r="IB7" s="597"/>
      <c r="IC7" s="597"/>
      <c r="ID7" s="597"/>
      <c r="IE7" s="597"/>
      <c r="IF7" s="597"/>
      <c r="IG7" s="597"/>
      <c r="IH7" s="597"/>
      <c r="II7" s="597"/>
      <c r="IJ7" s="597"/>
      <c r="IK7" s="597"/>
      <c r="IL7" s="597"/>
      <c r="IM7" s="597"/>
      <c r="IN7" s="597"/>
      <c r="IO7" s="597"/>
      <c r="IP7" s="597"/>
      <c r="IQ7" s="597"/>
      <c r="IR7" s="597"/>
      <c r="IS7" s="597"/>
      <c r="IT7" s="597"/>
      <c r="IU7" s="597"/>
      <c r="IV7" s="597"/>
      <c r="IW7" s="597"/>
      <c r="IX7" s="597"/>
      <c r="IY7" s="597"/>
      <c r="IZ7" s="597"/>
      <c r="JA7" s="597"/>
      <c r="JB7" s="597"/>
      <c r="JC7" s="597"/>
      <c r="JD7" s="597"/>
      <c r="JE7" s="597"/>
      <c r="JF7" s="597"/>
      <c r="JG7" s="597"/>
      <c r="JH7" s="597"/>
      <c r="JI7" s="597"/>
      <c r="JJ7" s="597"/>
      <c r="JK7" s="597"/>
      <c r="JL7" s="597"/>
      <c r="JM7" s="597"/>
      <c r="JN7" s="597"/>
      <c r="JO7" s="597"/>
      <c r="JP7" s="597"/>
      <c r="JQ7" s="597"/>
      <c r="JR7" s="597"/>
      <c r="JS7" s="597"/>
      <c r="JT7" s="597"/>
      <c r="JU7" s="597"/>
      <c r="JV7" s="597"/>
      <c r="JW7" s="597"/>
      <c r="JX7" s="597"/>
      <c r="JY7" s="597"/>
      <c r="JZ7" s="597"/>
      <c r="KA7" s="597"/>
      <c r="KB7" s="597"/>
      <c r="KC7" s="597"/>
      <c r="KD7" s="597"/>
      <c r="KE7" s="597"/>
      <c r="KF7" s="597"/>
      <c r="KG7" s="597"/>
      <c r="KH7" s="597"/>
      <c r="KI7" s="597"/>
      <c r="KJ7" s="597"/>
      <c r="KK7" s="597"/>
      <c r="KL7" s="597"/>
      <c r="KM7" s="597"/>
      <c r="KN7" s="597"/>
      <c r="KO7" s="597"/>
      <c r="KP7" s="597"/>
      <c r="KQ7" s="597"/>
      <c r="KR7" s="597"/>
      <c r="KS7" s="597"/>
      <c r="KT7" s="597"/>
      <c r="KU7" s="597"/>
      <c r="KV7" s="597"/>
      <c r="KW7" s="597"/>
      <c r="KX7" s="597"/>
      <c r="KY7" s="597"/>
      <c r="KZ7" s="597"/>
      <c r="LA7" s="597"/>
      <c r="LB7" s="597"/>
      <c r="LC7" s="597"/>
      <c r="LD7" s="597"/>
      <c r="LE7" s="597"/>
      <c r="LF7" s="597"/>
      <c r="LG7" s="597"/>
      <c r="LH7" s="597"/>
      <c r="LI7" s="597"/>
      <c r="LJ7" s="597"/>
      <c r="LK7" s="597"/>
      <c r="LL7" s="597"/>
      <c r="LM7" s="597"/>
      <c r="LN7" s="597"/>
      <c r="LO7" s="597"/>
      <c r="LP7" s="597"/>
      <c r="LQ7" s="597"/>
      <c r="LR7" s="597"/>
      <c r="LS7" s="597"/>
      <c r="LT7" s="597"/>
      <c r="LU7" s="597"/>
      <c r="LV7" s="597"/>
      <c r="LW7" s="597"/>
      <c r="LX7" s="597"/>
      <c r="LY7" s="597"/>
      <c r="LZ7" s="597"/>
      <c r="MA7" s="597"/>
      <c r="MB7" s="597"/>
      <c r="MC7" s="597"/>
      <c r="MD7" s="597"/>
      <c r="ME7" s="597"/>
      <c r="MF7" s="597"/>
      <c r="MG7" s="597"/>
      <c r="MH7" s="597"/>
      <c r="MI7" s="597"/>
      <c r="MJ7" s="597"/>
      <c r="MK7" s="597"/>
      <c r="ML7" s="597"/>
      <c r="MM7" s="597"/>
      <c r="MN7" s="597"/>
      <c r="MO7" s="597"/>
      <c r="MP7" s="597"/>
      <c r="MQ7" s="597"/>
      <c r="MR7" s="597"/>
      <c r="MS7" s="597"/>
      <c r="MT7" s="597"/>
      <c r="MU7" s="597"/>
      <c r="MV7" s="597"/>
      <c r="MW7" s="597"/>
      <c r="MX7" s="597"/>
      <c r="MY7" s="597"/>
      <c r="MZ7" s="597"/>
      <c r="NA7" s="597"/>
      <c r="NB7" s="597"/>
      <c r="NC7" s="597"/>
      <c r="ND7" s="597"/>
      <c r="NE7" s="597"/>
      <c r="NF7" s="597"/>
      <c r="NG7" s="597"/>
      <c r="NH7" s="597"/>
      <c r="NI7" s="597"/>
      <c r="NJ7" s="597"/>
      <c r="NK7" s="597"/>
      <c r="NL7" s="597"/>
      <c r="NM7" s="597"/>
    </row>
    <row r="8" s="594" customFormat="1" ht="34" customHeight="1" spans="1:377">
      <c r="A8" s="605"/>
      <c r="B8" s="379"/>
      <c r="C8" s="610" t="s">
        <v>722</v>
      </c>
      <c r="D8" s="607">
        <v>7.2</v>
      </c>
      <c r="E8" s="608">
        <v>1025</v>
      </c>
      <c r="F8" s="607">
        <v>7.4</v>
      </c>
      <c r="G8" s="608">
        <v>1055</v>
      </c>
      <c r="H8" s="609" t="s">
        <v>410</v>
      </c>
      <c r="I8" s="609" t="s">
        <v>723</v>
      </c>
      <c r="J8" s="625" t="s">
        <v>724</v>
      </c>
      <c r="K8" s="626"/>
      <c r="L8" s="624"/>
      <c r="M8" s="123"/>
      <c r="N8" s="123"/>
      <c r="O8" s="597"/>
      <c r="P8" s="597"/>
      <c r="Q8" s="597"/>
      <c r="R8" s="597"/>
      <c r="S8" s="597"/>
      <c r="T8" s="597"/>
      <c r="U8" s="597"/>
      <c r="V8" s="597"/>
      <c r="W8" s="597"/>
      <c r="X8" s="597"/>
      <c r="Y8" s="597"/>
      <c r="Z8" s="597"/>
      <c r="AA8" s="597"/>
      <c r="AB8" s="597"/>
      <c r="AC8" s="597"/>
      <c r="AD8" s="597"/>
      <c r="AE8" s="597"/>
      <c r="AF8" s="597"/>
      <c r="AG8" s="597"/>
      <c r="AH8" s="597"/>
      <c r="AI8" s="597"/>
      <c r="AJ8" s="597"/>
      <c r="AK8" s="597"/>
      <c r="AL8" s="597"/>
      <c r="AM8" s="597"/>
      <c r="AN8" s="597"/>
      <c r="AO8" s="597"/>
      <c r="AP8" s="597"/>
      <c r="AQ8" s="597"/>
      <c r="AR8" s="597"/>
      <c r="AS8" s="597"/>
      <c r="AT8" s="597"/>
      <c r="AU8" s="597"/>
      <c r="AV8" s="597"/>
      <c r="AW8" s="597"/>
      <c r="AX8" s="597"/>
      <c r="AY8" s="597"/>
      <c r="AZ8" s="597"/>
      <c r="BA8" s="597"/>
      <c r="BB8" s="597"/>
      <c r="BC8" s="597"/>
      <c r="BD8" s="597"/>
      <c r="BE8" s="597"/>
      <c r="BF8" s="597"/>
      <c r="BG8" s="597"/>
      <c r="BH8" s="597"/>
      <c r="BI8" s="597"/>
      <c r="BJ8" s="597"/>
      <c r="BK8" s="597"/>
      <c r="BL8" s="597"/>
      <c r="BM8" s="597"/>
      <c r="BN8" s="597"/>
      <c r="BO8" s="597"/>
      <c r="BP8" s="597"/>
      <c r="BQ8" s="597"/>
      <c r="BR8" s="597"/>
      <c r="BS8" s="597"/>
      <c r="BT8" s="597"/>
      <c r="BU8" s="597"/>
      <c r="BV8" s="597"/>
      <c r="BW8" s="597"/>
      <c r="BX8" s="597"/>
      <c r="BY8" s="597"/>
      <c r="BZ8" s="597"/>
      <c r="CA8" s="597"/>
      <c r="CB8" s="597"/>
      <c r="CC8" s="597"/>
      <c r="CD8" s="597"/>
      <c r="CE8" s="597"/>
      <c r="CF8" s="597"/>
      <c r="CG8" s="597"/>
      <c r="CH8" s="597"/>
      <c r="CI8" s="597"/>
      <c r="CJ8" s="597"/>
      <c r="CK8" s="597"/>
      <c r="CL8" s="597"/>
      <c r="CM8" s="597"/>
      <c r="CN8" s="597"/>
      <c r="CO8" s="597"/>
      <c r="CP8" s="597"/>
      <c r="CQ8" s="597"/>
      <c r="CR8" s="597"/>
      <c r="CS8" s="597"/>
      <c r="CT8" s="597"/>
      <c r="CU8" s="597"/>
      <c r="CV8" s="597"/>
      <c r="CW8" s="597"/>
      <c r="CX8" s="597"/>
      <c r="CY8" s="597"/>
      <c r="CZ8" s="597"/>
      <c r="DA8" s="597"/>
      <c r="DB8" s="597"/>
      <c r="DC8" s="597"/>
      <c r="DD8" s="597"/>
      <c r="DE8" s="597"/>
      <c r="DF8" s="597"/>
      <c r="DG8" s="597"/>
      <c r="DH8" s="597"/>
      <c r="DI8" s="597"/>
      <c r="DJ8" s="597"/>
      <c r="DK8" s="597"/>
      <c r="DL8" s="597"/>
      <c r="DM8" s="597"/>
      <c r="DN8" s="597"/>
      <c r="DO8" s="597"/>
      <c r="DP8" s="597"/>
      <c r="DQ8" s="597"/>
      <c r="DR8" s="597"/>
      <c r="DS8" s="597"/>
      <c r="DT8" s="597"/>
      <c r="DU8" s="597"/>
      <c r="DV8" s="597"/>
      <c r="DW8" s="597"/>
      <c r="DX8" s="597"/>
      <c r="DY8" s="597"/>
      <c r="DZ8" s="597"/>
      <c r="EA8" s="597"/>
      <c r="EB8" s="597"/>
      <c r="EC8" s="597"/>
      <c r="ED8" s="597"/>
      <c r="EE8" s="597"/>
      <c r="EF8" s="597"/>
      <c r="EG8" s="597"/>
      <c r="EH8" s="597"/>
      <c r="EI8" s="597"/>
      <c r="EJ8" s="597"/>
      <c r="EK8" s="597"/>
      <c r="EL8" s="597"/>
      <c r="EM8" s="597"/>
      <c r="EN8" s="597"/>
      <c r="EO8" s="597"/>
      <c r="EP8" s="597"/>
      <c r="EQ8" s="597"/>
      <c r="ER8" s="597"/>
      <c r="ES8" s="597"/>
      <c r="ET8" s="597"/>
      <c r="EU8" s="597"/>
      <c r="EV8" s="597"/>
      <c r="EW8" s="597"/>
      <c r="EX8" s="597"/>
      <c r="EY8" s="597"/>
      <c r="EZ8" s="597"/>
      <c r="FA8" s="597"/>
      <c r="FB8" s="597"/>
      <c r="FC8" s="597"/>
      <c r="FD8" s="597"/>
      <c r="FE8" s="597"/>
      <c r="FF8" s="597"/>
      <c r="FG8" s="597"/>
      <c r="FH8" s="597"/>
      <c r="FI8" s="597"/>
      <c r="FJ8" s="597"/>
      <c r="FK8" s="597"/>
      <c r="FL8" s="597"/>
      <c r="FM8" s="597"/>
      <c r="FN8" s="597"/>
      <c r="FO8" s="597"/>
      <c r="FP8" s="597"/>
      <c r="FQ8" s="597"/>
      <c r="FR8" s="597"/>
      <c r="FS8" s="597"/>
      <c r="FT8" s="597"/>
      <c r="FU8" s="597"/>
      <c r="FV8" s="597"/>
      <c r="FW8" s="597"/>
      <c r="FX8" s="597"/>
      <c r="FY8" s="597"/>
      <c r="FZ8" s="597"/>
      <c r="GA8" s="597"/>
      <c r="GB8" s="597"/>
      <c r="GC8" s="597"/>
      <c r="GD8" s="597"/>
      <c r="GE8" s="597"/>
      <c r="GF8" s="597"/>
      <c r="GG8" s="597"/>
      <c r="GH8" s="597"/>
      <c r="GI8" s="597"/>
      <c r="GJ8" s="597"/>
      <c r="GK8" s="597"/>
      <c r="GL8" s="597"/>
      <c r="GM8" s="597"/>
      <c r="GN8" s="597"/>
      <c r="GO8" s="597"/>
      <c r="GP8" s="597"/>
      <c r="GQ8" s="597"/>
      <c r="GR8" s="597"/>
      <c r="GS8" s="597"/>
      <c r="GT8" s="597"/>
      <c r="GU8" s="597"/>
      <c r="GV8" s="597"/>
      <c r="GW8" s="597"/>
      <c r="GX8" s="597"/>
      <c r="GY8" s="597"/>
      <c r="GZ8" s="597"/>
      <c r="HA8" s="597"/>
      <c r="HB8" s="597"/>
      <c r="HC8" s="597"/>
      <c r="HD8" s="597"/>
      <c r="HE8" s="597"/>
      <c r="HF8" s="597"/>
      <c r="HG8" s="597"/>
      <c r="HH8" s="597"/>
      <c r="HI8" s="597"/>
      <c r="HJ8" s="597"/>
      <c r="HK8" s="597"/>
      <c r="HL8" s="597"/>
      <c r="HM8" s="597"/>
      <c r="HN8" s="597"/>
      <c r="HO8" s="597"/>
      <c r="HP8" s="597"/>
      <c r="HQ8" s="597"/>
      <c r="HR8" s="597"/>
      <c r="HS8" s="597"/>
      <c r="HT8" s="597"/>
      <c r="HU8" s="597"/>
      <c r="HV8" s="597"/>
      <c r="HW8" s="597"/>
      <c r="HX8" s="597"/>
      <c r="HY8" s="597"/>
      <c r="HZ8" s="597"/>
      <c r="IA8" s="597"/>
      <c r="IB8" s="597"/>
      <c r="IC8" s="597"/>
      <c r="ID8" s="597"/>
      <c r="IE8" s="597"/>
      <c r="IF8" s="597"/>
      <c r="IG8" s="597"/>
      <c r="IH8" s="597"/>
      <c r="II8" s="597"/>
      <c r="IJ8" s="597"/>
      <c r="IK8" s="597"/>
      <c r="IL8" s="597"/>
      <c r="IM8" s="597"/>
      <c r="IN8" s="597"/>
      <c r="IO8" s="597"/>
      <c r="IP8" s="597"/>
      <c r="IQ8" s="597"/>
      <c r="IR8" s="597"/>
      <c r="IS8" s="597"/>
      <c r="IT8" s="597"/>
      <c r="IU8" s="597"/>
      <c r="IV8" s="597"/>
      <c r="IW8" s="597"/>
      <c r="IX8" s="597"/>
      <c r="IY8" s="597"/>
      <c r="IZ8" s="597"/>
      <c r="JA8" s="597"/>
      <c r="JB8" s="597"/>
      <c r="JC8" s="597"/>
      <c r="JD8" s="597"/>
      <c r="JE8" s="597"/>
      <c r="JF8" s="597"/>
      <c r="JG8" s="597"/>
      <c r="JH8" s="597"/>
      <c r="JI8" s="597"/>
      <c r="JJ8" s="597"/>
      <c r="JK8" s="597"/>
      <c r="JL8" s="597"/>
      <c r="JM8" s="597"/>
      <c r="JN8" s="597"/>
      <c r="JO8" s="597"/>
      <c r="JP8" s="597"/>
      <c r="JQ8" s="597"/>
      <c r="JR8" s="597"/>
      <c r="JS8" s="597"/>
      <c r="JT8" s="597"/>
      <c r="JU8" s="597"/>
      <c r="JV8" s="597"/>
      <c r="JW8" s="597"/>
      <c r="JX8" s="597"/>
      <c r="JY8" s="597"/>
      <c r="JZ8" s="597"/>
      <c r="KA8" s="597"/>
      <c r="KB8" s="597"/>
      <c r="KC8" s="597"/>
      <c r="KD8" s="597"/>
      <c r="KE8" s="597"/>
      <c r="KF8" s="597"/>
      <c r="KG8" s="597"/>
      <c r="KH8" s="597"/>
      <c r="KI8" s="597"/>
      <c r="KJ8" s="597"/>
      <c r="KK8" s="597"/>
      <c r="KL8" s="597"/>
      <c r="KM8" s="597"/>
      <c r="KN8" s="597"/>
      <c r="KO8" s="597"/>
      <c r="KP8" s="597"/>
      <c r="KQ8" s="597"/>
      <c r="KR8" s="597"/>
      <c r="KS8" s="597"/>
      <c r="KT8" s="597"/>
      <c r="KU8" s="597"/>
      <c r="KV8" s="597"/>
      <c r="KW8" s="597"/>
      <c r="KX8" s="597"/>
      <c r="KY8" s="597"/>
      <c r="KZ8" s="597"/>
      <c r="LA8" s="597"/>
      <c r="LB8" s="597"/>
      <c r="LC8" s="597"/>
      <c r="LD8" s="597"/>
      <c r="LE8" s="597"/>
      <c r="LF8" s="597"/>
      <c r="LG8" s="597"/>
      <c r="LH8" s="597"/>
      <c r="LI8" s="597"/>
      <c r="LJ8" s="597"/>
      <c r="LK8" s="597"/>
      <c r="LL8" s="597"/>
      <c r="LM8" s="597"/>
      <c r="LN8" s="597"/>
      <c r="LO8" s="597"/>
      <c r="LP8" s="597"/>
      <c r="LQ8" s="597"/>
      <c r="LR8" s="597"/>
      <c r="LS8" s="597"/>
      <c r="LT8" s="597"/>
      <c r="LU8" s="597"/>
      <c r="LV8" s="597"/>
      <c r="LW8" s="597"/>
      <c r="LX8" s="597"/>
      <c r="LY8" s="597"/>
      <c r="LZ8" s="597"/>
      <c r="MA8" s="597"/>
      <c r="MB8" s="597"/>
      <c r="MC8" s="597"/>
      <c r="MD8" s="597"/>
      <c r="ME8" s="597"/>
      <c r="MF8" s="597"/>
      <c r="MG8" s="597"/>
      <c r="MH8" s="597"/>
      <c r="MI8" s="597"/>
      <c r="MJ8" s="597"/>
      <c r="MK8" s="597"/>
      <c r="ML8" s="597"/>
      <c r="MM8" s="597"/>
      <c r="MN8" s="597"/>
      <c r="MO8" s="597"/>
      <c r="MP8" s="597"/>
      <c r="MQ8" s="597"/>
      <c r="MR8" s="597"/>
      <c r="MS8" s="597"/>
      <c r="MT8" s="597"/>
      <c r="MU8" s="597"/>
      <c r="MV8" s="597"/>
      <c r="MW8" s="597"/>
      <c r="MX8" s="597"/>
      <c r="MY8" s="597"/>
      <c r="MZ8" s="597"/>
      <c r="NA8" s="597"/>
      <c r="NB8" s="597"/>
      <c r="NC8" s="597"/>
      <c r="ND8" s="597"/>
      <c r="NE8" s="597"/>
      <c r="NF8" s="597"/>
      <c r="NG8" s="597"/>
      <c r="NH8" s="597"/>
      <c r="NI8" s="597"/>
      <c r="NJ8" s="597"/>
      <c r="NK8" s="597"/>
      <c r="NL8" s="597"/>
      <c r="NM8" s="597"/>
    </row>
    <row r="9" s="594" customFormat="1" ht="34" customHeight="1" spans="1:377">
      <c r="A9" s="605"/>
      <c r="B9" s="379"/>
      <c r="C9" s="606" t="s">
        <v>114</v>
      </c>
      <c r="D9" s="607">
        <v>7.4</v>
      </c>
      <c r="E9" s="608">
        <v>1055</v>
      </c>
      <c r="F9" s="607">
        <v>7.6</v>
      </c>
      <c r="G9" s="608">
        <v>1085</v>
      </c>
      <c r="H9" s="609" t="s">
        <v>410</v>
      </c>
      <c r="I9" s="609" t="s">
        <v>723</v>
      </c>
      <c r="J9" s="625"/>
      <c r="K9" s="626"/>
      <c r="L9" s="624"/>
      <c r="M9" s="123"/>
      <c r="N9" s="123"/>
      <c r="O9" s="597"/>
      <c r="P9" s="597"/>
      <c r="Q9" s="597"/>
      <c r="R9" s="597"/>
      <c r="S9" s="597"/>
      <c r="T9" s="597"/>
      <c r="U9" s="597"/>
      <c r="V9" s="597"/>
      <c r="W9" s="597"/>
      <c r="X9" s="597"/>
      <c r="Y9" s="597"/>
      <c r="Z9" s="597"/>
      <c r="AA9" s="597"/>
      <c r="AB9" s="597"/>
      <c r="AC9" s="597"/>
      <c r="AD9" s="597"/>
      <c r="AE9" s="597"/>
      <c r="AF9" s="597"/>
      <c r="AG9" s="597"/>
      <c r="AH9" s="597"/>
      <c r="AI9" s="597"/>
      <c r="AJ9" s="597"/>
      <c r="AK9" s="597"/>
      <c r="AL9" s="597"/>
      <c r="AM9" s="597"/>
      <c r="AN9" s="597"/>
      <c r="AO9" s="597"/>
      <c r="AP9" s="597"/>
      <c r="AQ9" s="597"/>
      <c r="AR9" s="597"/>
      <c r="AS9" s="597"/>
      <c r="AT9" s="597"/>
      <c r="AU9" s="597"/>
      <c r="AV9" s="597"/>
      <c r="AW9" s="597"/>
      <c r="AX9" s="597"/>
      <c r="AY9" s="597"/>
      <c r="AZ9" s="597"/>
      <c r="BA9" s="597"/>
      <c r="BB9" s="597"/>
      <c r="BC9" s="597"/>
      <c r="BD9" s="597"/>
      <c r="BE9" s="597"/>
      <c r="BF9" s="597"/>
      <c r="BG9" s="597"/>
      <c r="BH9" s="597"/>
      <c r="BI9" s="597"/>
      <c r="BJ9" s="597"/>
      <c r="BK9" s="597"/>
      <c r="BL9" s="597"/>
      <c r="BM9" s="597"/>
      <c r="BN9" s="597"/>
      <c r="BO9" s="597"/>
      <c r="BP9" s="597"/>
      <c r="BQ9" s="597"/>
      <c r="BR9" s="597"/>
      <c r="BS9" s="597"/>
      <c r="BT9" s="597"/>
      <c r="BU9" s="597"/>
      <c r="BV9" s="597"/>
      <c r="BW9" s="597"/>
      <c r="BX9" s="597"/>
      <c r="BY9" s="597"/>
      <c r="BZ9" s="597"/>
      <c r="CA9" s="597"/>
      <c r="CB9" s="597"/>
      <c r="CC9" s="597"/>
      <c r="CD9" s="597"/>
      <c r="CE9" s="597"/>
      <c r="CF9" s="597"/>
      <c r="CG9" s="597"/>
      <c r="CH9" s="597"/>
      <c r="CI9" s="597"/>
      <c r="CJ9" s="597"/>
      <c r="CK9" s="597"/>
      <c r="CL9" s="597"/>
      <c r="CM9" s="597"/>
      <c r="CN9" s="597"/>
      <c r="CO9" s="597"/>
      <c r="CP9" s="597"/>
      <c r="CQ9" s="597"/>
      <c r="CR9" s="597"/>
      <c r="CS9" s="597"/>
      <c r="CT9" s="597"/>
      <c r="CU9" s="597"/>
      <c r="CV9" s="597"/>
      <c r="CW9" s="597"/>
      <c r="CX9" s="597"/>
      <c r="CY9" s="597"/>
      <c r="CZ9" s="597"/>
      <c r="DA9" s="597"/>
      <c r="DB9" s="597"/>
      <c r="DC9" s="597"/>
      <c r="DD9" s="597"/>
      <c r="DE9" s="597"/>
      <c r="DF9" s="597"/>
      <c r="DG9" s="597"/>
      <c r="DH9" s="597"/>
      <c r="DI9" s="597"/>
      <c r="DJ9" s="597"/>
      <c r="DK9" s="597"/>
      <c r="DL9" s="597"/>
      <c r="DM9" s="597"/>
      <c r="DN9" s="597"/>
      <c r="DO9" s="597"/>
      <c r="DP9" s="597"/>
      <c r="DQ9" s="597"/>
      <c r="DR9" s="597"/>
      <c r="DS9" s="597"/>
      <c r="DT9" s="597"/>
      <c r="DU9" s="597"/>
      <c r="DV9" s="597"/>
      <c r="DW9" s="597"/>
      <c r="DX9" s="597"/>
      <c r="DY9" s="597"/>
      <c r="DZ9" s="597"/>
      <c r="EA9" s="597"/>
      <c r="EB9" s="597"/>
      <c r="EC9" s="597"/>
      <c r="ED9" s="597"/>
      <c r="EE9" s="597"/>
      <c r="EF9" s="597"/>
      <c r="EG9" s="597"/>
      <c r="EH9" s="597"/>
      <c r="EI9" s="597"/>
      <c r="EJ9" s="597"/>
      <c r="EK9" s="597"/>
      <c r="EL9" s="597"/>
      <c r="EM9" s="597"/>
      <c r="EN9" s="597"/>
      <c r="EO9" s="597"/>
      <c r="EP9" s="597"/>
      <c r="EQ9" s="597"/>
      <c r="ER9" s="597"/>
      <c r="ES9" s="597"/>
      <c r="ET9" s="597"/>
      <c r="EU9" s="597"/>
      <c r="EV9" s="597"/>
      <c r="EW9" s="597"/>
      <c r="EX9" s="597"/>
      <c r="EY9" s="597"/>
      <c r="EZ9" s="597"/>
      <c r="FA9" s="597"/>
      <c r="FB9" s="597"/>
      <c r="FC9" s="597"/>
      <c r="FD9" s="597"/>
      <c r="FE9" s="597"/>
      <c r="FF9" s="597"/>
      <c r="FG9" s="597"/>
      <c r="FH9" s="597"/>
      <c r="FI9" s="597"/>
      <c r="FJ9" s="597"/>
      <c r="FK9" s="597"/>
      <c r="FL9" s="597"/>
      <c r="FM9" s="597"/>
      <c r="FN9" s="597"/>
      <c r="FO9" s="597"/>
      <c r="FP9" s="597"/>
      <c r="FQ9" s="597"/>
      <c r="FR9" s="597"/>
      <c r="FS9" s="597"/>
      <c r="FT9" s="597"/>
      <c r="FU9" s="597"/>
      <c r="FV9" s="597"/>
      <c r="FW9" s="597"/>
      <c r="FX9" s="597"/>
      <c r="FY9" s="597"/>
      <c r="FZ9" s="597"/>
      <c r="GA9" s="597"/>
      <c r="GB9" s="597"/>
      <c r="GC9" s="597"/>
      <c r="GD9" s="597"/>
      <c r="GE9" s="597"/>
      <c r="GF9" s="597"/>
      <c r="GG9" s="597"/>
      <c r="GH9" s="597"/>
      <c r="GI9" s="597"/>
      <c r="GJ9" s="597"/>
      <c r="GK9" s="597"/>
      <c r="GL9" s="597"/>
      <c r="GM9" s="597"/>
      <c r="GN9" s="597"/>
      <c r="GO9" s="597"/>
      <c r="GP9" s="597"/>
      <c r="GQ9" s="597"/>
      <c r="GR9" s="597"/>
      <c r="GS9" s="597"/>
      <c r="GT9" s="597"/>
      <c r="GU9" s="597"/>
      <c r="GV9" s="597"/>
      <c r="GW9" s="597"/>
      <c r="GX9" s="597"/>
      <c r="GY9" s="597"/>
      <c r="GZ9" s="597"/>
      <c r="HA9" s="597"/>
      <c r="HB9" s="597"/>
      <c r="HC9" s="597"/>
      <c r="HD9" s="597"/>
      <c r="HE9" s="597"/>
      <c r="HF9" s="597"/>
      <c r="HG9" s="597"/>
      <c r="HH9" s="597"/>
      <c r="HI9" s="597"/>
      <c r="HJ9" s="597"/>
      <c r="HK9" s="597"/>
      <c r="HL9" s="597"/>
      <c r="HM9" s="597"/>
      <c r="HN9" s="597"/>
      <c r="HO9" s="597"/>
      <c r="HP9" s="597"/>
      <c r="HQ9" s="597"/>
      <c r="HR9" s="597"/>
      <c r="HS9" s="597"/>
      <c r="HT9" s="597"/>
      <c r="HU9" s="597"/>
      <c r="HV9" s="597"/>
      <c r="HW9" s="597"/>
      <c r="HX9" s="597"/>
      <c r="HY9" s="597"/>
      <c r="HZ9" s="597"/>
      <c r="IA9" s="597"/>
      <c r="IB9" s="597"/>
      <c r="IC9" s="597"/>
      <c r="ID9" s="597"/>
      <c r="IE9" s="597"/>
      <c r="IF9" s="597"/>
      <c r="IG9" s="597"/>
      <c r="IH9" s="597"/>
      <c r="II9" s="597"/>
      <c r="IJ9" s="597"/>
      <c r="IK9" s="597"/>
      <c r="IL9" s="597"/>
      <c r="IM9" s="597"/>
      <c r="IN9" s="597"/>
      <c r="IO9" s="597"/>
      <c r="IP9" s="597"/>
      <c r="IQ9" s="597"/>
      <c r="IR9" s="597"/>
      <c r="IS9" s="597"/>
      <c r="IT9" s="597"/>
      <c r="IU9" s="597"/>
      <c r="IV9" s="597"/>
      <c r="IW9" s="597"/>
      <c r="IX9" s="597"/>
      <c r="IY9" s="597"/>
      <c r="IZ9" s="597"/>
      <c r="JA9" s="597"/>
      <c r="JB9" s="597"/>
      <c r="JC9" s="597"/>
      <c r="JD9" s="597"/>
      <c r="JE9" s="597"/>
      <c r="JF9" s="597"/>
      <c r="JG9" s="597"/>
      <c r="JH9" s="597"/>
      <c r="JI9" s="597"/>
      <c r="JJ9" s="597"/>
      <c r="JK9" s="597"/>
      <c r="JL9" s="597"/>
      <c r="JM9" s="597"/>
      <c r="JN9" s="597"/>
      <c r="JO9" s="597"/>
      <c r="JP9" s="597"/>
      <c r="JQ9" s="597"/>
      <c r="JR9" s="597"/>
      <c r="JS9" s="597"/>
      <c r="JT9" s="597"/>
      <c r="JU9" s="597"/>
      <c r="JV9" s="597"/>
      <c r="JW9" s="597"/>
      <c r="JX9" s="597"/>
      <c r="JY9" s="597"/>
      <c r="JZ9" s="597"/>
      <c r="KA9" s="597"/>
      <c r="KB9" s="597"/>
      <c r="KC9" s="597"/>
      <c r="KD9" s="597"/>
      <c r="KE9" s="597"/>
      <c r="KF9" s="597"/>
      <c r="KG9" s="597"/>
      <c r="KH9" s="597"/>
      <c r="KI9" s="597"/>
      <c r="KJ9" s="597"/>
      <c r="KK9" s="597"/>
      <c r="KL9" s="597"/>
      <c r="KM9" s="597"/>
      <c r="KN9" s="597"/>
      <c r="KO9" s="597"/>
      <c r="KP9" s="597"/>
      <c r="KQ9" s="597"/>
      <c r="KR9" s="597"/>
      <c r="KS9" s="597"/>
      <c r="KT9" s="597"/>
      <c r="KU9" s="597"/>
      <c r="KV9" s="597"/>
      <c r="KW9" s="597"/>
      <c r="KX9" s="597"/>
      <c r="KY9" s="597"/>
      <c r="KZ9" s="597"/>
      <c r="LA9" s="597"/>
      <c r="LB9" s="597"/>
      <c r="LC9" s="597"/>
      <c r="LD9" s="597"/>
      <c r="LE9" s="597"/>
      <c r="LF9" s="597"/>
      <c r="LG9" s="597"/>
      <c r="LH9" s="597"/>
      <c r="LI9" s="597"/>
      <c r="LJ9" s="597"/>
      <c r="LK9" s="597"/>
      <c r="LL9" s="597"/>
      <c r="LM9" s="597"/>
      <c r="LN9" s="597"/>
      <c r="LO9" s="597"/>
      <c r="LP9" s="597"/>
      <c r="LQ9" s="597"/>
      <c r="LR9" s="597"/>
      <c r="LS9" s="597"/>
      <c r="LT9" s="597"/>
      <c r="LU9" s="597"/>
      <c r="LV9" s="597"/>
      <c r="LW9" s="597"/>
      <c r="LX9" s="597"/>
      <c r="LY9" s="597"/>
      <c r="LZ9" s="597"/>
      <c r="MA9" s="597"/>
      <c r="MB9" s="597"/>
      <c r="MC9" s="597"/>
      <c r="MD9" s="597"/>
      <c r="ME9" s="597"/>
      <c r="MF9" s="597"/>
      <c r="MG9" s="597"/>
      <c r="MH9" s="597"/>
      <c r="MI9" s="597"/>
      <c r="MJ9" s="597"/>
      <c r="MK9" s="597"/>
      <c r="ML9" s="597"/>
      <c r="MM9" s="597"/>
      <c r="MN9" s="597"/>
      <c r="MO9" s="597"/>
      <c r="MP9" s="597"/>
      <c r="MQ9" s="597"/>
      <c r="MR9" s="597"/>
      <c r="MS9" s="597"/>
      <c r="MT9" s="597"/>
      <c r="MU9" s="597"/>
      <c r="MV9" s="597"/>
      <c r="MW9" s="597"/>
      <c r="MX9" s="597"/>
      <c r="MY9" s="597"/>
      <c r="MZ9" s="597"/>
      <c r="NA9" s="597"/>
      <c r="NB9" s="597"/>
      <c r="NC9" s="597"/>
      <c r="ND9" s="597"/>
      <c r="NE9" s="597"/>
      <c r="NF9" s="597"/>
      <c r="NG9" s="597"/>
      <c r="NH9" s="597"/>
      <c r="NI9" s="597"/>
      <c r="NJ9" s="597"/>
      <c r="NK9" s="597"/>
      <c r="NL9" s="597"/>
      <c r="NM9" s="597"/>
    </row>
    <row r="10" s="594" customFormat="1" ht="34" customHeight="1" spans="1:377">
      <c r="A10" s="605"/>
      <c r="B10" s="379"/>
      <c r="C10" s="610" t="s">
        <v>725</v>
      </c>
      <c r="D10" s="607">
        <v>7.4</v>
      </c>
      <c r="E10" s="608">
        <v>1055</v>
      </c>
      <c r="F10" s="607">
        <v>7.6</v>
      </c>
      <c r="G10" s="608">
        <v>1085</v>
      </c>
      <c r="H10" s="609" t="s">
        <v>410</v>
      </c>
      <c r="I10" s="609" t="s">
        <v>723</v>
      </c>
      <c r="J10" s="625" t="s">
        <v>475</v>
      </c>
      <c r="K10" s="626"/>
      <c r="L10" s="624"/>
      <c r="M10" s="123"/>
      <c r="N10" s="123"/>
      <c r="O10" s="597"/>
      <c r="P10" s="597"/>
      <c r="Q10" s="597"/>
      <c r="R10" s="597"/>
      <c r="S10" s="597"/>
      <c r="T10" s="597"/>
      <c r="U10" s="597"/>
      <c r="V10" s="597"/>
      <c r="W10" s="597"/>
      <c r="X10" s="597"/>
      <c r="Y10" s="597"/>
      <c r="Z10" s="597"/>
      <c r="AA10" s="597"/>
      <c r="AB10" s="597"/>
      <c r="AC10" s="597"/>
      <c r="AD10" s="597"/>
      <c r="AE10" s="597"/>
      <c r="AF10" s="597"/>
      <c r="AG10" s="597"/>
      <c r="AH10" s="597"/>
      <c r="AI10" s="597"/>
      <c r="AJ10" s="597"/>
      <c r="AK10" s="597"/>
      <c r="AL10" s="597"/>
      <c r="AM10" s="597"/>
      <c r="AN10" s="597"/>
      <c r="AO10" s="597"/>
      <c r="AP10" s="597"/>
      <c r="AQ10" s="597"/>
      <c r="AR10" s="597"/>
      <c r="AS10" s="597"/>
      <c r="AT10" s="597"/>
      <c r="AU10" s="597"/>
      <c r="AV10" s="597"/>
      <c r="AW10" s="597"/>
      <c r="AX10" s="597"/>
      <c r="AY10" s="597"/>
      <c r="AZ10" s="597"/>
      <c r="BA10" s="597"/>
      <c r="BB10" s="597"/>
      <c r="BC10" s="597"/>
      <c r="BD10" s="597"/>
      <c r="BE10" s="597"/>
      <c r="BF10" s="597"/>
      <c r="BG10" s="597"/>
      <c r="BH10" s="597"/>
      <c r="BI10" s="597"/>
      <c r="BJ10" s="597"/>
      <c r="BK10" s="597"/>
      <c r="BL10" s="597"/>
      <c r="BM10" s="597"/>
      <c r="BN10" s="597"/>
      <c r="BO10" s="597"/>
      <c r="BP10" s="597"/>
      <c r="BQ10" s="597"/>
      <c r="BR10" s="597"/>
      <c r="BS10" s="597"/>
      <c r="BT10" s="597"/>
      <c r="BU10" s="597"/>
      <c r="BV10" s="597"/>
      <c r="BW10" s="597"/>
      <c r="BX10" s="597"/>
      <c r="BY10" s="597"/>
      <c r="BZ10" s="597"/>
      <c r="CA10" s="597"/>
      <c r="CB10" s="597"/>
      <c r="CC10" s="597"/>
      <c r="CD10" s="597"/>
      <c r="CE10" s="597"/>
      <c r="CF10" s="597"/>
      <c r="CG10" s="597"/>
      <c r="CH10" s="597"/>
      <c r="CI10" s="597"/>
      <c r="CJ10" s="597"/>
      <c r="CK10" s="597"/>
      <c r="CL10" s="597"/>
      <c r="CM10" s="597"/>
      <c r="CN10" s="597"/>
      <c r="CO10" s="597"/>
      <c r="CP10" s="597"/>
      <c r="CQ10" s="597"/>
      <c r="CR10" s="597"/>
      <c r="CS10" s="597"/>
      <c r="CT10" s="597"/>
      <c r="CU10" s="597"/>
      <c r="CV10" s="597"/>
      <c r="CW10" s="597"/>
      <c r="CX10" s="597"/>
      <c r="CY10" s="597"/>
      <c r="CZ10" s="597"/>
      <c r="DA10" s="597"/>
      <c r="DB10" s="597"/>
      <c r="DC10" s="597"/>
      <c r="DD10" s="597"/>
      <c r="DE10" s="597"/>
      <c r="DF10" s="597"/>
      <c r="DG10" s="597"/>
      <c r="DH10" s="597"/>
      <c r="DI10" s="597"/>
      <c r="DJ10" s="597"/>
      <c r="DK10" s="597"/>
      <c r="DL10" s="597"/>
      <c r="DM10" s="597"/>
      <c r="DN10" s="597"/>
      <c r="DO10" s="597"/>
      <c r="DP10" s="597"/>
      <c r="DQ10" s="597"/>
      <c r="DR10" s="597"/>
      <c r="DS10" s="597"/>
      <c r="DT10" s="597"/>
      <c r="DU10" s="597"/>
      <c r="DV10" s="597"/>
      <c r="DW10" s="597"/>
      <c r="DX10" s="597"/>
      <c r="DY10" s="597"/>
      <c r="DZ10" s="597"/>
      <c r="EA10" s="597"/>
      <c r="EB10" s="597"/>
      <c r="EC10" s="597"/>
      <c r="ED10" s="597"/>
      <c r="EE10" s="597"/>
      <c r="EF10" s="597"/>
      <c r="EG10" s="597"/>
      <c r="EH10" s="597"/>
      <c r="EI10" s="597"/>
      <c r="EJ10" s="597"/>
      <c r="EK10" s="597"/>
      <c r="EL10" s="597"/>
      <c r="EM10" s="597"/>
      <c r="EN10" s="597"/>
      <c r="EO10" s="597"/>
      <c r="EP10" s="597"/>
      <c r="EQ10" s="597"/>
      <c r="ER10" s="597"/>
      <c r="ES10" s="597"/>
      <c r="ET10" s="597"/>
      <c r="EU10" s="597"/>
      <c r="EV10" s="597"/>
      <c r="EW10" s="597"/>
      <c r="EX10" s="597"/>
      <c r="EY10" s="597"/>
      <c r="EZ10" s="597"/>
      <c r="FA10" s="597"/>
      <c r="FB10" s="597"/>
      <c r="FC10" s="597"/>
      <c r="FD10" s="597"/>
      <c r="FE10" s="597"/>
      <c r="FF10" s="597"/>
      <c r="FG10" s="597"/>
      <c r="FH10" s="597"/>
      <c r="FI10" s="597"/>
      <c r="FJ10" s="597"/>
      <c r="FK10" s="597"/>
      <c r="FL10" s="597"/>
      <c r="FM10" s="597"/>
      <c r="FN10" s="597"/>
      <c r="FO10" s="597"/>
      <c r="FP10" s="597"/>
      <c r="FQ10" s="597"/>
      <c r="FR10" s="597"/>
      <c r="FS10" s="597"/>
      <c r="FT10" s="597"/>
      <c r="FU10" s="597"/>
      <c r="FV10" s="597"/>
      <c r="FW10" s="597"/>
      <c r="FX10" s="597"/>
      <c r="FY10" s="597"/>
      <c r="FZ10" s="597"/>
      <c r="GA10" s="597"/>
      <c r="GB10" s="597"/>
      <c r="GC10" s="597"/>
      <c r="GD10" s="597"/>
      <c r="GE10" s="597"/>
      <c r="GF10" s="597"/>
      <c r="GG10" s="597"/>
      <c r="GH10" s="597"/>
      <c r="GI10" s="597"/>
      <c r="GJ10" s="597"/>
      <c r="GK10" s="597"/>
      <c r="GL10" s="597"/>
      <c r="GM10" s="597"/>
      <c r="GN10" s="597"/>
      <c r="GO10" s="597"/>
      <c r="GP10" s="597"/>
      <c r="GQ10" s="597"/>
      <c r="GR10" s="597"/>
      <c r="GS10" s="597"/>
      <c r="GT10" s="597"/>
      <c r="GU10" s="597"/>
      <c r="GV10" s="597"/>
      <c r="GW10" s="597"/>
      <c r="GX10" s="597"/>
      <c r="GY10" s="597"/>
      <c r="GZ10" s="597"/>
      <c r="HA10" s="597"/>
      <c r="HB10" s="597"/>
      <c r="HC10" s="597"/>
      <c r="HD10" s="597"/>
      <c r="HE10" s="597"/>
      <c r="HF10" s="597"/>
      <c r="HG10" s="597"/>
      <c r="HH10" s="597"/>
      <c r="HI10" s="597"/>
      <c r="HJ10" s="597"/>
      <c r="HK10" s="597"/>
      <c r="HL10" s="597"/>
      <c r="HM10" s="597"/>
      <c r="HN10" s="597"/>
      <c r="HO10" s="597"/>
      <c r="HP10" s="597"/>
      <c r="HQ10" s="597"/>
      <c r="HR10" s="597"/>
      <c r="HS10" s="597"/>
      <c r="HT10" s="597"/>
      <c r="HU10" s="597"/>
      <c r="HV10" s="597"/>
      <c r="HW10" s="597"/>
      <c r="HX10" s="597"/>
      <c r="HY10" s="597"/>
      <c r="HZ10" s="597"/>
      <c r="IA10" s="597"/>
      <c r="IB10" s="597"/>
      <c r="IC10" s="597"/>
      <c r="ID10" s="597"/>
      <c r="IE10" s="597"/>
      <c r="IF10" s="597"/>
      <c r="IG10" s="597"/>
      <c r="IH10" s="597"/>
      <c r="II10" s="597"/>
      <c r="IJ10" s="597"/>
      <c r="IK10" s="597"/>
      <c r="IL10" s="597"/>
      <c r="IM10" s="597"/>
      <c r="IN10" s="597"/>
      <c r="IO10" s="597"/>
      <c r="IP10" s="597"/>
      <c r="IQ10" s="597"/>
      <c r="IR10" s="597"/>
      <c r="IS10" s="597"/>
      <c r="IT10" s="597"/>
      <c r="IU10" s="597"/>
      <c r="IV10" s="597"/>
      <c r="IW10" s="597"/>
      <c r="IX10" s="597"/>
      <c r="IY10" s="597"/>
      <c r="IZ10" s="597"/>
      <c r="JA10" s="597"/>
      <c r="JB10" s="597"/>
      <c r="JC10" s="597"/>
      <c r="JD10" s="597"/>
      <c r="JE10" s="597"/>
      <c r="JF10" s="597"/>
      <c r="JG10" s="597"/>
      <c r="JH10" s="597"/>
      <c r="JI10" s="597"/>
      <c r="JJ10" s="597"/>
      <c r="JK10" s="597"/>
      <c r="JL10" s="597"/>
      <c r="JM10" s="597"/>
      <c r="JN10" s="597"/>
      <c r="JO10" s="597"/>
      <c r="JP10" s="597"/>
      <c r="JQ10" s="597"/>
      <c r="JR10" s="597"/>
      <c r="JS10" s="597"/>
      <c r="JT10" s="597"/>
      <c r="JU10" s="597"/>
      <c r="JV10" s="597"/>
      <c r="JW10" s="597"/>
      <c r="JX10" s="597"/>
      <c r="JY10" s="597"/>
      <c r="JZ10" s="597"/>
      <c r="KA10" s="597"/>
      <c r="KB10" s="597"/>
      <c r="KC10" s="597"/>
      <c r="KD10" s="597"/>
      <c r="KE10" s="597"/>
      <c r="KF10" s="597"/>
      <c r="KG10" s="597"/>
      <c r="KH10" s="597"/>
      <c r="KI10" s="597"/>
      <c r="KJ10" s="597"/>
      <c r="KK10" s="597"/>
      <c r="KL10" s="597"/>
      <c r="KM10" s="597"/>
      <c r="KN10" s="597"/>
      <c r="KO10" s="597"/>
      <c r="KP10" s="597"/>
      <c r="KQ10" s="597"/>
      <c r="KR10" s="597"/>
      <c r="KS10" s="597"/>
      <c r="KT10" s="597"/>
      <c r="KU10" s="597"/>
      <c r="KV10" s="597"/>
      <c r="KW10" s="597"/>
      <c r="KX10" s="597"/>
      <c r="KY10" s="597"/>
      <c r="KZ10" s="597"/>
      <c r="LA10" s="597"/>
      <c r="LB10" s="597"/>
      <c r="LC10" s="597"/>
      <c r="LD10" s="597"/>
      <c r="LE10" s="597"/>
      <c r="LF10" s="597"/>
      <c r="LG10" s="597"/>
      <c r="LH10" s="597"/>
      <c r="LI10" s="597"/>
      <c r="LJ10" s="597"/>
      <c r="LK10" s="597"/>
      <c r="LL10" s="597"/>
      <c r="LM10" s="597"/>
      <c r="LN10" s="597"/>
      <c r="LO10" s="597"/>
      <c r="LP10" s="597"/>
      <c r="LQ10" s="597"/>
      <c r="LR10" s="597"/>
      <c r="LS10" s="597"/>
      <c r="LT10" s="597"/>
      <c r="LU10" s="597"/>
      <c r="LV10" s="597"/>
      <c r="LW10" s="597"/>
      <c r="LX10" s="597"/>
      <c r="LY10" s="597"/>
      <c r="LZ10" s="597"/>
      <c r="MA10" s="597"/>
      <c r="MB10" s="597"/>
      <c r="MC10" s="597"/>
      <c r="MD10" s="597"/>
      <c r="ME10" s="597"/>
      <c r="MF10" s="597"/>
      <c r="MG10" s="597"/>
      <c r="MH10" s="597"/>
      <c r="MI10" s="597"/>
      <c r="MJ10" s="597"/>
      <c r="MK10" s="597"/>
      <c r="ML10" s="597"/>
      <c r="MM10" s="597"/>
      <c r="MN10" s="597"/>
      <c r="MO10" s="597"/>
      <c r="MP10" s="597"/>
      <c r="MQ10" s="597"/>
      <c r="MR10" s="597"/>
      <c r="MS10" s="597"/>
      <c r="MT10" s="597"/>
      <c r="MU10" s="597"/>
      <c r="MV10" s="597"/>
      <c r="MW10" s="597"/>
      <c r="MX10" s="597"/>
      <c r="MY10" s="597"/>
      <c r="MZ10" s="597"/>
      <c r="NA10" s="597"/>
      <c r="NB10" s="597"/>
      <c r="NC10" s="597"/>
      <c r="ND10" s="597"/>
      <c r="NE10" s="597"/>
      <c r="NF10" s="597"/>
      <c r="NG10" s="597"/>
      <c r="NH10" s="597"/>
      <c r="NI10" s="597"/>
      <c r="NJ10" s="597"/>
      <c r="NK10" s="597"/>
      <c r="NL10" s="597"/>
      <c r="NM10" s="597"/>
    </row>
    <row r="11" s="594" customFormat="1" ht="34" customHeight="1" spans="1:377">
      <c r="A11" s="605"/>
      <c r="B11" s="379"/>
      <c r="C11" s="260" t="s">
        <v>726</v>
      </c>
      <c r="D11" s="607">
        <v>7.4</v>
      </c>
      <c r="E11" s="608">
        <v>1055</v>
      </c>
      <c r="F11" s="607">
        <v>7.6</v>
      </c>
      <c r="G11" s="608">
        <v>1085</v>
      </c>
      <c r="H11" s="609" t="s">
        <v>727</v>
      </c>
      <c r="I11" s="609" t="s">
        <v>728</v>
      </c>
      <c r="J11" s="625" t="s">
        <v>475</v>
      </c>
      <c r="K11" s="626" t="s">
        <v>43</v>
      </c>
      <c r="L11" s="624"/>
      <c r="M11" s="627"/>
      <c r="N11" s="627"/>
      <c r="O11" s="597"/>
      <c r="P11" s="597"/>
      <c r="Q11" s="597"/>
      <c r="R11" s="597"/>
      <c r="S11" s="597"/>
      <c r="T11" s="597"/>
      <c r="U11" s="597"/>
      <c r="V11" s="597"/>
      <c r="W11" s="597"/>
      <c r="X11" s="597"/>
      <c r="Y11" s="597"/>
      <c r="Z11" s="597"/>
      <c r="AA11" s="597"/>
      <c r="AB11" s="597"/>
      <c r="AC11" s="597"/>
      <c r="AD11" s="597"/>
      <c r="AE11" s="597"/>
      <c r="AF11" s="597"/>
      <c r="AG11" s="597"/>
      <c r="AH11" s="597"/>
      <c r="AI11" s="597"/>
      <c r="AJ11" s="597"/>
      <c r="AK11" s="597"/>
      <c r="AL11" s="597"/>
      <c r="AM11" s="597"/>
      <c r="AN11" s="597"/>
      <c r="AO11" s="597"/>
      <c r="AP11" s="597"/>
      <c r="AQ11" s="597"/>
      <c r="AR11" s="597"/>
      <c r="AS11" s="597"/>
      <c r="AT11" s="597"/>
      <c r="AU11" s="597"/>
      <c r="AV11" s="597"/>
      <c r="AW11" s="597"/>
      <c r="AX11" s="597"/>
      <c r="AY11" s="597"/>
      <c r="AZ11" s="597"/>
      <c r="BA11" s="597"/>
      <c r="BB11" s="597"/>
      <c r="BC11" s="597"/>
      <c r="BD11" s="597"/>
      <c r="BE11" s="597"/>
      <c r="BF11" s="597"/>
      <c r="BG11" s="597"/>
      <c r="BH11" s="597"/>
      <c r="BI11" s="597"/>
      <c r="BJ11" s="597"/>
      <c r="BK11" s="597"/>
      <c r="BL11" s="597"/>
      <c r="BM11" s="597"/>
      <c r="BN11" s="597"/>
      <c r="BO11" s="597"/>
      <c r="BP11" s="597"/>
      <c r="BQ11" s="597"/>
      <c r="BR11" s="597"/>
      <c r="BS11" s="597"/>
      <c r="BT11" s="597"/>
      <c r="BU11" s="597"/>
      <c r="BV11" s="597"/>
      <c r="BW11" s="597"/>
      <c r="BX11" s="597"/>
      <c r="BY11" s="597"/>
      <c r="BZ11" s="597"/>
      <c r="CA11" s="597"/>
      <c r="CB11" s="597"/>
      <c r="CC11" s="597"/>
      <c r="CD11" s="597"/>
      <c r="CE11" s="597"/>
      <c r="CF11" s="597"/>
      <c r="CG11" s="597"/>
      <c r="CH11" s="597"/>
      <c r="CI11" s="597"/>
      <c r="CJ11" s="597"/>
      <c r="CK11" s="597"/>
      <c r="CL11" s="597"/>
      <c r="CM11" s="597"/>
      <c r="CN11" s="597"/>
      <c r="CO11" s="597"/>
      <c r="CP11" s="597"/>
      <c r="CQ11" s="597"/>
      <c r="CR11" s="597"/>
      <c r="CS11" s="597"/>
      <c r="CT11" s="597"/>
      <c r="CU11" s="597"/>
      <c r="CV11" s="597"/>
      <c r="CW11" s="597"/>
      <c r="CX11" s="597"/>
      <c r="CY11" s="597"/>
      <c r="CZ11" s="597"/>
      <c r="DA11" s="597"/>
      <c r="DB11" s="597"/>
      <c r="DC11" s="597"/>
      <c r="DD11" s="597"/>
      <c r="DE11" s="597"/>
      <c r="DF11" s="597"/>
      <c r="DG11" s="597"/>
      <c r="DH11" s="597"/>
      <c r="DI11" s="597"/>
      <c r="DJ11" s="597"/>
      <c r="DK11" s="597"/>
      <c r="DL11" s="597"/>
      <c r="DM11" s="597"/>
      <c r="DN11" s="597"/>
      <c r="DO11" s="597"/>
      <c r="DP11" s="597"/>
      <c r="DQ11" s="597"/>
      <c r="DR11" s="597"/>
      <c r="DS11" s="597"/>
      <c r="DT11" s="597"/>
      <c r="DU11" s="597"/>
      <c r="DV11" s="597"/>
      <c r="DW11" s="597"/>
      <c r="DX11" s="597"/>
      <c r="DY11" s="597"/>
      <c r="DZ11" s="597"/>
      <c r="EA11" s="597"/>
      <c r="EB11" s="597"/>
      <c r="EC11" s="597"/>
      <c r="ED11" s="597"/>
      <c r="EE11" s="597"/>
      <c r="EF11" s="597"/>
      <c r="EG11" s="597"/>
      <c r="EH11" s="597"/>
      <c r="EI11" s="597"/>
      <c r="EJ11" s="597"/>
      <c r="EK11" s="597"/>
      <c r="EL11" s="597"/>
      <c r="EM11" s="597"/>
      <c r="EN11" s="597"/>
      <c r="EO11" s="597"/>
      <c r="EP11" s="597"/>
      <c r="EQ11" s="597"/>
      <c r="ER11" s="597"/>
      <c r="ES11" s="597"/>
      <c r="ET11" s="597"/>
      <c r="EU11" s="597"/>
      <c r="EV11" s="597"/>
      <c r="EW11" s="597"/>
      <c r="EX11" s="597"/>
      <c r="EY11" s="597"/>
      <c r="EZ11" s="597"/>
      <c r="FA11" s="597"/>
      <c r="FB11" s="597"/>
      <c r="FC11" s="597"/>
      <c r="FD11" s="597"/>
      <c r="FE11" s="597"/>
      <c r="FF11" s="597"/>
      <c r="FG11" s="597"/>
      <c r="FH11" s="597"/>
      <c r="FI11" s="597"/>
      <c r="FJ11" s="597"/>
      <c r="FK11" s="597"/>
      <c r="FL11" s="597"/>
      <c r="FM11" s="597"/>
      <c r="FN11" s="597"/>
      <c r="FO11" s="597"/>
      <c r="FP11" s="597"/>
      <c r="FQ11" s="597"/>
      <c r="FR11" s="597"/>
      <c r="FS11" s="597"/>
      <c r="FT11" s="597"/>
      <c r="FU11" s="597"/>
      <c r="FV11" s="597"/>
      <c r="FW11" s="597"/>
      <c r="FX11" s="597"/>
      <c r="FY11" s="597"/>
      <c r="FZ11" s="597"/>
      <c r="GA11" s="597"/>
      <c r="GB11" s="597"/>
      <c r="GC11" s="597"/>
      <c r="GD11" s="597"/>
      <c r="GE11" s="597"/>
      <c r="GF11" s="597"/>
      <c r="GG11" s="597"/>
      <c r="GH11" s="597"/>
      <c r="GI11" s="597"/>
      <c r="GJ11" s="597"/>
      <c r="GK11" s="597"/>
      <c r="GL11" s="597"/>
      <c r="GM11" s="597"/>
      <c r="GN11" s="597"/>
      <c r="GO11" s="597"/>
      <c r="GP11" s="597"/>
      <c r="GQ11" s="597"/>
      <c r="GR11" s="597"/>
      <c r="GS11" s="597"/>
      <c r="GT11" s="597"/>
      <c r="GU11" s="597"/>
      <c r="GV11" s="597"/>
      <c r="GW11" s="597"/>
      <c r="GX11" s="597"/>
      <c r="GY11" s="597"/>
      <c r="GZ11" s="597"/>
      <c r="HA11" s="597"/>
      <c r="HB11" s="597"/>
      <c r="HC11" s="597"/>
      <c r="HD11" s="597"/>
      <c r="HE11" s="597"/>
      <c r="HF11" s="597"/>
      <c r="HG11" s="597"/>
      <c r="HH11" s="597"/>
      <c r="HI11" s="597"/>
      <c r="HJ11" s="597"/>
      <c r="HK11" s="597"/>
      <c r="HL11" s="597"/>
      <c r="HM11" s="597"/>
      <c r="HN11" s="597"/>
      <c r="HO11" s="597"/>
      <c r="HP11" s="597"/>
      <c r="HQ11" s="597"/>
      <c r="HR11" s="597"/>
      <c r="HS11" s="597"/>
      <c r="HT11" s="597"/>
      <c r="HU11" s="597"/>
      <c r="HV11" s="597"/>
      <c r="HW11" s="597"/>
      <c r="HX11" s="597"/>
      <c r="HY11" s="597"/>
      <c r="HZ11" s="597"/>
      <c r="IA11" s="597"/>
      <c r="IB11" s="597"/>
      <c r="IC11" s="597"/>
      <c r="ID11" s="597"/>
      <c r="IE11" s="597"/>
      <c r="IF11" s="597"/>
      <c r="IG11" s="597"/>
      <c r="IH11" s="597"/>
      <c r="II11" s="597"/>
      <c r="IJ11" s="597"/>
      <c r="IK11" s="597"/>
      <c r="IL11" s="597"/>
      <c r="IM11" s="597"/>
      <c r="IN11" s="597"/>
      <c r="IO11" s="597"/>
      <c r="IP11" s="597"/>
      <c r="IQ11" s="597"/>
      <c r="IR11" s="597"/>
      <c r="IS11" s="597"/>
      <c r="IT11" s="597"/>
      <c r="IU11" s="597"/>
      <c r="IV11" s="597"/>
      <c r="IW11" s="597"/>
      <c r="IX11" s="597"/>
      <c r="IY11" s="597"/>
      <c r="IZ11" s="597"/>
      <c r="JA11" s="597"/>
      <c r="JB11" s="597"/>
      <c r="JC11" s="597"/>
      <c r="JD11" s="597"/>
      <c r="JE11" s="597"/>
      <c r="JF11" s="597"/>
      <c r="JG11" s="597"/>
      <c r="JH11" s="597"/>
      <c r="JI11" s="597"/>
      <c r="JJ11" s="597"/>
      <c r="JK11" s="597"/>
      <c r="JL11" s="597"/>
      <c r="JM11" s="597"/>
      <c r="JN11" s="597"/>
      <c r="JO11" s="597"/>
      <c r="JP11" s="597"/>
      <c r="JQ11" s="597"/>
      <c r="JR11" s="597"/>
      <c r="JS11" s="597"/>
      <c r="JT11" s="597"/>
      <c r="JU11" s="597"/>
      <c r="JV11" s="597"/>
      <c r="JW11" s="597"/>
      <c r="JX11" s="597"/>
      <c r="JY11" s="597"/>
      <c r="JZ11" s="597"/>
      <c r="KA11" s="597"/>
      <c r="KB11" s="597"/>
      <c r="KC11" s="597"/>
      <c r="KD11" s="597"/>
      <c r="KE11" s="597"/>
      <c r="KF11" s="597"/>
      <c r="KG11" s="597"/>
      <c r="KH11" s="597"/>
      <c r="KI11" s="597"/>
      <c r="KJ11" s="597"/>
      <c r="KK11" s="597"/>
      <c r="KL11" s="597"/>
      <c r="KM11" s="597"/>
      <c r="KN11" s="597"/>
      <c r="KO11" s="597"/>
      <c r="KP11" s="597"/>
      <c r="KQ11" s="597"/>
      <c r="KR11" s="597"/>
      <c r="KS11" s="597"/>
      <c r="KT11" s="597"/>
      <c r="KU11" s="597"/>
      <c r="KV11" s="597"/>
      <c r="KW11" s="597"/>
      <c r="KX11" s="597"/>
      <c r="KY11" s="597"/>
      <c r="KZ11" s="597"/>
      <c r="LA11" s="597"/>
      <c r="LB11" s="597"/>
      <c r="LC11" s="597"/>
      <c r="LD11" s="597"/>
      <c r="LE11" s="597"/>
      <c r="LF11" s="597"/>
      <c r="LG11" s="597"/>
      <c r="LH11" s="597"/>
      <c r="LI11" s="597"/>
      <c r="LJ11" s="597"/>
      <c r="LK11" s="597"/>
      <c r="LL11" s="597"/>
      <c r="LM11" s="597"/>
      <c r="LN11" s="597"/>
      <c r="LO11" s="597"/>
      <c r="LP11" s="597"/>
      <c r="LQ11" s="597"/>
      <c r="LR11" s="597"/>
      <c r="LS11" s="597"/>
      <c r="LT11" s="597"/>
      <c r="LU11" s="597"/>
      <c r="LV11" s="597"/>
      <c r="LW11" s="597"/>
      <c r="LX11" s="597"/>
      <c r="LY11" s="597"/>
      <c r="LZ11" s="597"/>
      <c r="MA11" s="597"/>
      <c r="MB11" s="597"/>
      <c r="MC11" s="597"/>
      <c r="MD11" s="597"/>
      <c r="ME11" s="597"/>
      <c r="MF11" s="597"/>
      <c r="MG11" s="597"/>
      <c r="MH11" s="597"/>
      <c r="MI11" s="597"/>
      <c r="MJ11" s="597"/>
      <c r="MK11" s="597"/>
      <c r="ML11" s="597"/>
      <c r="MM11" s="597"/>
      <c r="MN11" s="597"/>
      <c r="MO11" s="597"/>
      <c r="MP11" s="597"/>
      <c r="MQ11" s="597"/>
      <c r="MR11" s="597"/>
      <c r="MS11" s="597"/>
      <c r="MT11" s="597"/>
      <c r="MU11" s="597"/>
      <c r="MV11" s="597"/>
      <c r="MW11" s="597"/>
      <c r="MX11" s="597"/>
      <c r="MY11" s="597"/>
      <c r="MZ11" s="597"/>
      <c r="NA11" s="597"/>
      <c r="NB11" s="597"/>
      <c r="NC11" s="597"/>
      <c r="ND11" s="597"/>
      <c r="NE11" s="597"/>
      <c r="NF11" s="597"/>
      <c r="NG11" s="597"/>
      <c r="NH11" s="597"/>
      <c r="NI11" s="597"/>
      <c r="NJ11" s="597"/>
      <c r="NK11" s="597"/>
      <c r="NL11" s="597"/>
      <c r="NM11" s="597"/>
    </row>
    <row r="12" s="594" customFormat="1" ht="34" customHeight="1" spans="1:377">
      <c r="A12" s="605"/>
      <c r="B12" s="379"/>
      <c r="C12" s="260" t="s">
        <v>529</v>
      </c>
      <c r="D12" s="607">
        <v>7.5</v>
      </c>
      <c r="E12" s="608">
        <v>1070</v>
      </c>
      <c r="F12" s="607">
        <v>7.7</v>
      </c>
      <c r="G12" s="608">
        <v>1100</v>
      </c>
      <c r="H12" s="609" t="s">
        <v>727</v>
      </c>
      <c r="I12" s="609" t="s">
        <v>728</v>
      </c>
      <c r="J12" s="625"/>
      <c r="K12" s="626"/>
      <c r="L12" s="624"/>
      <c r="M12" s="627"/>
      <c r="N12" s="627"/>
      <c r="O12" s="597"/>
      <c r="P12" s="597"/>
      <c r="Q12" s="597"/>
      <c r="R12" s="597"/>
      <c r="S12" s="597"/>
      <c r="T12" s="597"/>
      <c r="U12" s="597"/>
      <c r="V12" s="597"/>
      <c r="W12" s="597"/>
      <c r="X12" s="597"/>
      <c r="Y12" s="597"/>
      <c r="Z12" s="597"/>
      <c r="AA12" s="597"/>
      <c r="AB12" s="597"/>
      <c r="AC12" s="597"/>
      <c r="AD12" s="597"/>
      <c r="AE12" s="597"/>
      <c r="AF12" s="597"/>
      <c r="AG12" s="597"/>
      <c r="AH12" s="597"/>
      <c r="AI12" s="597"/>
      <c r="AJ12" s="597"/>
      <c r="AK12" s="597"/>
      <c r="AL12" s="597"/>
      <c r="AM12" s="597"/>
      <c r="AN12" s="597"/>
      <c r="AO12" s="597"/>
      <c r="AP12" s="597"/>
      <c r="AQ12" s="597"/>
      <c r="AR12" s="597"/>
      <c r="AS12" s="597"/>
      <c r="AT12" s="597"/>
      <c r="AU12" s="597"/>
      <c r="AV12" s="597"/>
      <c r="AW12" s="597"/>
      <c r="AX12" s="597"/>
      <c r="AY12" s="597"/>
      <c r="AZ12" s="597"/>
      <c r="BA12" s="597"/>
      <c r="BB12" s="597"/>
      <c r="BC12" s="597"/>
      <c r="BD12" s="597"/>
      <c r="BE12" s="597"/>
      <c r="BF12" s="597"/>
      <c r="BG12" s="597"/>
      <c r="BH12" s="597"/>
      <c r="BI12" s="597"/>
      <c r="BJ12" s="597"/>
      <c r="BK12" s="597"/>
      <c r="BL12" s="597"/>
      <c r="BM12" s="597"/>
      <c r="BN12" s="597"/>
      <c r="BO12" s="597"/>
      <c r="BP12" s="597"/>
      <c r="BQ12" s="597"/>
      <c r="BR12" s="597"/>
      <c r="BS12" s="597"/>
      <c r="BT12" s="597"/>
      <c r="BU12" s="597"/>
      <c r="BV12" s="597"/>
      <c r="BW12" s="597"/>
      <c r="BX12" s="597"/>
      <c r="BY12" s="597"/>
      <c r="BZ12" s="597"/>
      <c r="CA12" s="597"/>
      <c r="CB12" s="597"/>
      <c r="CC12" s="597"/>
      <c r="CD12" s="597"/>
      <c r="CE12" s="597"/>
      <c r="CF12" s="597"/>
      <c r="CG12" s="597"/>
      <c r="CH12" s="597"/>
      <c r="CI12" s="597"/>
      <c r="CJ12" s="597"/>
      <c r="CK12" s="597"/>
      <c r="CL12" s="597"/>
      <c r="CM12" s="597"/>
      <c r="CN12" s="597"/>
      <c r="CO12" s="597"/>
      <c r="CP12" s="597"/>
      <c r="CQ12" s="597"/>
      <c r="CR12" s="597"/>
      <c r="CS12" s="597"/>
      <c r="CT12" s="597"/>
      <c r="CU12" s="597"/>
      <c r="CV12" s="597"/>
      <c r="CW12" s="597"/>
      <c r="CX12" s="597"/>
      <c r="CY12" s="597"/>
      <c r="CZ12" s="597"/>
      <c r="DA12" s="597"/>
      <c r="DB12" s="597"/>
      <c r="DC12" s="597"/>
      <c r="DD12" s="597"/>
      <c r="DE12" s="597"/>
      <c r="DF12" s="597"/>
      <c r="DG12" s="597"/>
      <c r="DH12" s="597"/>
      <c r="DI12" s="597"/>
      <c r="DJ12" s="597"/>
      <c r="DK12" s="597"/>
      <c r="DL12" s="597"/>
      <c r="DM12" s="597"/>
      <c r="DN12" s="597"/>
      <c r="DO12" s="597"/>
      <c r="DP12" s="597"/>
      <c r="DQ12" s="597"/>
      <c r="DR12" s="597"/>
      <c r="DS12" s="597"/>
      <c r="DT12" s="597"/>
      <c r="DU12" s="597"/>
      <c r="DV12" s="597"/>
      <c r="DW12" s="597"/>
      <c r="DX12" s="597"/>
      <c r="DY12" s="597"/>
      <c r="DZ12" s="597"/>
      <c r="EA12" s="597"/>
      <c r="EB12" s="597"/>
      <c r="EC12" s="597"/>
      <c r="ED12" s="597"/>
      <c r="EE12" s="597"/>
      <c r="EF12" s="597"/>
      <c r="EG12" s="597"/>
      <c r="EH12" s="597"/>
      <c r="EI12" s="597"/>
      <c r="EJ12" s="597"/>
      <c r="EK12" s="597"/>
      <c r="EL12" s="597"/>
      <c r="EM12" s="597"/>
      <c r="EN12" s="597"/>
      <c r="EO12" s="597"/>
      <c r="EP12" s="597"/>
      <c r="EQ12" s="597"/>
      <c r="ER12" s="597"/>
      <c r="ES12" s="597"/>
      <c r="ET12" s="597"/>
      <c r="EU12" s="597"/>
      <c r="EV12" s="597"/>
      <c r="EW12" s="597"/>
      <c r="EX12" s="597"/>
      <c r="EY12" s="597"/>
      <c r="EZ12" s="597"/>
      <c r="FA12" s="597"/>
      <c r="FB12" s="597"/>
      <c r="FC12" s="597"/>
      <c r="FD12" s="597"/>
      <c r="FE12" s="597"/>
      <c r="FF12" s="597"/>
      <c r="FG12" s="597"/>
      <c r="FH12" s="597"/>
      <c r="FI12" s="597"/>
      <c r="FJ12" s="597"/>
      <c r="FK12" s="597"/>
      <c r="FL12" s="597"/>
      <c r="FM12" s="597"/>
      <c r="FN12" s="597"/>
      <c r="FO12" s="597"/>
      <c r="FP12" s="597"/>
      <c r="FQ12" s="597"/>
      <c r="FR12" s="597"/>
      <c r="FS12" s="597"/>
      <c r="FT12" s="597"/>
      <c r="FU12" s="597"/>
      <c r="FV12" s="597"/>
      <c r="FW12" s="597"/>
      <c r="FX12" s="597"/>
      <c r="FY12" s="597"/>
      <c r="FZ12" s="597"/>
      <c r="GA12" s="597"/>
      <c r="GB12" s="597"/>
      <c r="GC12" s="597"/>
      <c r="GD12" s="597"/>
      <c r="GE12" s="597"/>
      <c r="GF12" s="597"/>
      <c r="GG12" s="597"/>
      <c r="GH12" s="597"/>
      <c r="GI12" s="597"/>
      <c r="GJ12" s="597"/>
      <c r="GK12" s="597"/>
      <c r="GL12" s="597"/>
      <c r="GM12" s="597"/>
      <c r="GN12" s="597"/>
      <c r="GO12" s="597"/>
      <c r="GP12" s="597"/>
      <c r="GQ12" s="597"/>
      <c r="GR12" s="597"/>
      <c r="GS12" s="597"/>
      <c r="GT12" s="597"/>
      <c r="GU12" s="597"/>
      <c r="GV12" s="597"/>
      <c r="GW12" s="597"/>
      <c r="GX12" s="597"/>
      <c r="GY12" s="597"/>
      <c r="GZ12" s="597"/>
      <c r="HA12" s="597"/>
      <c r="HB12" s="597"/>
      <c r="HC12" s="597"/>
      <c r="HD12" s="597"/>
      <c r="HE12" s="597"/>
      <c r="HF12" s="597"/>
      <c r="HG12" s="597"/>
      <c r="HH12" s="597"/>
      <c r="HI12" s="597"/>
      <c r="HJ12" s="597"/>
      <c r="HK12" s="597"/>
      <c r="HL12" s="597"/>
      <c r="HM12" s="597"/>
      <c r="HN12" s="597"/>
      <c r="HO12" s="597"/>
      <c r="HP12" s="597"/>
      <c r="HQ12" s="597"/>
      <c r="HR12" s="597"/>
      <c r="HS12" s="597"/>
      <c r="HT12" s="597"/>
      <c r="HU12" s="597"/>
      <c r="HV12" s="597"/>
      <c r="HW12" s="597"/>
      <c r="HX12" s="597"/>
      <c r="HY12" s="597"/>
      <c r="HZ12" s="597"/>
      <c r="IA12" s="597"/>
      <c r="IB12" s="597"/>
      <c r="IC12" s="597"/>
      <c r="ID12" s="597"/>
      <c r="IE12" s="597"/>
      <c r="IF12" s="597"/>
      <c r="IG12" s="597"/>
      <c r="IH12" s="597"/>
      <c r="II12" s="597"/>
      <c r="IJ12" s="597"/>
      <c r="IK12" s="597"/>
      <c r="IL12" s="597"/>
      <c r="IM12" s="597"/>
      <c r="IN12" s="597"/>
      <c r="IO12" s="597"/>
      <c r="IP12" s="597"/>
      <c r="IQ12" s="597"/>
      <c r="IR12" s="597"/>
      <c r="IS12" s="597"/>
      <c r="IT12" s="597"/>
      <c r="IU12" s="597"/>
      <c r="IV12" s="597"/>
      <c r="IW12" s="597"/>
      <c r="IX12" s="597"/>
      <c r="IY12" s="597"/>
      <c r="IZ12" s="597"/>
      <c r="JA12" s="597"/>
      <c r="JB12" s="597"/>
      <c r="JC12" s="597"/>
      <c r="JD12" s="597"/>
      <c r="JE12" s="597"/>
      <c r="JF12" s="597"/>
      <c r="JG12" s="597"/>
      <c r="JH12" s="597"/>
      <c r="JI12" s="597"/>
      <c r="JJ12" s="597"/>
      <c r="JK12" s="597"/>
      <c r="JL12" s="597"/>
      <c r="JM12" s="597"/>
      <c r="JN12" s="597"/>
      <c r="JO12" s="597"/>
      <c r="JP12" s="597"/>
      <c r="JQ12" s="597"/>
      <c r="JR12" s="597"/>
      <c r="JS12" s="597"/>
      <c r="JT12" s="597"/>
      <c r="JU12" s="597"/>
      <c r="JV12" s="597"/>
      <c r="JW12" s="597"/>
      <c r="JX12" s="597"/>
      <c r="JY12" s="597"/>
      <c r="JZ12" s="597"/>
      <c r="KA12" s="597"/>
      <c r="KB12" s="597"/>
      <c r="KC12" s="597"/>
      <c r="KD12" s="597"/>
      <c r="KE12" s="597"/>
      <c r="KF12" s="597"/>
      <c r="KG12" s="597"/>
      <c r="KH12" s="597"/>
      <c r="KI12" s="597"/>
      <c r="KJ12" s="597"/>
      <c r="KK12" s="597"/>
      <c r="KL12" s="597"/>
      <c r="KM12" s="597"/>
      <c r="KN12" s="597"/>
      <c r="KO12" s="597"/>
      <c r="KP12" s="597"/>
      <c r="KQ12" s="597"/>
      <c r="KR12" s="597"/>
      <c r="KS12" s="597"/>
      <c r="KT12" s="597"/>
      <c r="KU12" s="597"/>
      <c r="KV12" s="597"/>
      <c r="KW12" s="597"/>
      <c r="KX12" s="597"/>
      <c r="KY12" s="597"/>
      <c r="KZ12" s="597"/>
      <c r="LA12" s="597"/>
      <c r="LB12" s="597"/>
      <c r="LC12" s="597"/>
      <c r="LD12" s="597"/>
      <c r="LE12" s="597"/>
      <c r="LF12" s="597"/>
      <c r="LG12" s="597"/>
      <c r="LH12" s="597"/>
      <c r="LI12" s="597"/>
      <c r="LJ12" s="597"/>
      <c r="LK12" s="597"/>
      <c r="LL12" s="597"/>
      <c r="LM12" s="597"/>
      <c r="LN12" s="597"/>
      <c r="LO12" s="597"/>
      <c r="LP12" s="597"/>
      <c r="LQ12" s="597"/>
      <c r="LR12" s="597"/>
      <c r="LS12" s="597"/>
      <c r="LT12" s="597"/>
      <c r="LU12" s="597"/>
      <c r="LV12" s="597"/>
      <c r="LW12" s="597"/>
      <c r="LX12" s="597"/>
      <c r="LY12" s="597"/>
      <c r="LZ12" s="597"/>
      <c r="MA12" s="597"/>
      <c r="MB12" s="597"/>
      <c r="MC12" s="597"/>
      <c r="MD12" s="597"/>
      <c r="ME12" s="597"/>
      <c r="MF12" s="597"/>
      <c r="MG12" s="597"/>
      <c r="MH12" s="597"/>
      <c r="MI12" s="597"/>
      <c r="MJ12" s="597"/>
      <c r="MK12" s="597"/>
      <c r="ML12" s="597"/>
      <c r="MM12" s="597"/>
      <c r="MN12" s="597"/>
      <c r="MO12" s="597"/>
      <c r="MP12" s="597"/>
      <c r="MQ12" s="597"/>
      <c r="MR12" s="597"/>
      <c r="MS12" s="597"/>
      <c r="MT12" s="597"/>
      <c r="MU12" s="597"/>
      <c r="MV12" s="597"/>
      <c r="MW12" s="597"/>
      <c r="MX12" s="597"/>
      <c r="MY12" s="597"/>
      <c r="MZ12" s="597"/>
      <c r="NA12" s="597"/>
      <c r="NB12" s="597"/>
      <c r="NC12" s="597"/>
      <c r="ND12" s="597"/>
      <c r="NE12" s="597"/>
      <c r="NF12" s="597"/>
      <c r="NG12" s="597"/>
      <c r="NH12" s="597"/>
      <c r="NI12" s="597"/>
      <c r="NJ12" s="597"/>
      <c r="NK12" s="597"/>
      <c r="NL12" s="597"/>
      <c r="NM12" s="597"/>
    </row>
    <row r="13" s="594" customFormat="1" ht="34" customHeight="1" spans="1:377">
      <c r="A13" s="605"/>
      <c r="B13" s="379"/>
      <c r="C13" s="260" t="s">
        <v>729</v>
      </c>
      <c r="D13" s="607">
        <v>7.6</v>
      </c>
      <c r="E13" s="608">
        <v>1085</v>
      </c>
      <c r="F13" s="607">
        <v>7.8</v>
      </c>
      <c r="G13" s="608">
        <v>1115</v>
      </c>
      <c r="H13" s="609" t="s">
        <v>727</v>
      </c>
      <c r="I13" s="609" t="s">
        <v>728</v>
      </c>
      <c r="J13" s="625"/>
      <c r="K13" s="626"/>
      <c r="L13" s="624"/>
      <c r="M13" s="597"/>
      <c r="N13" s="597"/>
      <c r="O13" s="597"/>
      <c r="P13" s="597"/>
      <c r="Q13" s="597"/>
      <c r="R13" s="597"/>
      <c r="S13" s="597"/>
      <c r="T13" s="597"/>
      <c r="U13" s="597"/>
      <c r="V13" s="597"/>
      <c r="W13" s="597"/>
      <c r="X13" s="597"/>
      <c r="Y13" s="597"/>
      <c r="Z13" s="597"/>
      <c r="AA13" s="597"/>
      <c r="AB13" s="597"/>
      <c r="AC13" s="597"/>
      <c r="AD13" s="597"/>
      <c r="AE13" s="597"/>
      <c r="AF13" s="597"/>
      <c r="AG13" s="597"/>
      <c r="AH13" s="597"/>
      <c r="AI13" s="597"/>
      <c r="AJ13" s="597"/>
      <c r="AK13" s="597"/>
      <c r="AL13" s="597"/>
      <c r="AM13" s="597"/>
      <c r="AN13" s="597"/>
      <c r="AO13" s="597"/>
      <c r="AP13" s="597"/>
      <c r="AQ13" s="597"/>
      <c r="AR13" s="597"/>
      <c r="AS13" s="597"/>
      <c r="AT13" s="597"/>
      <c r="AU13" s="597"/>
      <c r="AV13" s="597"/>
      <c r="AW13" s="597"/>
      <c r="AX13" s="597"/>
      <c r="AY13" s="597"/>
      <c r="AZ13" s="597"/>
      <c r="BA13" s="597"/>
      <c r="BB13" s="597"/>
      <c r="BC13" s="597"/>
      <c r="BD13" s="597"/>
      <c r="BE13" s="597"/>
      <c r="BF13" s="597"/>
      <c r="BG13" s="597"/>
      <c r="BH13" s="597"/>
      <c r="BI13" s="597"/>
      <c r="BJ13" s="597"/>
      <c r="BK13" s="597"/>
      <c r="BL13" s="597"/>
      <c r="BM13" s="597"/>
      <c r="BN13" s="597"/>
      <c r="BO13" s="597"/>
      <c r="BP13" s="597"/>
      <c r="BQ13" s="597"/>
      <c r="BR13" s="597"/>
      <c r="BS13" s="597"/>
      <c r="BT13" s="597"/>
      <c r="BU13" s="597"/>
      <c r="BV13" s="597"/>
      <c r="BW13" s="597"/>
      <c r="BX13" s="597"/>
      <c r="BY13" s="597"/>
      <c r="BZ13" s="597"/>
      <c r="CA13" s="597"/>
      <c r="CB13" s="597"/>
      <c r="CC13" s="597"/>
      <c r="CD13" s="597"/>
      <c r="CE13" s="597"/>
      <c r="CF13" s="597"/>
      <c r="CG13" s="597"/>
      <c r="CH13" s="597"/>
      <c r="CI13" s="597"/>
      <c r="CJ13" s="597"/>
      <c r="CK13" s="597"/>
      <c r="CL13" s="597"/>
      <c r="CM13" s="597"/>
      <c r="CN13" s="597"/>
      <c r="CO13" s="597"/>
      <c r="CP13" s="597"/>
      <c r="CQ13" s="597"/>
      <c r="CR13" s="597"/>
      <c r="CS13" s="597"/>
      <c r="CT13" s="597"/>
      <c r="CU13" s="597"/>
      <c r="CV13" s="597"/>
      <c r="CW13" s="597"/>
      <c r="CX13" s="597"/>
      <c r="CY13" s="597"/>
      <c r="CZ13" s="597"/>
      <c r="DA13" s="597"/>
      <c r="DB13" s="597"/>
      <c r="DC13" s="597"/>
      <c r="DD13" s="597"/>
      <c r="DE13" s="597"/>
      <c r="DF13" s="597"/>
      <c r="DG13" s="597"/>
      <c r="DH13" s="597"/>
      <c r="DI13" s="597"/>
      <c r="DJ13" s="597"/>
      <c r="DK13" s="597"/>
      <c r="DL13" s="597"/>
      <c r="DM13" s="597"/>
      <c r="DN13" s="597"/>
      <c r="DO13" s="597"/>
      <c r="DP13" s="597"/>
      <c r="DQ13" s="597"/>
      <c r="DR13" s="597"/>
      <c r="DS13" s="597"/>
      <c r="DT13" s="597"/>
      <c r="DU13" s="597"/>
      <c r="DV13" s="597"/>
      <c r="DW13" s="597"/>
      <c r="DX13" s="597"/>
      <c r="DY13" s="597"/>
      <c r="DZ13" s="597"/>
      <c r="EA13" s="597"/>
      <c r="EB13" s="597"/>
      <c r="EC13" s="597"/>
      <c r="ED13" s="597"/>
      <c r="EE13" s="597"/>
      <c r="EF13" s="597"/>
      <c r="EG13" s="597"/>
      <c r="EH13" s="597"/>
      <c r="EI13" s="597"/>
      <c r="EJ13" s="597"/>
      <c r="EK13" s="597"/>
      <c r="EL13" s="597"/>
      <c r="EM13" s="597"/>
      <c r="EN13" s="597"/>
      <c r="EO13" s="597"/>
      <c r="EP13" s="597"/>
      <c r="EQ13" s="597"/>
      <c r="ER13" s="597"/>
      <c r="ES13" s="597"/>
      <c r="ET13" s="597"/>
      <c r="EU13" s="597"/>
      <c r="EV13" s="597"/>
      <c r="EW13" s="597"/>
      <c r="EX13" s="597"/>
      <c r="EY13" s="597"/>
      <c r="EZ13" s="597"/>
      <c r="FA13" s="597"/>
      <c r="FB13" s="597"/>
      <c r="FC13" s="597"/>
      <c r="FD13" s="597"/>
      <c r="FE13" s="597"/>
      <c r="FF13" s="597"/>
      <c r="FG13" s="597"/>
      <c r="FH13" s="597"/>
      <c r="FI13" s="597"/>
      <c r="FJ13" s="597"/>
      <c r="FK13" s="597"/>
      <c r="FL13" s="597"/>
      <c r="FM13" s="597"/>
      <c r="FN13" s="597"/>
      <c r="FO13" s="597"/>
      <c r="FP13" s="597"/>
      <c r="FQ13" s="597"/>
      <c r="FR13" s="597"/>
      <c r="FS13" s="597"/>
      <c r="FT13" s="597"/>
      <c r="FU13" s="597"/>
      <c r="FV13" s="597"/>
      <c r="FW13" s="597"/>
      <c r="FX13" s="597"/>
      <c r="FY13" s="597"/>
      <c r="FZ13" s="597"/>
      <c r="GA13" s="597"/>
      <c r="GB13" s="597"/>
      <c r="GC13" s="597"/>
      <c r="GD13" s="597"/>
      <c r="GE13" s="597"/>
      <c r="GF13" s="597"/>
      <c r="GG13" s="597"/>
      <c r="GH13" s="597"/>
      <c r="GI13" s="597"/>
      <c r="GJ13" s="597"/>
      <c r="GK13" s="597"/>
      <c r="GL13" s="597"/>
      <c r="GM13" s="597"/>
      <c r="GN13" s="597"/>
      <c r="GO13" s="597"/>
      <c r="GP13" s="597"/>
      <c r="GQ13" s="597"/>
      <c r="GR13" s="597"/>
      <c r="GS13" s="597"/>
      <c r="GT13" s="597"/>
      <c r="GU13" s="597"/>
      <c r="GV13" s="597"/>
      <c r="GW13" s="597"/>
      <c r="GX13" s="597"/>
      <c r="GY13" s="597"/>
      <c r="GZ13" s="597"/>
      <c r="HA13" s="597"/>
      <c r="HB13" s="597"/>
      <c r="HC13" s="597"/>
      <c r="HD13" s="597"/>
      <c r="HE13" s="597"/>
      <c r="HF13" s="597"/>
      <c r="HG13" s="597"/>
      <c r="HH13" s="597"/>
      <c r="HI13" s="597"/>
      <c r="HJ13" s="597"/>
      <c r="HK13" s="597"/>
      <c r="HL13" s="597"/>
      <c r="HM13" s="597"/>
      <c r="HN13" s="597"/>
      <c r="HO13" s="597"/>
      <c r="HP13" s="597"/>
      <c r="HQ13" s="597"/>
      <c r="HR13" s="597"/>
      <c r="HS13" s="597"/>
      <c r="HT13" s="597"/>
      <c r="HU13" s="597"/>
      <c r="HV13" s="597"/>
      <c r="HW13" s="597"/>
      <c r="HX13" s="597"/>
      <c r="HY13" s="597"/>
      <c r="HZ13" s="597"/>
      <c r="IA13" s="597"/>
      <c r="IB13" s="597"/>
      <c r="IC13" s="597"/>
      <c r="ID13" s="597"/>
      <c r="IE13" s="597"/>
      <c r="IF13" s="597"/>
      <c r="IG13" s="597"/>
      <c r="IH13" s="597"/>
      <c r="II13" s="597"/>
      <c r="IJ13" s="597"/>
      <c r="IK13" s="597"/>
      <c r="IL13" s="597"/>
      <c r="IM13" s="597"/>
      <c r="IN13" s="597"/>
      <c r="IO13" s="597"/>
      <c r="IP13" s="597"/>
      <c r="IQ13" s="597"/>
      <c r="IR13" s="597"/>
      <c r="IS13" s="597"/>
      <c r="IT13" s="597"/>
      <c r="IU13" s="597"/>
      <c r="IV13" s="597"/>
      <c r="IW13" s="597"/>
      <c r="IX13" s="597"/>
      <c r="IY13" s="597"/>
      <c r="IZ13" s="597"/>
      <c r="JA13" s="597"/>
      <c r="JB13" s="597"/>
      <c r="JC13" s="597"/>
      <c r="JD13" s="597"/>
      <c r="JE13" s="597"/>
      <c r="JF13" s="597"/>
      <c r="JG13" s="597"/>
      <c r="JH13" s="597"/>
      <c r="JI13" s="597"/>
      <c r="JJ13" s="597"/>
      <c r="JK13" s="597"/>
      <c r="JL13" s="597"/>
      <c r="JM13" s="597"/>
      <c r="JN13" s="597"/>
      <c r="JO13" s="597"/>
      <c r="JP13" s="597"/>
      <c r="JQ13" s="597"/>
      <c r="JR13" s="597"/>
      <c r="JS13" s="597"/>
      <c r="JT13" s="597"/>
      <c r="JU13" s="597"/>
      <c r="JV13" s="597"/>
      <c r="JW13" s="597"/>
      <c r="JX13" s="597"/>
      <c r="JY13" s="597"/>
      <c r="JZ13" s="597"/>
      <c r="KA13" s="597"/>
      <c r="KB13" s="597"/>
      <c r="KC13" s="597"/>
      <c r="KD13" s="597"/>
      <c r="KE13" s="597"/>
      <c r="KF13" s="597"/>
      <c r="KG13" s="597"/>
      <c r="KH13" s="597"/>
      <c r="KI13" s="597"/>
      <c r="KJ13" s="597"/>
      <c r="KK13" s="597"/>
      <c r="KL13" s="597"/>
      <c r="KM13" s="597"/>
      <c r="KN13" s="597"/>
      <c r="KO13" s="597"/>
      <c r="KP13" s="597"/>
      <c r="KQ13" s="597"/>
      <c r="KR13" s="597"/>
      <c r="KS13" s="597"/>
      <c r="KT13" s="597"/>
      <c r="KU13" s="597"/>
      <c r="KV13" s="597"/>
      <c r="KW13" s="597"/>
      <c r="KX13" s="597"/>
      <c r="KY13" s="597"/>
      <c r="KZ13" s="597"/>
      <c r="LA13" s="597"/>
      <c r="LB13" s="597"/>
      <c r="LC13" s="597"/>
      <c r="LD13" s="597"/>
      <c r="LE13" s="597"/>
      <c r="LF13" s="597"/>
      <c r="LG13" s="597"/>
      <c r="LH13" s="597"/>
      <c r="LI13" s="597"/>
      <c r="LJ13" s="597"/>
      <c r="LK13" s="597"/>
      <c r="LL13" s="597"/>
      <c r="LM13" s="597"/>
      <c r="LN13" s="597"/>
      <c r="LO13" s="597"/>
      <c r="LP13" s="597"/>
      <c r="LQ13" s="597"/>
      <c r="LR13" s="597"/>
      <c r="LS13" s="597"/>
      <c r="LT13" s="597"/>
      <c r="LU13" s="597"/>
      <c r="LV13" s="597"/>
      <c r="LW13" s="597"/>
      <c r="LX13" s="597"/>
      <c r="LY13" s="597"/>
      <c r="LZ13" s="597"/>
      <c r="MA13" s="597"/>
      <c r="MB13" s="597"/>
      <c r="MC13" s="597"/>
      <c r="MD13" s="597"/>
      <c r="ME13" s="597"/>
      <c r="MF13" s="597"/>
      <c r="MG13" s="597"/>
      <c r="MH13" s="597"/>
      <c r="MI13" s="597"/>
      <c r="MJ13" s="597"/>
      <c r="MK13" s="597"/>
      <c r="ML13" s="597"/>
      <c r="MM13" s="597"/>
      <c r="MN13" s="597"/>
      <c r="MO13" s="597"/>
      <c r="MP13" s="597"/>
      <c r="MQ13" s="597"/>
      <c r="MR13" s="597"/>
      <c r="MS13" s="597"/>
      <c r="MT13" s="597"/>
      <c r="MU13" s="597"/>
      <c r="MV13" s="597"/>
      <c r="MW13" s="597"/>
      <c r="MX13" s="597"/>
      <c r="MY13" s="597"/>
      <c r="MZ13" s="597"/>
      <c r="NA13" s="597"/>
      <c r="NB13" s="597"/>
      <c r="NC13" s="597"/>
      <c r="ND13" s="597"/>
      <c r="NE13" s="597"/>
      <c r="NF13" s="597"/>
      <c r="NG13" s="597"/>
      <c r="NH13" s="597"/>
      <c r="NI13" s="597"/>
      <c r="NJ13" s="597"/>
      <c r="NK13" s="597"/>
      <c r="NL13" s="597"/>
      <c r="NM13" s="597"/>
    </row>
    <row r="14" s="594" customFormat="1" ht="34" customHeight="1" spans="1:377">
      <c r="A14" s="605"/>
      <c r="B14" s="379"/>
      <c r="C14" s="260" t="s">
        <v>730</v>
      </c>
      <c r="D14" s="607">
        <v>7.6</v>
      </c>
      <c r="E14" s="608">
        <v>1085</v>
      </c>
      <c r="F14" s="607">
        <v>7.8</v>
      </c>
      <c r="G14" s="608">
        <v>1115</v>
      </c>
      <c r="H14" s="609" t="s">
        <v>727</v>
      </c>
      <c r="I14" s="609" t="s">
        <v>728</v>
      </c>
      <c r="J14" s="625"/>
      <c r="K14" s="626"/>
      <c r="L14" s="624"/>
      <c r="M14" s="597"/>
      <c r="N14" s="597"/>
      <c r="O14" s="597"/>
      <c r="P14" s="597"/>
      <c r="Q14" s="597"/>
      <c r="R14" s="597"/>
      <c r="S14" s="597"/>
      <c r="T14" s="597"/>
      <c r="U14" s="597"/>
      <c r="V14" s="597"/>
      <c r="W14" s="597"/>
      <c r="X14" s="597"/>
      <c r="Y14" s="597"/>
      <c r="Z14" s="597"/>
      <c r="AA14" s="597"/>
      <c r="AB14" s="597"/>
      <c r="AC14" s="597"/>
      <c r="AD14" s="597"/>
      <c r="AE14" s="597"/>
      <c r="AF14" s="597"/>
      <c r="AG14" s="597"/>
      <c r="AH14" s="597"/>
      <c r="AI14" s="597"/>
      <c r="AJ14" s="597"/>
      <c r="AK14" s="597"/>
      <c r="AL14" s="597"/>
      <c r="AM14" s="597"/>
      <c r="AN14" s="597"/>
      <c r="AO14" s="597"/>
      <c r="AP14" s="597"/>
      <c r="AQ14" s="597"/>
      <c r="AR14" s="597"/>
      <c r="AS14" s="597"/>
      <c r="AT14" s="597"/>
      <c r="AU14" s="597"/>
      <c r="AV14" s="597"/>
      <c r="AW14" s="597"/>
      <c r="AX14" s="597"/>
      <c r="AY14" s="597"/>
      <c r="AZ14" s="597"/>
      <c r="BA14" s="597"/>
      <c r="BB14" s="597"/>
      <c r="BC14" s="597"/>
      <c r="BD14" s="597"/>
      <c r="BE14" s="597"/>
      <c r="BF14" s="597"/>
      <c r="BG14" s="597"/>
      <c r="BH14" s="597"/>
      <c r="BI14" s="597"/>
      <c r="BJ14" s="597"/>
      <c r="BK14" s="597"/>
      <c r="BL14" s="597"/>
      <c r="BM14" s="597"/>
      <c r="BN14" s="597"/>
      <c r="BO14" s="597"/>
      <c r="BP14" s="597"/>
      <c r="BQ14" s="597"/>
      <c r="BR14" s="597"/>
      <c r="BS14" s="597"/>
      <c r="BT14" s="597"/>
      <c r="BU14" s="597"/>
      <c r="BV14" s="597"/>
      <c r="BW14" s="597"/>
      <c r="BX14" s="597"/>
      <c r="BY14" s="597"/>
      <c r="BZ14" s="597"/>
      <c r="CA14" s="597"/>
      <c r="CB14" s="597"/>
      <c r="CC14" s="597"/>
      <c r="CD14" s="597"/>
      <c r="CE14" s="597"/>
      <c r="CF14" s="597"/>
      <c r="CG14" s="597"/>
      <c r="CH14" s="597"/>
      <c r="CI14" s="597"/>
      <c r="CJ14" s="597"/>
      <c r="CK14" s="597"/>
      <c r="CL14" s="597"/>
      <c r="CM14" s="597"/>
      <c r="CN14" s="597"/>
      <c r="CO14" s="597"/>
      <c r="CP14" s="597"/>
      <c r="CQ14" s="597"/>
      <c r="CR14" s="597"/>
      <c r="CS14" s="597"/>
      <c r="CT14" s="597"/>
      <c r="CU14" s="597"/>
      <c r="CV14" s="597"/>
      <c r="CW14" s="597"/>
      <c r="CX14" s="597"/>
      <c r="CY14" s="597"/>
      <c r="CZ14" s="597"/>
      <c r="DA14" s="597"/>
      <c r="DB14" s="597"/>
      <c r="DC14" s="597"/>
      <c r="DD14" s="597"/>
      <c r="DE14" s="597"/>
      <c r="DF14" s="597"/>
      <c r="DG14" s="597"/>
      <c r="DH14" s="597"/>
      <c r="DI14" s="597"/>
      <c r="DJ14" s="597"/>
      <c r="DK14" s="597"/>
      <c r="DL14" s="597"/>
      <c r="DM14" s="597"/>
      <c r="DN14" s="597"/>
      <c r="DO14" s="597"/>
      <c r="DP14" s="597"/>
      <c r="DQ14" s="597"/>
      <c r="DR14" s="597"/>
      <c r="DS14" s="597"/>
      <c r="DT14" s="597"/>
      <c r="DU14" s="597"/>
      <c r="DV14" s="597"/>
      <c r="DW14" s="597"/>
      <c r="DX14" s="597"/>
      <c r="DY14" s="597"/>
      <c r="DZ14" s="597"/>
      <c r="EA14" s="597"/>
      <c r="EB14" s="597"/>
      <c r="EC14" s="597"/>
      <c r="ED14" s="597"/>
      <c r="EE14" s="597"/>
      <c r="EF14" s="597"/>
      <c r="EG14" s="597"/>
      <c r="EH14" s="597"/>
      <c r="EI14" s="597"/>
      <c r="EJ14" s="597"/>
      <c r="EK14" s="597"/>
      <c r="EL14" s="597"/>
      <c r="EM14" s="597"/>
      <c r="EN14" s="597"/>
      <c r="EO14" s="597"/>
      <c r="EP14" s="597"/>
      <c r="EQ14" s="597"/>
      <c r="ER14" s="597"/>
      <c r="ES14" s="597"/>
      <c r="ET14" s="597"/>
      <c r="EU14" s="597"/>
      <c r="EV14" s="597"/>
      <c r="EW14" s="597"/>
      <c r="EX14" s="597"/>
      <c r="EY14" s="597"/>
      <c r="EZ14" s="597"/>
      <c r="FA14" s="597"/>
      <c r="FB14" s="597"/>
      <c r="FC14" s="597"/>
      <c r="FD14" s="597"/>
      <c r="FE14" s="597"/>
      <c r="FF14" s="597"/>
      <c r="FG14" s="597"/>
      <c r="FH14" s="597"/>
      <c r="FI14" s="597"/>
      <c r="FJ14" s="597"/>
      <c r="FK14" s="597"/>
      <c r="FL14" s="597"/>
      <c r="FM14" s="597"/>
      <c r="FN14" s="597"/>
      <c r="FO14" s="597"/>
      <c r="FP14" s="597"/>
      <c r="FQ14" s="597"/>
      <c r="FR14" s="597"/>
      <c r="FS14" s="597"/>
      <c r="FT14" s="597"/>
      <c r="FU14" s="597"/>
      <c r="FV14" s="597"/>
      <c r="FW14" s="597"/>
      <c r="FX14" s="597"/>
      <c r="FY14" s="597"/>
      <c r="FZ14" s="597"/>
      <c r="GA14" s="597"/>
      <c r="GB14" s="597"/>
      <c r="GC14" s="597"/>
      <c r="GD14" s="597"/>
      <c r="GE14" s="597"/>
      <c r="GF14" s="597"/>
      <c r="GG14" s="597"/>
      <c r="GH14" s="597"/>
      <c r="GI14" s="597"/>
      <c r="GJ14" s="597"/>
      <c r="GK14" s="597"/>
      <c r="GL14" s="597"/>
      <c r="GM14" s="597"/>
      <c r="GN14" s="597"/>
      <c r="GO14" s="597"/>
      <c r="GP14" s="597"/>
      <c r="GQ14" s="597"/>
      <c r="GR14" s="597"/>
      <c r="GS14" s="597"/>
      <c r="GT14" s="597"/>
      <c r="GU14" s="597"/>
      <c r="GV14" s="597"/>
      <c r="GW14" s="597"/>
      <c r="GX14" s="597"/>
      <c r="GY14" s="597"/>
      <c r="GZ14" s="597"/>
      <c r="HA14" s="597"/>
      <c r="HB14" s="597"/>
      <c r="HC14" s="597"/>
      <c r="HD14" s="597"/>
      <c r="HE14" s="597"/>
      <c r="HF14" s="597"/>
      <c r="HG14" s="597"/>
      <c r="HH14" s="597"/>
      <c r="HI14" s="597"/>
      <c r="HJ14" s="597"/>
      <c r="HK14" s="597"/>
      <c r="HL14" s="597"/>
      <c r="HM14" s="597"/>
      <c r="HN14" s="597"/>
      <c r="HO14" s="597"/>
      <c r="HP14" s="597"/>
      <c r="HQ14" s="597"/>
      <c r="HR14" s="597"/>
      <c r="HS14" s="597"/>
      <c r="HT14" s="597"/>
      <c r="HU14" s="597"/>
      <c r="HV14" s="597"/>
      <c r="HW14" s="597"/>
      <c r="HX14" s="597"/>
      <c r="HY14" s="597"/>
      <c r="HZ14" s="597"/>
      <c r="IA14" s="597"/>
      <c r="IB14" s="597"/>
      <c r="IC14" s="597"/>
      <c r="ID14" s="597"/>
      <c r="IE14" s="597"/>
      <c r="IF14" s="597"/>
      <c r="IG14" s="597"/>
      <c r="IH14" s="597"/>
      <c r="II14" s="597"/>
      <c r="IJ14" s="597"/>
      <c r="IK14" s="597"/>
      <c r="IL14" s="597"/>
      <c r="IM14" s="597"/>
      <c r="IN14" s="597"/>
      <c r="IO14" s="597"/>
      <c r="IP14" s="597"/>
      <c r="IQ14" s="597"/>
      <c r="IR14" s="597"/>
      <c r="IS14" s="597"/>
      <c r="IT14" s="597"/>
      <c r="IU14" s="597"/>
      <c r="IV14" s="597"/>
      <c r="IW14" s="597"/>
      <c r="IX14" s="597"/>
      <c r="IY14" s="597"/>
      <c r="IZ14" s="597"/>
      <c r="JA14" s="597"/>
      <c r="JB14" s="597"/>
      <c r="JC14" s="597"/>
      <c r="JD14" s="597"/>
      <c r="JE14" s="597"/>
      <c r="JF14" s="597"/>
      <c r="JG14" s="597"/>
      <c r="JH14" s="597"/>
      <c r="JI14" s="597"/>
      <c r="JJ14" s="597"/>
      <c r="JK14" s="597"/>
      <c r="JL14" s="597"/>
      <c r="JM14" s="597"/>
      <c r="JN14" s="597"/>
      <c r="JO14" s="597"/>
      <c r="JP14" s="597"/>
      <c r="JQ14" s="597"/>
      <c r="JR14" s="597"/>
      <c r="JS14" s="597"/>
      <c r="JT14" s="597"/>
      <c r="JU14" s="597"/>
      <c r="JV14" s="597"/>
      <c r="JW14" s="597"/>
      <c r="JX14" s="597"/>
      <c r="JY14" s="597"/>
      <c r="JZ14" s="597"/>
      <c r="KA14" s="597"/>
      <c r="KB14" s="597"/>
      <c r="KC14" s="597"/>
      <c r="KD14" s="597"/>
      <c r="KE14" s="597"/>
      <c r="KF14" s="597"/>
      <c r="KG14" s="597"/>
      <c r="KH14" s="597"/>
      <c r="KI14" s="597"/>
      <c r="KJ14" s="597"/>
      <c r="KK14" s="597"/>
      <c r="KL14" s="597"/>
      <c r="KM14" s="597"/>
      <c r="KN14" s="597"/>
      <c r="KO14" s="597"/>
      <c r="KP14" s="597"/>
      <c r="KQ14" s="597"/>
      <c r="KR14" s="597"/>
      <c r="KS14" s="597"/>
      <c r="KT14" s="597"/>
      <c r="KU14" s="597"/>
      <c r="KV14" s="597"/>
      <c r="KW14" s="597"/>
      <c r="KX14" s="597"/>
      <c r="KY14" s="597"/>
      <c r="KZ14" s="597"/>
      <c r="LA14" s="597"/>
      <c r="LB14" s="597"/>
      <c r="LC14" s="597"/>
      <c r="LD14" s="597"/>
      <c r="LE14" s="597"/>
      <c r="LF14" s="597"/>
      <c r="LG14" s="597"/>
      <c r="LH14" s="597"/>
      <c r="LI14" s="597"/>
      <c r="LJ14" s="597"/>
      <c r="LK14" s="597"/>
      <c r="LL14" s="597"/>
      <c r="LM14" s="597"/>
      <c r="LN14" s="597"/>
      <c r="LO14" s="597"/>
      <c r="LP14" s="597"/>
      <c r="LQ14" s="597"/>
      <c r="LR14" s="597"/>
      <c r="LS14" s="597"/>
      <c r="LT14" s="597"/>
      <c r="LU14" s="597"/>
      <c r="LV14" s="597"/>
      <c r="LW14" s="597"/>
      <c r="LX14" s="597"/>
      <c r="LY14" s="597"/>
      <c r="LZ14" s="597"/>
      <c r="MA14" s="597"/>
      <c r="MB14" s="597"/>
      <c r="MC14" s="597"/>
      <c r="MD14" s="597"/>
      <c r="ME14" s="597"/>
      <c r="MF14" s="597"/>
      <c r="MG14" s="597"/>
      <c r="MH14" s="597"/>
      <c r="MI14" s="597"/>
      <c r="MJ14" s="597"/>
      <c r="MK14" s="597"/>
      <c r="ML14" s="597"/>
      <c r="MM14" s="597"/>
      <c r="MN14" s="597"/>
      <c r="MO14" s="597"/>
      <c r="MP14" s="597"/>
      <c r="MQ14" s="597"/>
      <c r="MR14" s="597"/>
      <c r="MS14" s="597"/>
      <c r="MT14" s="597"/>
      <c r="MU14" s="597"/>
      <c r="MV14" s="597"/>
      <c r="MW14" s="597"/>
      <c r="MX14" s="597"/>
      <c r="MY14" s="597"/>
      <c r="MZ14" s="597"/>
      <c r="NA14" s="597"/>
      <c r="NB14" s="597"/>
      <c r="NC14" s="597"/>
      <c r="ND14" s="597"/>
      <c r="NE14" s="597"/>
      <c r="NF14" s="597"/>
      <c r="NG14" s="597"/>
      <c r="NH14" s="597"/>
      <c r="NI14" s="597"/>
      <c r="NJ14" s="597"/>
      <c r="NK14" s="597"/>
      <c r="NL14" s="597"/>
      <c r="NM14" s="597"/>
    </row>
    <row r="15" s="594" customFormat="1" ht="34" customHeight="1" spans="1:377">
      <c r="A15" s="605"/>
      <c r="B15" s="379"/>
      <c r="C15" s="611" t="s">
        <v>731</v>
      </c>
      <c r="D15" s="607">
        <v>7.6</v>
      </c>
      <c r="E15" s="608">
        <v>1085</v>
      </c>
      <c r="F15" s="607">
        <v>7.8</v>
      </c>
      <c r="G15" s="608">
        <v>1115</v>
      </c>
      <c r="H15" s="609" t="s">
        <v>727</v>
      </c>
      <c r="I15" s="609" t="s">
        <v>728</v>
      </c>
      <c r="J15" s="625" t="s">
        <v>475</v>
      </c>
      <c r="K15" s="626"/>
      <c r="L15" s="624"/>
      <c r="M15" s="627" t="s">
        <v>732</v>
      </c>
      <c r="N15" s="597"/>
      <c r="O15" s="597"/>
      <c r="P15" s="597"/>
      <c r="Q15" s="597"/>
      <c r="R15" s="597"/>
      <c r="S15" s="597"/>
      <c r="T15" s="597"/>
      <c r="U15" s="597"/>
      <c r="V15" s="597"/>
      <c r="W15" s="597"/>
      <c r="X15" s="597"/>
      <c r="Y15" s="597"/>
      <c r="Z15" s="597"/>
      <c r="AA15" s="597"/>
      <c r="AB15" s="597"/>
      <c r="AC15" s="597"/>
      <c r="AD15" s="597"/>
      <c r="AE15" s="597"/>
      <c r="AF15" s="597"/>
      <c r="AG15" s="597"/>
      <c r="AH15" s="597"/>
      <c r="AI15" s="597"/>
      <c r="AJ15" s="597"/>
      <c r="AK15" s="597"/>
      <c r="AL15" s="597"/>
      <c r="AM15" s="597"/>
      <c r="AN15" s="597"/>
      <c r="AO15" s="597"/>
      <c r="AP15" s="597"/>
      <c r="AQ15" s="597"/>
      <c r="AR15" s="597"/>
      <c r="AS15" s="597"/>
      <c r="AT15" s="597"/>
      <c r="AU15" s="597"/>
      <c r="AV15" s="597"/>
      <c r="AW15" s="597"/>
      <c r="AX15" s="597"/>
      <c r="AY15" s="597"/>
      <c r="AZ15" s="597"/>
      <c r="BA15" s="597"/>
      <c r="BB15" s="597"/>
      <c r="BC15" s="597"/>
      <c r="BD15" s="597"/>
      <c r="BE15" s="597"/>
      <c r="BF15" s="597"/>
      <c r="BG15" s="597"/>
      <c r="BH15" s="597"/>
      <c r="BI15" s="597"/>
      <c r="BJ15" s="597"/>
      <c r="BK15" s="597"/>
      <c r="BL15" s="597"/>
      <c r="BM15" s="597"/>
      <c r="BN15" s="597"/>
      <c r="BO15" s="597"/>
      <c r="BP15" s="597"/>
      <c r="BQ15" s="597"/>
      <c r="BR15" s="597"/>
      <c r="BS15" s="597"/>
      <c r="BT15" s="597"/>
      <c r="BU15" s="597"/>
      <c r="BV15" s="597"/>
      <c r="BW15" s="597"/>
      <c r="BX15" s="597"/>
      <c r="BY15" s="597"/>
      <c r="BZ15" s="597"/>
      <c r="CA15" s="597"/>
      <c r="CB15" s="597"/>
      <c r="CC15" s="597"/>
      <c r="CD15" s="597"/>
      <c r="CE15" s="597"/>
      <c r="CF15" s="597"/>
      <c r="CG15" s="597"/>
      <c r="CH15" s="597"/>
      <c r="CI15" s="597"/>
      <c r="CJ15" s="597"/>
      <c r="CK15" s="597"/>
      <c r="CL15" s="597"/>
      <c r="CM15" s="597"/>
      <c r="CN15" s="597"/>
      <c r="CO15" s="597"/>
      <c r="CP15" s="597"/>
      <c r="CQ15" s="597"/>
      <c r="CR15" s="597"/>
      <c r="CS15" s="597"/>
      <c r="CT15" s="597"/>
      <c r="CU15" s="597"/>
      <c r="CV15" s="597"/>
      <c r="CW15" s="597"/>
      <c r="CX15" s="597"/>
      <c r="CY15" s="597"/>
      <c r="CZ15" s="597"/>
      <c r="DA15" s="597"/>
      <c r="DB15" s="597"/>
      <c r="DC15" s="597"/>
      <c r="DD15" s="597"/>
      <c r="DE15" s="597"/>
      <c r="DF15" s="597"/>
      <c r="DG15" s="597"/>
      <c r="DH15" s="597"/>
      <c r="DI15" s="597"/>
      <c r="DJ15" s="597"/>
      <c r="DK15" s="597"/>
      <c r="DL15" s="597"/>
      <c r="DM15" s="597"/>
      <c r="DN15" s="597"/>
      <c r="DO15" s="597"/>
      <c r="DP15" s="597"/>
      <c r="DQ15" s="597"/>
      <c r="DR15" s="597"/>
      <c r="DS15" s="597"/>
      <c r="DT15" s="597"/>
      <c r="DU15" s="597"/>
      <c r="DV15" s="597"/>
      <c r="DW15" s="597"/>
      <c r="DX15" s="597"/>
      <c r="DY15" s="597"/>
      <c r="DZ15" s="597"/>
      <c r="EA15" s="597"/>
      <c r="EB15" s="597"/>
      <c r="EC15" s="597"/>
      <c r="ED15" s="597"/>
      <c r="EE15" s="597"/>
      <c r="EF15" s="597"/>
      <c r="EG15" s="597"/>
      <c r="EH15" s="597"/>
      <c r="EI15" s="597"/>
      <c r="EJ15" s="597"/>
      <c r="EK15" s="597"/>
      <c r="EL15" s="597"/>
      <c r="EM15" s="597"/>
      <c r="EN15" s="597"/>
      <c r="EO15" s="597"/>
      <c r="EP15" s="597"/>
      <c r="EQ15" s="597"/>
      <c r="ER15" s="597"/>
      <c r="ES15" s="597"/>
      <c r="ET15" s="597"/>
      <c r="EU15" s="597"/>
      <c r="EV15" s="597"/>
      <c r="EW15" s="597"/>
      <c r="EX15" s="597"/>
      <c r="EY15" s="597"/>
      <c r="EZ15" s="597"/>
      <c r="FA15" s="597"/>
      <c r="FB15" s="597"/>
      <c r="FC15" s="597"/>
      <c r="FD15" s="597"/>
      <c r="FE15" s="597"/>
      <c r="FF15" s="597"/>
      <c r="FG15" s="597"/>
      <c r="FH15" s="597"/>
      <c r="FI15" s="597"/>
      <c r="FJ15" s="597"/>
      <c r="FK15" s="597"/>
      <c r="FL15" s="597"/>
      <c r="FM15" s="597"/>
      <c r="FN15" s="597"/>
      <c r="FO15" s="597"/>
      <c r="FP15" s="597"/>
      <c r="FQ15" s="597"/>
      <c r="FR15" s="597"/>
      <c r="FS15" s="597"/>
      <c r="FT15" s="597"/>
      <c r="FU15" s="597"/>
      <c r="FV15" s="597"/>
      <c r="FW15" s="597"/>
      <c r="FX15" s="597"/>
      <c r="FY15" s="597"/>
      <c r="FZ15" s="597"/>
      <c r="GA15" s="597"/>
      <c r="GB15" s="597"/>
      <c r="GC15" s="597"/>
      <c r="GD15" s="597"/>
      <c r="GE15" s="597"/>
      <c r="GF15" s="597"/>
      <c r="GG15" s="597"/>
      <c r="GH15" s="597"/>
      <c r="GI15" s="597"/>
      <c r="GJ15" s="597"/>
      <c r="GK15" s="597"/>
      <c r="GL15" s="597"/>
      <c r="GM15" s="597"/>
      <c r="GN15" s="597"/>
      <c r="GO15" s="597"/>
      <c r="GP15" s="597"/>
      <c r="GQ15" s="597"/>
      <c r="GR15" s="597"/>
      <c r="GS15" s="597"/>
      <c r="GT15" s="597"/>
      <c r="GU15" s="597"/>
      <c r="GV15" s="597"/>
      <c r="GW15" s="597"/>
      <c r="GX15" s="597"/>
      <c r="GY15" s="597"/>
      <c r="GZ15" s="597"/>
      <c r="HA15" s="597"/>
      <c r="HB15" s="597"/>
      <c r="HC15" s="597"/>
      <c r="HD15" s="597"/>
      <c r="HE15" s="597"/>
      <c r="HF15" s="597"/>
      <c r="HG15" s="597"/>
      <c r="HH15" s="597"/>
      <c r="HI15" s="597"/>
      <c r="HJ15" s="597"/>
      <c r="HK15" s="597"/>
      <c r="HL15" s="597"/>
      <c r="HM15" s="597"/>
      <c r="HN15" s="597"/>
      <c r="HO15" s="597"/>
      <c r="HP15" s="597"/>
      <c r="HQ15" s="597"/>
      <c r="HR15" s="597"/>
      <c r="HS15" s="597"/>
      <c r="HT15" s="597"/>
      <c r="HU15" s="597"/>
      <c r="HV15" s="597"/>
      <c r="HW15" s="597"/>
      <c r="HX15" s="597"/>
      <c r="HY15" s="597"/>
      <c r="HZ15" s="597"/>
      <c r="IA15" s="597"/>
      <c r="IB15" s="597"/>
      <c r="IC15" s="597"/>
      <c r="ID15" s="597"/>
      <c r="IE15" s="597"/>
      <c r="IF15" s="597"/>
      <c r="IG15" s="597"/>
      <c r="IH15" s="597"/>
      <c r="II15" s="597"/>
      <c r="IJ15" s="597"/>
      <c r="IK15" s="597"/>
      <c r="IL15" s="597"/>
      <c r="IM15" s="597"/>
      <c r="IN15" s="597"/>
      <c r="IO15" s="597"/>
      <c r="IP15" s="597"/>
      <c r="IQ15" s="597"/>
      <c r="IR15" s="597"/>
      <c r="IS15" s="597"/>
      <c r="IT15" s="597"/>
      <c r="IU15" s="597"/>
      <c r="IV15" s="597"/>
      <c r="IW15" s="597"/>
      <c r="IX15" s="597"/>
      <c r="IY15" s="597"/>
      <c r="IZ15" s="597"/>
      <c r="JA15" s="597"/>
      <c r="JB15" s="597"/>
      <c r="JC15" s="597"/>
      <c r="JD15" s="597"/>
      <c r="JE15" s="597"/>
      <c r="JF15" s="597"/>
      <c r="JG15" s="597"/>
      <c r="JH15" s="597"/>
      <c r="JI15" s="597"/>
      <c r="JJ15" s="597"/>
      <c r="JK15" s="597"/>
      <c r="JL15" s="597"/>
      <c r="JM15" s="597"/>
      <c r="JN15" s="597"/>
      <c r="JO15" s="597"/>
      <c r="JP15" s="597"/>
      <c r="JQ15" s="597"/>
      <c r="JR15" s="597"/>
      <c r="JS15" s="597"/>
      <c r="JT15" s="597"/>
      <c r="JU15" s="597"/>
      <c r="JV15" s="597"/>
      <c r="JW15" s="597"/>
      <c r="JX15" s="597"/>
      <c r="JY15" s="597"/>
      <c r="JZ15" s="597"/>
      <c r="KA15" s="597"/>
      <c r="KB15" s="597"/>
      <c r="KC15" s="597"/>
      <c r="KD15" s="597"/>
      <c r="KE15" s="597"/>
      <c r="KF15" s="597"/>
      <c r="KG15" s="597"/>
      <c r="KH15" s="597"/>
      <c r="KI15" s="597"/>
      <c r="KJ15" s="597"/>
      <c r="KK15" s="597"/>
      <c r="KL15" s="597"/>
      <c r="KM15" s="597"/>
      <c r="KN15" s="597"/>
      <c r="KO15" s="597"/>
      <c r="KP15" s="597"/>
      <c r="KQ15" s="597"/>
      <c r="KR15" s="597"/>
      <c r="KS15" s="597"/>
      <c r="KT15" s="597"/>
      <c r="KU15" s="597"/>
      <c r="KV15" s="597"/>
      <c r="KW15" s="597"/>
      <c r="KX15" s="597"/>
      <c r="KY15" s="597"/>
      <c r="KZ15" s="597"/>
      <c r="LA15" s="597"/>
      <c r="LB15" s="597"/>
      <c r="LC15" s="597"/>
      <c r="LD15" s="597"/>
      <c r="LE15" s="597"/>
      <c r="LF15" s="597"/>
      <c r="LG15" s="597"/>
      <c r="LH15" s="597"/>
      <c r="LI15" s="597"/>
      <c r="LJ15" s="597"/>
      <c r="LK15" s="597"/>
      <c r="LL15" s="597"/>
      <c r="LM15" s="597"/>
      <c r="LN15" s="597"/>
      <c r="LO15" s="597"/>
      <c r="LP15" s="597"/>
      <c r="LQ15" s="597"/>
      <c r="LR15" s="597"/>
      <c r="LS15" s="597"/>
      <c r="LT15" s="597"/>
      <c r="LU15" s="597"/>
      <c r="LV15" s="597"/>
      <c r="LW15" s="597"/>
      <c r="LX15" s="597"/>
      <c r="LY15" s="597"/>
      <c r="LZ15" s="597"/>
      <c r="MA15" s="597"/>
      <c r="MB15" s="597"/>
      <c r="MC15" s="597"/>
      <c r="MD15" s="597"/>
      <c r="ME15" s="597"/>
      <c r="MF15" s="597"/>
      <c r="MG15" s="597"/>
      <c r="MH15" s="597"/>
      <c r="MI15" s="597"/>
      <c r="MJ15" s="597"/>
      <c r="MK15" s="597"/>
      <c r="ML15" s="597"/>
      <c r="MM15" s="597"/>
      <c r="MN15" s="597"/>
      <c r="MO15" s="597"/>
      <c r="MP15" s="597"/>
      <c r="MQ15" s="597"/>
      <c r="MR15" s="597"/>
      <c r="MS15" s="597"/>
      <c r="MT15" s="597"/>
      <c r="MU15" s="597"/>
      <c r="MV15" s="597"/>
      <c r="MW15" s="597"/>
      <c r="MX15" s="597"/>
      <c r="MY15" s="597"/>
      <c r="MZ15" s="597"/>
      <c r="NA15" s="597"/>
      <c r="NB15" s="597"/>
      <c r="NC15" s="597"/>
      <c r="ND15" s="597"/>
      <c r="NE15" s="597"/>
      <c r="NF15" s="597"/>
      <c r="NG15" s="597"/>
      <c r="NH15" s="597"/>
      <c r="NI15" s="597"/>
      <c r="NJ15" s="597"/>
      <c r="NK15" s="597"/>
      <c r="NL15" s="597"/>
      <c r="NM15" s="597"/>
    </row>
    <row r="16" s="249" customFormat="1" ht="34" customHeight="1" spans="2:377">
      <c r="B16" s="379"/>
      <c r="C16" s="260" t="s">
        <v>733</v>
      </c>
      <c r="D16" s="607">
        <v>8.2</v>
      </c>
      <c r="E16" s="608">
        <v>1170</v>
      </c>
      <c r="F16" s="607">
        <v>8.4</v>
      </c>
      <c r="G16" s="608">
        <v>1200</v>
      </c>
      <c r="H16" s="609" t="s">
        <v>727</v>
      </c>
      <c r="I16" s="609" t="s">
        <v>728</v>
      </c>
      <c r="J16" s="625" t="s">
        <v>475</v>
      </c>
      <c r="K16" s="626" t="s">
        <v>46</v>
      </c>
      <c r="L16" s="624"/>
      <c r="M16" s="597"/>
      <c r="N16" s="597"/>
      <c r="O16" s="597"/>
      <c r="P16" s="597"/>
      <c r="Q16" s="597"/>
      <c r="R16" s="597"/>
      <c r="S16" s="597"/>
      <c r="T16" s="597"/>
      <c r="U16" s="597"/>
      <c r="V16" s="597"/>
      <c r="W16" s="597"/>
      <c r="X16" s="597"/>
      <c r="Y16" s="597"/>
      <c r="Z16" s="597"/>
      <c r="AA16" s="597"/>
      <c r="AB16" s="597"/>
      <c r="AC16" s="597"/>
      <c r="AD16" s="597"/>
      <c r="AE16" s="597"/>
      <c r="AF16" s="597"/>
      <c r="AG16" s="597"/>
      <c r="AH16" s="597"/>
      <c r="AI16" s="597"/>
      <c r="AJ16" s="597"/>
      <c r="AK16" s="597"/>
      <c r="AL16" s="597"/>
      <c r="AM16" s="597"/>
      <c r="AN16" s="597"/>
      <c r="AO16" s="597"/>
      <c r="AP16" s="597"/>
      <c r="AQ16" s="597"/>
      <c r="AR16" s="597"/>
      <c r="AS16" s="597"/>
      <c r="AT16" s="597"/>
      <c r="AU16" s="597"/>
      <c r="AV16" s="597"/>
      <c r="AW16" s="597"/>
      <c r="AX16" s="597"/>
      <c r="AY16" s="597"/>
      <c r="AZ16" s="597"/>
      <c r="BA16" s="597"/>
      <c r="BB16" s="597"/>
      <c r="BC16" s="597"/>
      <c r="BD16" s="597"/>
      <c r="BE16" s="597"/>
      <c r="BF16" s="597"/>
      <c r="BG16" s="597"/>
      <c r="BH16" s="597"/>
      <c r="BI16" s="597"/>
      <c r="BJ16" s="597"/>
      <c r="BK16" s="597"/>
      <c r="BL16" s="597"/>
      <c r="BM16" s="597"/>
      <c r="BN16" s="597"/>
      <c r="BO16" s="597"/>
      <c r="BP16" s="597"/>
      <c r="BQ16" s="597"/>
      <c r="BR16" s="597"/>
      <c r="BS16" s="597"/>
      <c r="BT16" s="597"/>
      <c r="BU16" s="597"/>
      <c r="BV16" s="597"/>
      <c r="BW16" s="597"/>
      <c r="BX16" s="597"/>
      <c r="BY16" s="597"/>
      <c r="BZ16" s="597"/>
      <c r="CA16" s="597"/>
      <c r="CB16" s="597"/>
      <c r="CC16" s="597"/>
      <c r="CD16" s="597"/>
      <c r="CE16" s="597"/>
      <c r="CF16" s="597"/>
      <c r="CG16" s="597"/>
      <c r="CH16" s="597"/>
      <c r="CI16" s="597"/>
      <c r="CJ16" s="597"/>
      <c r="CK16" s="597"/>
      <c r="CL16" s="597"/>
      <c r="CM16" s="597"/>
      <c r="CN16" s="597"/>
      <c r="CO16" s="597"/>
      <c r="CP16" s="597"/>
      <c r="CQ16" s="597"/>
      <c r="CR16" s="597"/>
      <c r="CS16" s="597"/>
      <c r="CT16" s="597"/>
      <c r="CU16" s="597"/>
      <c r="CV16" s="597"/>
      <c r="CW16" s="597"/>
      <c r="CX16" s="597"/>
      <c r="CY16" s="597"/>
      <c r="CZ16" s="597"/>
      <c r="DA16" s="597"/>
      <c r="DB16" s="597"/>
      <c r="DC16" s="597"/>
      <c r="DD16" s="597"/>
      <c r="DE16" s="597"/>
      <c r="DF16" s="597"/>
      <c r="DG16" s="597"/>
      <c r="DH16" s="597"/>
      <c r="DI16" s="597"/>
      <c r="DJ16" s="597"/>
      <c r="DK16" s="597"/>
      <c r="DL16" s="597"/>
      <c r="DM16" s="597"/>
      <c r="DN16" s="597"/>
      <c r="DO16" s="597"/>
      <c r="DP16" s="597"/>
      <c r="DQ16" s="597"/>
      <c r="DR16" s="597"/>
      <c r="DS16" s="597"/>
      <c r="DT16" s="597"/>
      <c r="DU16" s="597"/>
      <c r="DV16" s="597"/>
      <c r="DW16" s="597"/>
      <c r="DX16" s="597"/>
      <c r="DY16" s="597"/>
      <c r="DZ16" s="597"/>
      <c r="EA16" s="597"/>
      <c r="EB16" s="597"/>
      <c r="EC16" s="597"/>
      <c r="ED16" s="597"/>
      <c r="EE16" s="597"/>
      <c r="EF16" s="597"/>
      <c r="EG16" s="597"/>
      <c r="EH16" s="597"/>
      <c r="EI16" s="597"/>
      <c r="EJ16" s="597"/>
      <c r="EK16" s="597"/>
      <c r="EL16" s="597"/>
      <c r="EM16" s="597"/>
      <c r="EN16" s="597"/>
      <c r="EO16" s="597"/>
      <c r="EP16" s="597"/>
      <c r="EQ16" s="597"/>
      <c r="ER16" s="597"/>
      <c r="ES16" s="597"/>
      <c r="ET16" s="597"/>
      <c r="EU16" s="597"/>
      <c r="EV16" s="597"/>
      <c r="EW16" s="597"/>
      <c r="EX16" s="597"/>
      <c r="EY16" s="597"/>
      <c r="EZ16" s="597"/>
      <c r="FA16" s="597"/>
      <c r="FB16" s="597"/>
      <c r="FC16" s="597"/>
      <c r="FD16" s="597"/>
      <c r="FE16" s="597"/>
      <c r="FF16" s="597"/>
      <c r="FG16" s="597"/>
      <c r="FH16" s="597"/>
      <c r="FI16" s="597"/>
      <c r="FJ16" s="597"/>
      <c r="FK16" s="597"/>
      <c r="FL16" s="597"/>
      <c r="FM16" s="597"/>
      <c r="FN16" s="597"/>
      <c r="FO16" s="597"/>
      <c r="FP16" s="597"/>
      <c r="FQ16" s="597"/>
      <c r="FR16" s="597"/>
      <c r="FS16" s="597"/>
      <c r="FT16" s="597"/>
      <c r="FU16" s="597"/>
      <c r="FV16" s="597"/>
      <c r="FW16" s="597"/>
      <c r="FX16" s="597"/>
      <c r="FY16" s="597"/>
      <c r="FZ16" s="597"/>
      <c r="GA16" s="597"/>
      <c r="GB16" s="597"/>
      <c r="GC16" s="597"/>
      <c r="GD16" s="597"/>
      <c r="GE16" s="597"/>
      <c r="GF16" s="597"/>
      <c r="GG16" s="597"/>
      <c r="GH16" s="597"/>
      <c r="GI16" s="597"/>
      <c r="GJ16" s="597"/>
      <c r="GK16" s="597"/>
      <c r="GL16" s="597"/>
      <c r="GM16" s="597"/>
      <c r="GN16" s="597"/>
      <c r="GO16" s="597"/>
      <c r="GP16" s="597"/>
      <c r="GQ16" s="597"/>
      <c r="GR16" s="597"/>
      <c r="GS16" s="597"/>
      <c r="GT16" s="597"/>
      <c r="GU16" s="597"/>
      <c r="GV16" s="597"/>
      <c r="GW16" s="597"/>
      <c r="GX16" s="597"/>
      <c r="GY16" s="597"/>
      <c r="GZ16" s="597"/>
      <c r="HA16" s="597"/>
      <c r="HB16" s="597"/>
      <c r="HC16" s="597"/>
      <c r="HD16" s="597"/>
      <c r="HE16" s="597"/>
      <c r="HF16" s="597"/>
      <c r="HG16" s="597"/>
      <c r="HH16" s="597"/>
      <c r="HI16" s="597"/>
      <c r="HJ16" s="597"/>
      <c r="HK16" s="597"/>
      <c r="HL16" s="597"/>
      <c r="HM16" s="597"/>
      <c r="HN16" s="597"/>
      <c r="HO16" s="597"/>
      <c r="HP16" s="597"/>
      <c r="HQ16" s="597"/>
      <c r="HR16" s="597"/>
      <c r="HS16" s="597"/>
      <c r="HT16" s="597"/>
      <c r="HU16" s="597"/>
      <c r="HV16" s="597"/>
      <c r="HW16" s="597"/>
      <c r="HX16" s="597"/>
      <c r="HY16" s="597"/>
      <c r="HZ16" s="597"/>
      <c r="IA16" s="597"/>
      <c r="IB16" s="597"/>
      <c r="IC16" s="597"/>
      <c r="ID16" s="597"/>
      <c r="IE16" s="597"/>
      <c r="IF16" s="597"/>
      <c r="IG16" s="597"/>
      <c r="IH16" s="597"/>
      <c r="II16" s="597"/>
      <c r="IJ16" s="597"/>
      <c r="IK16" s="597"/>
      <c r="IL16" s="597"/>
      <c r="IM16" s="597"/>
      <c r="IN16" s="597"/>
      <c r="IO16" s="597"/>
      <c r="IP16" s="597"/>
      <c r="IQ16" s="597"/>
      <c r="IR16" s="597"/>
      <c r="IS16" s="597"/>
      <c r="IT16" s="597"/>
      <c r="IU16" s="597"/>
      <c r="IV16" s="597"/>
      <c r="IW16" s="597"/>
      <c r="IX16" s="597"/>
      <c r="IY16" s="597"/>
      <c r="IZ16" s="597"/>
      <c r="JA16" s="597"/>
      <c r="JB16" s="597"/>
      <c r="JC16" s="597"/>
      <c r="JD16" s="597"/>
      <c r="JE16" s="597"/>
      <c r="JF16" s="597"/>
      <c r="JG16" s="597"/>
      <c r="JH16" s="597"/>
      <c r="JI16" s="597"/>
      <c r="JJ16" s="597"/>
      <c r="JK16" s="597"/>
      <c r="JL16" s="597"/>
      <c r="JM16" s="597"/>
      <c r="JN16" s="597"/>
      <c r="JO16" s="597"/>
      <c r="JP16" s="597"/>
      <c r="JQ16" s="597"/>
      <c r="JR16" s="597"/>
      <c r="JS16" s="597"/>
      <c r="JT16" s="597"/>
      <c r="JU16" s="597"/>
      <c r="JV16" s="597"/>
      <c r="JW16" s="597"/>
      <c r="JX16" s="597"/>
      <c r="JY16" s="597"/>
      <c r="JZ16" s="597"/>
      <c r="KA16" s="597"/>
      <c r="KB16" s="597"/>
      <c r="KC16" s="597"/>
      <c r="KD16" s="597"/>
      <c r="KE16" s="597"/>
      <c r="KF16" s="597"/>
      <c r="KG16" s="597"/>
      <c r="KH16" s="597"/>
      <c r="KI16" s="597"/>
      <c r="KJ16" s="597"/>
      <c r="KK16" s="597"/>
      <c r="KL16" s="597"/>
      <c r="KM16" s="597"/>
      <c r="KN16" s="597"/>
      <c r="KO16" s="597"/>
      <c r="KP16" s="597"/>
      <c r="KQ16" s="597"/>
      <c r="KR16" s="597"/>
      <c r="KS16" s="597"/>
      <c r="KT16" s="597"/>
      <c r="KU16" s="597"/>
      <c r="KV16" s="597"/>
      <c r="KW16" s="597"/>
      <c r="KX16" s="597"/>
      <c r="KY16" s="597"/>
      <c r="KZ16" s="597"/>
      <c r="LA16" s="597"/>
      <c r="LB16" s="597"/>
      <c r="LC16" s="597"/>
      <c r="LD16" s="597"/>
      <c r="LE16" s="597"/>
      <c r="LF16" s="597"/>
      <c r="LG16" s="597"/>
      <c r="LH16" s="597"/>
      <c r="LI16" s="597"/>
      <c r="LJ16" s="597"/>
      <c r="LK16" s="597"/>
      <c r="LL16" s="597"/>
      <c r="LM16" s="597"/>
      <c r="LN16" s="597"/>
      <c r="LO16" s="597"/>
      <c r="LP16" s="597"/>
      <c r="LQ16" s="597"/>
      <c r="LR16" s="597"/>
      <c r="LS16" s="597"/>
      <c r="LT16" s="597"/>
      <c r="LU16" s="597"/>
      <c r="LV16" s="597"/>
      <c r="LW16" s="597"/>
      <c r="LX16" s="597"/>
      <c r="LY16" s="597"/>
      <c r="LZ16" s="597"/>
      <c r="MA16" s="597"/>
      <c r="MB16" s="597"/>
      <c r="MC16" s="597"/>
      <c r="MD16" s="597"/>
      <c r="ME16" s="597"/>
      <c r="MF16" s="597"/>
      <c r="MG16" s="597"/>
      <c r="MH16" s="597"/>
      <c r="MI16" s="597"/>
      <c r="MJ16" s="597"/>
      <c r="MK16" s="597"/>
      <c r="ML16" s="597"/>
      <c r="MM16" s="597"/>
      <c r="MN16" s="597"/>
      <c r="MO16" s="597"/>
      <c r="MP16" s="597"/>
      <c r="MQ16" s="597"/>
      <c r="MR16" s="597"/>
      <c r="MS16" s="597"/>
      <c r="MT16" s="597"/>
      <c r="MU16" s="597"/>
      <c r="MV16" s="597"/>
      <c r="MW16" s="597"/>
      <c r="MX16" s="597"/>
      <c r="MY16" s="597"/>
      <c r="MZ16" s="597"/>
      <c r="NA16" s="597"/>
      <c r="NB16" s="597"/>
      <c r="NC16" s="597"/>
      <c r="ND16" s="597"/>
      <c r="NE16" s="597"/>
      <c r="NF16" s="597"/>
      <c r="NG16" s="597"/>
      <c r="NH16" s="597"/>
      <c r="NI16" s="597"/>
      <c r="NJ16" s="597"/>
      <c r="NK16" s="597"/>
      <c r="NL16" s="597"/>
      <c r="NM16" s="597"/>
    </row>
    <row r="17" s="249" customFormat="1" ht="34" customHeight="1" spans="1:377">
      <c r="A17" s="605"/>
      <c r="B17" s="379"/>
      <c r="C17" s="260" t="s">
        <v>734</v>
      </c>
      <c r="D17" s="607">
        <v>8.4</v>
      </c>
      <c r="E17" s="608">
        <v>1200</v>
      </c>
      <c r="F17" s="607">
        <v>8.6</v>
      </c>
      <c r="G17" s="608">
        <v>1230</v>
      </c>
      <c r="H17" s="609" t="s">
        <v>727</v>
      </c>
      <c r="I17" s="609" t="s">
        <v>728</v>
      </c>
      <c r="J17" s="625"/>
      <c r="K17" s="626"/>
      <c r="L17" s="624"/>
      <c r="M17" s="597"/>
      <c r="N17" s="597"/>
      <c r="O17" s="597"/>
      <c r="P17" s="597"/>
      <c r="Q17" s="597"/>
      <c r="R17" s="597"/>
      <c r="S17" s="597"/>
      <c r="T17" s="597"/>
      <c r="U17" s="597"/>
      <c r="V17" s="597"/>
      <c r="W17" s="597"/>
      <c r="X17" s="597"/>
      <c r="Y17" s="597"/>
      <c r="Z17" s="597"/>
      <c r="AA17" s="597"/>
      <c r="AB17" s="597"/>
      <c r="AC17" s="597"/>
      <c r="AD17" s="597"/>
      <c r="AE17" s="597"/>
      <c r="AF17" s="597"/>
      <c r="AG17" s="597"/>
      <c r="AH17" s="597"/>
      <c r="AI17" s="597"/>
      <c r="AJ17" s="597"/>
      <c r="AK17" s="597"/>
      <c r="AL17" s="597"/>
      <c r="AM17" s="597"/>
      <c r="AN17" s="597"/>
      <c r="AO17" s="597"/>
      <c r="AP17" s="597"/>
      <c r="AQ17" s="597"/>
      <c r="AR17" s="597"/>
      <c r="AS17" s="597"/>
      <c r="AT17" s="597"/>
      <c r="AU17" s="597"/>
      <c r="AV17" s="597"/>
      <c r="AW17" s="597"/>
      <c r="AX17" s="597"/>
      <c r="AY17" s="597"/>
      <c r="AZ17" s="597"/>
      <c r="BA17" s="597"/>
      <c r="BB17" s="597"/>
      <c r="BC17" s="597"/>
      <c r="BD17" s="597"/>
      <c r="BE17" s="597"/>
      <c r="BF17" s="597"/>
      <c r="BG17" s="597"/>
      <c r="BH17" s="597"/>
      <c r="BI17" s="597"/>
      <c r="BJ17" s="597"/>
      <c r="BK17" s="597"/>
      <c r="BL17" s="597"/>
      <c r="BM17" s="597"/>
      <c r="BN17" s="597"/>
      <c r="BO17" s="597"/>
      <c r="BP17" s="597"/>
      <c r="BQ17" s="597"/>
      <c r="BR17" s="597"/>
      <c r="BS17" s="597"/>
      <c r="BT17" s="597"/>
      <c r="BU17" s="597"/>
      <c r="BV17" s="597"/>
      <c r="BW17" s="597"/>
      <c r="BX17" s="597"/>
      <c r="BY17" s="597"/>
      <c r="BZ17" s="597"/>
      <c r="CA17" s="597"/>
      <c r="CB17" s="597"/>
      <c r="CC17" s="597"/>
      <c r="CD17" s="597"/>
      <c r="CE17" s="597"/>
      <c r="CF17" s="597"/>
      <c r="CG17" s="597"/>
      <c r="CH17" s="597"/>
      <c r="CI17" s="597"/>
      <c r="CJ17" s="597"/>
      <c r="CK17" s="597"/>
      <c r="CL17" s="597"/>
      <c r="CM17" s="597"/>
      <c r="CN17" s="597"/>
      <c r="CO17" s="597"/>
      <c r="CP17" s="597"/>
      <c r="CQ17" s="597"/>
      <c r="CR17" s="597"/>
      <c r="CS17" s="597"/>
      <c r="CT17" s="597"/>
      <c r="CU17" s="597"/>
      <c r="CV17" s="597"/>
      <c r="CW17" s="597"/>
      <c r="CX17" s="597"/>
      <c r="CY17" s="597"/>
      <c r="CZ17" s="597"/>
      <c r="DA17" s="597"/>
      <c r="DB17" s="597"/>
      <c r="DC17" s="597"/>
      <c r="DD17" s="597"/>
      <c r="DE17" s="597"/>
      <c r="DF17" s="597"/>
      <c r="DG17" s="597"/>
      <c r="DH17" s="597"/>
      <c r="DI17" s="597"/>
      <c r="DJ17" s="597"/>
      <c r="DK17" s="597"/>
      <c r="DL17" s="597"/>
      <c r="DM17" s="597"/>
      <c r="DN17" s="597"/>
      <c r="DO17" s="597"/>
      <c r="DP17" s="597"/>
      <c r="DQ17" s="597"/>
      <c r="DR17" s="597"/>
      <c r="DS17" s="597"/>
      <c r="DT17" s="597"/>
      <c r="DU17" s="597"/>
      <c r="DV17" s="597"/>
      <c r="DW17" s="597"/>
      <c r="DX17" s="597"/>
      <c r="DY17" s="597"/>
      <c r="DZ17" s="597"/>
      <c r="EA17" s="597"/>
      <c r="EB17" s="597"/>
      <c r="EC17" s="597"/>
      <c r="ED17" s="597"/>
      <c r="EE17" s="597"/>
      <c r="EF17" s="597"/>
      <c r="EG17" s="597"/>
      <c r="EH17" s="597"/>
      <c r="EI17" s="597"/>
      <c r="EJ17" s="597"/>
      <c r="EK17" s="597"/>
      <c r="EL17" s="597"/>
      <c r="EM17" s="597"/>
      <c r="EN17" s="597"/>
      <c r="EO17" s="597"/>
      <c r="EP17" s="597"/>
      <c r="EQ17" s="597"/>
      <c r="ER17" s="597"/>
      <c r="ES17" s="597"/>
      <c r="ET17" s="597"/>
      <c r="EU17" s="597"/>
      <c r="EV17" s="597"/>
      <c r="EW17" s="597"/>
      <c r="EX17" s="597"/>
      <c r="EY17" s="597"/>
      <c r="EZ17" s="597"/>
      <c r="FA17" s="597"/>
      <c r="FB17" s="597"/>
      <c r="FC17" s="597"/>
      <c r="FD17" s="597"/>
      <c r="FE17" s="597"/>
      <c r="FF17" s="597"/>
      <c r="FG17" s="597"/>
      <c r="FH17" s="597"/>
      <c r="FI17" s="597"/>
      <c r="FJ17" s="597"/>
      <c r="FK17" s="597"/>
      <c r="FL17" s="597"/>
      <c r="FM17" s="597"/>
      <c r="FN17" s="597"/>
      <c r="FO17" s="597"/>
      <c r="FP17" s="597"/>
      <c r="FQ17" s="597"/>
      <c r="FR17" s="597"/>
      <c r="FS17" s="597"/>
      <c r="FT17" s="597"/>
      <c r="FU17" s="597"/>
      <c r="FV17" s="597"/>
      <c r="FW17" s="597"/>
      <c r="FX17" s="597"/>
      <c r="FY17" s="597"/>
      <c r="FZ17" s="597"/>
      <c r="GA17" s="597"/>
      <c r="GB17" s="597"/>
      <c r="GC17" s="597"/>
      <c r="GD17" s="597"/>
      <c r="GE17" s="597"/>
      <c r="GF17" s="597"/>
      <c r="GG17" s="597"/>
      <c r="GH17" s="597"/>
      <c r="GI17" s="597"/>
      <c r="GJ17" s="597"/>
      <c r="GK17" s="597"/>
      <c r="GL17" s="597"/>
      <c r="GM17" s="597"/>
      <c r="GN17" s="597"/>
      <c r="GO17" s="597"/>
      <c r="GP17" s="597"/>
      <c r="GQ17" s="597"/>
      <c r="GR17" s="597"/>
      <c r="GS17" s="597"/>
      <c r="GT17" s="597"/>
      <c r="GU17" s="597"/>
      <c r="GV17" s="597"/>
      <c r="GW17" s="597"/>
      <c r="GX17" s="597"/>
      <c r="GY17" s="597"/>
      <c r="GZ17" s="597"/>
      <c r="HA17" s="597"/>
      <c r="HB17" s="597"/>
      <c r="HC17" s="597"/>
      <c r="HD17" s="597"/>
      <c r="HE17" s="597"/>
      <c r="HF17" s="597"/>
      <c r="HG17" s="597"/>
      <c r="HH17" s="597"/>
      <c r="HI17" s="597"/>
      <c r="HJ17" s="597"/>
      <c r="HK17" s="597"/>
      <c r="HL17" s="597"/>
      <c r="HM17" s="597"/>
      <c r="HN17" s="597"/>
      <c r="HO17" s="597"/>
      <c r="HP17" s="597"/>
      <c r="HQ17" s="597"/>
      <c r="HR17" s="597"/>
      <c r="HS17" s="597"/>
      <c r="HT17" s="597"/>
      <c r="HU17" s="597"/>
      <c r="HV17" s="597"/>
      <c r="HW17" s="597"/>
      <c r="HX17" s="597"/>
      <c r="HY17" s="597"/>
      <c r="HZ17" s="597"/>
      <c r="IA17" s="597"/>
      <c r="IB17" s="597"/>
      <c r="IC17" s="597"/>
      <c r="ID17" s="597"/>
      <c r="IE17" s="597"/>
      <c r="IF17" s="597"/>
      <c r="IG17" s="597"/>
      <c r="IH17" s="597"/>
      <c r="II17" s="597"/>
      <c r="IJ17" s="597"/>
      <c r="IK17" s="597"/>
      <c r="IL17" s="597"/>
      <c r="IM17" s="597"/>
      <c r="IN17" s="597"/>
      <c r="IO17" s="597"/>
      <c r="IP17" s="597"/>
      <c r="IQ17" s="597"/>
      <c r="IR17" s="597"/>
      <c r="IS17" s="597"/>
      <c r="IT17" s="597"/>
      <c r="IU17" s="597"/>
      <c r="IV17" s="597"/>
      <c r="IW17" s="597"/>
      <c r="IX17" s="597"/>
      <c r="IY17" s="597"/>
      <c r="IZ17" s="597"/>
      <c r="JA17" s="597"/>
      <c r="JB17" s="597"/>
      <c r="JC17" s="597"/>
      <c r="JD17" s="597"/>
      <c r="JE17" s="597"/>
      <c r="JF17" s="597"/>
      <c r="JG17" s="597"/>
      <c r="JH17" s="597"/>
      <c r="JI17" s="597"/>
      <c r="JJ17" s="597"/>
      <c r="JK17" s="597"/>
      <c r="JL17" s="597"/>
      <c r="JM17" s="597"/>
      <c r="JN17" s="597"/>
      <c r="JO17" s="597"/>
      <c r="JP17" s="597"/>
      <c r="JQ17" s="597"/>
      <c r="JR17" s="597"/>
      <c r="JS17" s="597"/>
      <c r="JT17" s="597"/>
      <c r="JU17" s="597"/>
      <c r="JV17" s="597"/>
      <c r="JW17" s="597"/>
      <c r="JX17" s="597"/>
      <c r="JY17" s="597"/>
      <c r="JZ17" s="597"/>
      <c r="KA17" s="597"/>
      <c r="KB17" s="597"/>
      <c r="KC17" s="597"/>
      <c r="KD17" s="597"/>
      <c r="KE17" s="597"/>
      <c r="KF17" s="597"/>
      <c r="KG17" s="597"/>
      <c r="KH17" s="597"/>
      <c r="KI17" s="597"/>
      <c r="KJ17" s="597"/>
      <c r="KK17" s="597"/>
      <c r="KL17" s="597"/>
      <c r="KM17" s="597"/>
      <c r="KN17" s="597"/>
      <c r="KO17" s="597"/>
      <c r="KP17" s="597"/>
      <c r="KQ17" s="597"/>
      <c r="KR17" s="597"/>
      <c r="KS17" s="597"/>
      <c r="KT17" s="597"/>
      <c r="KU17" s="597"/>
      <c r="KV17" s="597"/>
      <c r="KW17" s="597"/>
      <c r="KX17" s="597"/>
      <c r="KY17" s="597"/>
      <c r="KZ17" s="597"/>
      <c r="LA17" s="597"/>
      <c r="LB17" s="597"/>
      <c r="LC17" s="597"/>
      <c r="LD17" s="597"/>
      <c r="LE17" s="597"/>
      <c r="LF17" s="597"/>
      <c r="LG17" s="597"/>
      <c r="LH17" s="597"/>
      <c r="LI17" s="597"/>
      <c r="LJ17" s="597"/>
      <c r="LK17" s="597"/>
      <c r="LL17" s="597"/>
      <c r="LM17" s="597"/>
      <c r="LN17" s="597"/>
      <c r="LO17" s="597"/>
      <c r="LP17" s="597"/>
      <c r="LQ17" s="597"/>
      <c r="LR17" s="597"/>
      <c r="LS17" s="597"/>
      <c r="LT17" s="597"/>
      <c r="LU17" s="597"/>
      <c r="LV17" s="597"/>
      <c r="LW17" s="597"/>
      <c r="LX17" s="597"/>
      <c r="LY17" s="597"/>
      <c r="LZ17" s="597"/>
      <c r="MA17" s="597"/>
      <c r="MB17" s="597"/>
      <c r="MC17" s="597"/>
      <c r="MD17" s="597"/>
      <c r="ME17" s="597"/>
      <c r="MF17" s="597"/>
      <c r="MG17" s="597"/>
      <c r="MH17" s="597"/>
      <c r="MI17" s="597"/>
      <c r="MJ17" s="597"/>
      <c r="MK17" s="597"/>
      <c r="ML17" s="597"/>
      <c r="MM17" s="597"/>
      <c r="MN17" s="597"/>
      <c r="MO17" s="597"/>
      <c r="MP17" s="597"/>
      <c r="MQ17" s="597"/>
      <c r="MR17" s="597"/>
      <c r="MS17" s="597"/>
      <c r="MT17" s="597"/>
      <c r="MU17" s="597"/>
      <c r="MV17" s="597"/>
      <c r="MW17" s="597"/>
      <c r="MX17" s="597"/>
      <c r="MY17" s="597"/>
      <c r="MZ17" s="597"/>
      <c r="NA17" s="597"/>
      <c r="NB17" s="597"/>
      <c r="NC17" s="597"/>
      <c r="ND17" s="597"/>
      <c r="NE17" s="597"/>
      <c r="NF17" s="597"/>
      <c r="NG17" s="597"/>
      <c r="NH17" s="597"/>
      <c r="NI17" s="597"/>
      <c r="NJ17" s="597"/>
      <c r="NK17" s="597"/>
      <c r="NL17" s="597"/>
      <c r="NM17" s="597"/>
    </row>
    <row r="18" s="272" customFormat="1" ht="31" customHeight="1" spans="1:377">
      <c r="A18" s="612"/>
      <c r="B18" s="216"/>
      <c r="C18" s="611" t="s">
        <v>735</v>
      </c>
      <c r="D18" s="607">
        <v>8.4</v>
      </c>
      <c r="E18" s="608">
        <v>1200</v>
      </c>
      <c r="F18" s="607">
        <v>8.6</v>
      </c>
      <c r="G18" s="608">
        <v>1230</v>
      </c>
      <c r="H18" s="609" t="s">
        <v>727</v>
      </c>
      <c r="I18" s="609" t="s">
        <v>728</v>
      </c>
      <c r="J18" s="625" t="s">
        <v>475</v>
      </c>
      <c r="K18" s="626"/>
      <c r="L18" s="624"/>
      <c r="M18" s="627" t="s">
        <v>732</v>
      </c>
      <c r="N18" s="597"/>
      <c r="O18" s="597"/>
      <c r="P18" s="597"/>
      <c r="Q18" s="597"/>
      <c r="R18" s="597"/>
      <c r="S18" s="597"/>
      <c r="T18" s="597"/>
      <c r="U18" s="597"/>
      <c r="V18" s="597"/>
      <c r="W18" s="597"/>
      <c r="X18" s="597"/>
      <c r="Y18" s="597"/>
      <c r="Z18" s="597"/>
      <c r="AA18" s="597"/>
      <c r="AB18" s="597"/>
      <c r="AC18" s="597"/>
      <c r="AD18" s="597"/>
      <c r="AE18" s="597"/>
      <c r="AF18" s="597"/>
      <c r="AG18" s="597"/>
      <c r="AH18" s="597"/>
      <c r="AI18" s="597"/>
      <c r="AJ18" s="597"/>
      <c r="AK18" s="597"/>
      <c r="AL18" s="597"/>
      <c r="AM18" s="597"/>
      <c r="AN18" s="597"/>
      <c r="AO18" s="597"/>
      <c r="AP18" s="597"/>
      <c r="AQ18" s="597"/>
      <c r="AR18" s="597"/>
      <c r="AS18" s="597"/>
      <c r="AT18" s="597"/>
      <c r="AU18" s="597"/>
      <c r="AV18" s="597"/>
      <c r="AW18" s="597"/>
      <c r="AX18" s="597"/>
      <c r="AY18" s="597"/>
      <c r="AZ18" s="597"/>
      <c r="BA18" s="597"/>
      <c r="BB18" s="597"/>
      <c r="BC18" s="597"/>
      <c r="BD18" s="597"/>
      <c r="BE18" s="597"/>
      <c r="BF18" s="597"/>
      <c r="BG18" s="597"/>
      <c r="BH18" s="597"/>
      <c r="BI18" s="597"/>
      <c r="BJ18" s="597"/>
      <c r="BK18" s="597"/>
      <c r="BL18" s="597"/>
      <c r="BM18" s="597"/>
      <c r="BN18" s="597"/>
      <c r="BO18" s="597"/>
      <c r="BP18" s="597"/>
      <c r="BQ18" s="597"/>
      <c r="BR18" s="597"/>
      <c r="BS18" s="597"/>
      <c r="BT18" s="597"/>
      <c r="BU18" s="597"/>
      <c r="BV18" s="597"/>
      <c r="BW18" s="597"/>
      <c r="BX18" s="597"/>
      <c r="BY18" s="597"/>
      <c r="BZ18" s="597"/>
      <c r="CA18" s="597"/>
      <c r="CB18" s="597"/>
      <c r="CC18" s="597"/>
      <c r="CD18" s="597"/>
      <c r="CE18" s="597"/>
      <c r="CF18" s="597"/>
      <c r="CG18" s="597"/>
      <c r="CH18" s="597"/>
      <c r="CI18" s="597"/>
      <c r="CJ18" s="597"/>
      <c r="CK18" s="597"/>
      <c r="CL18" s="597"/>
      <c r="CM18" s="597"/>
      <c r="CN18" s="597"/>
      <c r="CO18" s="597"/>
      <c r="CP18" s="597"/>
      <c r="CQ18" s="597"/>
      <c r="CR18" s="597"/>
      <c r="CS18" s="597"/>
      <c r="CT18" s="597"/>
      <c r="CU18" s="597"/>
      <c r="CV18" s="597"/>
      <c r="CW18" s="597"/>
      <c r="CX18" s="597"/>
      <c r="CY18" s="597"/>
      <c r="CZ18" s="597"/>
      <c r="DA18" s="597"/>
      <c r="DB18" s="597"/>
      <c r="DC18" s="597"/>
      <c r="DD18" s="597"/>
      <c r="DE18" s="597"/>
      <c r="DF18" s="597"/>
      <c r="DG18" s="597"/>
      <c r="DH18" s="597"/>
      <c r="DI18" s="597"/>
      <c r="DJ18" s="597"/>
      <c r="DK18" s="597"/>
      <c r="DL18" s="597"/>
      <c r="DM18" s="597"/>
      <c r="DN18" s="597"/>
      <c r="DO18" s="597"/>
      <c r="DP18" s="597"/>
      <c r="DQ18" s="597"/>
      <c r="DR18" s="597"/>
      <c r="DS18" s="597"/>
      <c r="DT18" s="597"/>
      <c r="DU18" s="597"/>
      <c r="DV18" s="597"/>
      <c r="DW18" s="597"/>
      <c r="DX18" s="597"/>
      <c r="DY18" s="597"/>
      <c r="DZ18" s="597"/>
      <c r="EA18" s="597"/>
      <c r="EB18" s="597"/>
      <c r="EC18" s="597"/>
      <c r="ED18" s="597"/>
      <c r="EE18" s="597"/>
      <c r="EF18" s="597"/>
      <c r="EG18" s="597"/>
      <c r="EH18" s="597"/>
      <c r="EI18" s="597"/>
      <c r="EJ18" s="597"/>
      <c r="EK18" s="597"/>
      <c r="EL18" s="597"/>
      <c r="EM18" s="597"/>
      <c r="EN18" s="597"/>
      <c r="EO18" s="597"/>
      <c r="EP18" s="597"/>
      <c r="EQ18" s="597"/>
      <c r="ER18" s="597"/>
      <c r="ES18" s="597"/>
      <c r="ET18" s="597"/>
      <c r="EU18" s="597"/>
      <c r="EV18" s="597"/>
      <c r="EW18" s="597"/>
      <c r="EX18" s="597"/>
      <c r="EY18" s="597"/>
      <c r="EZ18" s="597"/>
      <c r="FA18" s="597"/>
      <c r="FB18" s="597"/>
      <c r="FC18" s="597"/>
      <c r="FD18" s="597"/>
      <c r="FE18" s="597"/>
      <c r="FF18" s="597"/>
      <c r="FG18" s="597"/>
      <c r="FH18" s="597"/>
      <c r="FI18" s="597"/>
      <c r="FJ18" s="597"/>
      <c r="FK18" s="597"/>
      <c r="FL18" s="597"/>
      <c r="FM18" s="597"/>
      <c r="FN18" s="597"/>
      <c r="FO18" s="597"/>
      <c r="FP18" s="597"/>
      <c r="FQ18" s="597"/>
      <c r="FR18" s="597"/>
      <c r="FS18" s="597"/>
      <c r="FT18" s="597"/>
      <c r="FU18" s="597"/>
      <c r="FV18" s="597"/>
      <c r="FW18" s="597"/>
      <c r="FX18" s="597"/>
      <c r="FY18" s="597"/>
      <c r="FZ18" s="597"/>
      <c r="GA18" s="597"/>
      <c r="GB18" s="597"/>
      <c r="GC18" s="597"/>
      <c r="GD18" s="597"/>
      <c r="GE18" s="597"/>
      <c r="GF18" s="597"/>
      <c r="GG18" s="597"/>
      <c r="GH18" s="597"/>
      <c r="GI18" s="597"/>
      <c r="GJ18" s="597"/>
      <c r="GK18" s="597"/>
      <c r="GL18" s="597"/>
      <c r="GM18" s="597"/>
      <c r="GN18" s="597"/>
      <c r="GO18" s="597"/>
      <c r="GP18" s="597"/>
      <c r="GQ18" s="597"/>
      <c r="GR18" s="597"/>
      <c r="GS18" s="597"/>
      <c r="GT18" s="597"/>
      <c r="GU18" s="597"/>
      <c r="GV18" s="597"/>
      <c r="GW18" s="597"/>
      <c r="GX18" s="597"/>
      <c r="GY18" s="597"/>
      <c r="GZ18" s="597"/>
      <c r="HA18" s="597"/>
      <c r="HB18" s="597"/>
      <c r="HC18" s="597"/>
      <c r="HD18" s="597"/>
      <c r="HE18" s="597"/>
      <c r="HF18" s="597"/>
      <c r="HG18" s="597"/>
      <c r="HH18" s="597"/>
      <c r="HI18" s="597"/>
      <c r="HJ18" s="597"/>
      <c r="HK18" s="597"/>
      <c r="HL18" s="597"/>
      <c r="HM18" s="597"/>
      <c r="HN18" s="597"/>
      <c r="HO18" s="597"/>
      <c r="HP18" s="597"/>
      <c r="HQ18" s="597"/>
      <c r="HR18" s="597"/>
      <c r="HS18" s="597"/>
      <c r="HT18" s="597"/>
      <c r="HU18" s="597"/>
      <c r="HV18" s="597"/>
      <c r="HW18" s="597"/>
      <c r="HX18" s="597"/>
      <c r="HY18" s="597"/>
      <c r="HZ18" s="597"/>
      <c r="IA18" s="597"/>
      <c r="IB18" s="597"/>
      <c r="IC18" s="597"/>
      <c r="ID18" s="597"/>
      <c r="IE18" s="597"/>
      <c r="IF18" s="597"/>
      <c r="IG18" s="597"/>
      <c r="IH18" s="597"/>
      <c r="II18" s="597"/>
      <c r="IJ18" s="597"/>
      <c r="IK18" s="597"/>
      <c r="IL18" s="597"/>
      <c r="IM18" s="597"/>
      <c r="IN18" s="597"/>
      <c r="IO18" s="597"/>
      <c r="IP18" s="597"/>
      <c r="IQ18" s="597"/>
      <c r="IR18" s="597"/>
      <c r="IS18" s="597"/>
      <c r="IT18" s="597"/>
      <c r="IU18" s="597"/>
      <c r="IV18" s="597"/>
      <c r="IW18" s="597"/>
      <c r="IX18" s="597"/>
      <c r="IY18" s="597"/>
      <c r="IZ18" s="597"/>
      <c r="JA18" s="597"/>
      <c r="JB18" s="597"/>
      <c r="JC18" s="597"/>
      <c r="JD18" s="597"/>
      <c r="JE18" s="597"/>
      <c r="JF18" s="597"/>
      <c r="JG18" s="597"/>
      <c r="JH18" s="597"/>
      <c r="JI18" s="597"/>
      <c r="JJ18" s="597"/>
      <c r="JK18" s="597"/>
      <c r="JL18" s="597"/>
      <c r="JM18" s="597"/>
      <c r="JN18" s="597"/>
      <c r="JO18" s="597"/>
      <c r="JP18" s="597"/>
      <c r="JQ18" s="597"/>
      <c r="JR18" s="597"/>
      <c r="JS18" s="597"/>
      <c r="JT18" s="597"/>
      <c r="JU18" s="597"/>
      <c r="JV18" s="597"/>
      <c r="JW18" s="597"/>
      <c r="JX18" s="597"/>
      <c r="JY18" s="597"/>
      <c r="JZ18" s="597"/>
      <c r="KA18" s="597"/>
      <c r="KB18" s="597"/>
      <c r="KC18" s="597"/>
      <c r="KD18" s="597"/>
      <c r="KE18" s="597"/>
      <c r="KF18" s="597"/>
      <c r="KG18" s="597"/>
      <c r="KH18" s="597"/>
      <c r="KI18" s="597"/>
      <c r="KJ18" s="597"/>
      <c r="KK18" s="597"/>
      <c r="KL18" s="597"/>
      <c r="KM18" s="597"/>
      <c r="KN18" s="597"/>
      <c r="KO18" s="597"/>
      <c r="KP18" s="597"/>
      <c r="KQ18" s="597"/>
      <c r="KR18" s="597"/>
      <c r="KS18" s="597"/>
      <c r="KT18" s="597"/>
      <c r="KU18" s="597"/>
      <c r="KV18" s="597"/>
      <c r="KW18" s="597"/>
      <c r="KX18" s="597"/>
      <c r="KY18" s="597"/>
      <c r="KZ18" s="597"/>
      <c r="LA18" s="597"/>
      <c r="LB18" s="597"/>
      <c r="LC18" s="597"/>
      <c r="LD18" s="597"/>
      <c r="LE18" s="597"/>
      <c r="LF18" s="597"/>
      <c r="LG18" s="597"/>
      <c r="LH18" s="597"/>
      <c r="LI18" s="597"/>
      <c r="LJ18" s="597"/>
      <c r="LK18" s="597"/>
      <c r="LL18" s="597"/>
      <c r="LM18" s="597"/>
      <c r="LN18" s="597"/>
      <c r="LO18" s="597"/>
      <c r="LP18" s="597"/>
      <c r="LQ18" s="597"/>
      <c r="LR18" s="597"/>
      <c r="LS18" s="597"/>
      <c r="LT18" s="597"/>
      <c r="LU18" s="597"/>
      <c r="LV18" s="597"/>
      <c r="LW18" s="597"/>
      <c r="LX18" s="597"/>
      <c r="LY18" s="597"/>
      <c r="LZ18" s="597"/>
      <c r="MA18" s="597"/>
      <c r="MB18" s="597"/>
      <c r="MC18" s="597"/>
      <c r="MD18" s="597"/>
      <c r="ME18" s="597"/>
      <c r="MF18" s="597"/>
      <c r="MG18" s="597"/>
      <c r="MH18" s="597"/>
      <c r="MI18" s="597"/>
      <c r="MJ18" s="597"/>
      <c r="MK18" s="597"/>
      <c r="ML18" s="597"/>
      <c r="MM18" s="597"/>
      <c r="MN18" s="597"/>
      <c r="MO18" s="597"/>
      <c r="MP18" s="597"/>
      <c r="MQ18" s="597"/>
      <c r="MR18" s="597"/>
      <c r="MS18" s="597"/>
      <c r="MT18" s="597"/>
      <c r="MU18" s="597"/>
      <c r="MV18" s="597"/>
      <c r="MW18" s="597"/>
      <c r="MX18" s="597"/>
      <c r="MY18" s="597"/>
      <c r="MZ18" s="597"/>
      <c r="NA18" s="597"/>
      <c r="NB18" s="597"/>
      <c r="NC18" s="597"/>
      <c r="ND18" s="597"/>
      <c r="NE18" s="597"/>
      <c r="NF18" s="597"/>
      <c r="NG18" s="597"/>
      <c r="NH18" s="597"/>
      <c r="NI18" s="597"/>
      <c r="NJ18" s="597"/>
      <c r="NK18" s="597"/>
      <c r="NL18" s="597"/>
      <c r="NM18" s="597"/>
    </row>
    <row r="19" s="272" customFormat="1" ht="31" customHeight="1" spans="1:377">
      <c r="A19" s="613"/>
      <c r="B19" s="216" t="s">
        <v>503</v>
      </c>
      <c r="C19" s="614"/>
      <c r="D19" s="310" t="s">
        <v>736</v>
      </c>
      <c r="E19" s="310"/>
      <c r="F19" s="310"/>
      <c r="G19" s="310"/>
      <c r="H19" s="310"/>
      <c r="I19" s="310"/>
      <c r="J19" s="628"/>
      <c r="K19" s="628"/>
      <c r="L19" s="624"/>
      <c r="M19" s="597"/>
      <c r="N19" s="597"/>
      <c r="O19" s="597"/>
      <c r="P19" s="597"/>
      <c r="Q19" s="597"/>
      <c r="R19" s="597"/>
      <c r="S19" s="597"/>
      <c r="T19" s="597"/>
      <c r="U19" s="597"/>
      <c r="V19" s="597"/>
      <c r="W19" s="597"/>
      <c r="X19" s="597"/>
      <c r="Y19" s="597"/>
      <c r="Z19" s="597"/>
      <c r="AA19" s="597"/>
      <c r="AB19" s="597"/>
      <c r="AC19" s="597"/>
      <c r="AD19" s="597"/>
      <c r="AE19" s="597"/>
      <c r="AF19" s="597"/>
      <c r="AG19" s="597"/>
      <c r="AH19" s="597"/>
      <c r="AI19" s="597"/>
      <c r="AJ19" s="597"/>
      <c r="AK19" s="597"/>
      <c r="AL19" s="597"/>
      <c r="AM19" s="597"/>
      <c r="AN19" s="597"/>
      <c r="AO19" s="597"/>
      <c r="AP19" s="597"/>
      <c r="AQ19" s="597"/>
      <c r="AR19" s="597"/>
      <c r="AS19" s="597"/>
      <c r="AT19" s="597"/>
      <c r="AU19" s="597"/>
      <c r="AV19" s="597"/>
      <c r="AW19" s="597"/>
      <c r="AX19" s="597"/>
      <c r="AY19" s="597"/>
      <c r="AZ19" s="597"/>
      <c r="BA19" s="597"/>
      <c r="BB19" s="597"/>
      <c r="BC19" s="597"/>
      <c r="BD19" s="597"/>
      <c r="BE19" s="597"/>
      <c r="BF19" s="597"/>
      <c r="BG19" s="597"/>
      <c r="BH19" s="597"/>
      <c r="BI19" s="597"/>
      <c r="BJ19" s="597"/>
      <c r="BK19" s="597"/>
      <c r="BL19" s="597"/>
      <c r="BM19" s="597"/>
      <c r="BN19" s="597"/>
      <c r="BO19" s="597"/>
      <c r="BP19" s="597"/>
      <c r="BQ19" s="597"/>
      <c r="BR19" s="597"/>
      <c r="BS19" s="597"/>
      <c r="BT19" s="597"/>
      <c r="BU19" s="597"/>
      <c r="BV19" s="597"/>
      <c r="BW19" s="597"/>
      <c r="BX19" s="597"/>
      <c r="BY19" s="597"/>
      <c r="BZ19" s="597"/>
      <c r="CA19" s="597"/>
      <c r="CB19" s="597"/>
      <c r="CC19" s="597"/>
      <c r="CD19" s="597"/>
      <c r="CE19" s="597"/>
      <c r="CF19" s="597"/>
      <c r="CG19" s="597"/>
      <c r="CH19" s="597"/>
      <c r="CI19" s="597"/>
      <c r="CJ19" s="597"/>
      <c r="CK19" s="597"/>
      <c r="CL19" s="597"/>
      <c r="CM19" s="597"/>
      <c r="CN19" s="597"/>
      <c r="CO19" s="597"/>
      <c r="CP19" s="597"/>
      <c r="CQ19" s="597"/>
      <c r="CR19" s="597"/>
      <c r="CS19" s="597"/>
      <c r="CT19" s="597"/>
      <c r="CU19" s="597"/>
      <c r="CV19" s="597"/>
      <c r="CW19" s="597"/>
      <c r="CX19" s="597"/>
      <c r="CY19" s="597"/>
      <c r="CZ19" s="597"/>
      <c r="DA19" s="597"/>
      <c r="DB19" s="597"/>
      <c r="DC19" s="597"/>
      <c r="DD19" s="597"/>
      <c r="DE19" s="597"/>
      <c r="DF19" s="597"/>
      <c r="DG19" s="597"/>
      <c r="DH19" s="597"/>
      <c r="DI19" s="597"/>
      <c r="DJ19" s="597"/>
      <c r="DK19" s="597"/>
      <c r="DL19" s="597"/>
      <c r="DM19" s="597"/>
      <c r="DN19" s="597"/>
      <c r="DO19" s="597"/>
      <c r="DP19" s="597"/>
      <c r="DQ19" s="597"/>
      <c r="DR19" s="597"/>
      <c r="DS19" s="597"/>
      <c r="DT19" s="597"/>
      <c r="DU19" s="597"/>
      <c r="DV19" s="597"/>
      <c r="DW19" s="597"/>
      <c r="DX19" s="597"/>
      <c r="DY19" s="597"/>
      <c r="DZ19" s="597"/>
      <c r="EA19" s="597"/>
      <c r="EB19" s="597"/>
      <c r="EC19" s="597"/>
      <c r="ED19" s="597"/>
      <c r="EE19" s="597"/>
      <c r="EF19" s="597"/>
      <c r="EG19" s="597"/>
      <c r="EH19" s="597"/>
      <c r="EI19" s="597"/>
      <c r="EJ19" s="597"/>
      <c r="EK19" s="597"/>
      <c r="EL19" s="597"/>
      <c r="EM19" s="597"/>
      <c r="EN19" s="597"/>
      <c r="EO19" s="597"/>
      <c r="EP19" s="597"/>
      <c r="EQ19" s="597"/>
      <c r="ER19" s="597"/>
      <c r="ES19" s="597"/>
      <c r="ET19" s="597"/>
      <c r="EU19" s="597"/>
      <c r="EV19" s="597"/>
      <c r="EW19" s="597"/>
      <c r="EX19" s="597"/>
      <c r="EY19" s="597"/>
      <c r="EZ19" s="597"/>
      <c r="FA19" s="597"/>
      <c r="FB19" s="597"/>
      <c r="FC19" s="597"/>
      <c r="FD19" s="597"/>
      <c r="FE19" s="597"/>
      <c r="FF19" s="597"/>
      <c r="FG19" s="597"/>
      <c r="FH19" s="597"/>
      <c r="FI19" s="597"/>
      <c r="FJ19" s="597"/>
      <c r="FK19" s="597"/>
      <c r="FL19" s="597"/>
      <c r="FM19" s="597"/>
      <c r="FN19" s="597"/>
      <c r="FO19" s="597"/>
      <c r="FP19" s="597"/>
      <c r="FQ19" s="597"/>
      <c r="FR19" s="597"/>
      <c r="FS19" s="597"/>
      <c r="FT19" s="597"/>
      <c r="FU19" s="597"/>
      <c r="FV19" s="597"/>
      <c r="FW19" s="597"/>
      <c r="FX19" s="597"/>
      <c r="FY19" s="597"/>
      <c r="FZ19" s="597"/>
      <c r="GA19" s="597"/>
      <c r="GB19" s="597"/>
      <c r="GC19" s="597"/>
      <c r="GD19" s="597"/>
      <c r="GE19" s="597"/>
      <c r="GF19" s="597"/>
      <c r="GG19" s="597"/>
      <c r="GH19" s="597"/>
      <c r="GI19" s="597"/>
      <c r="GJ19" s="597"/>
      <c r="GK19" s="597"/>
      <c r="GL19" s="597"/>
      <c r="GM19" s="597"/>
      <c r="GN19" s="597"/>
      <c r="GO19" s="597"/>
      <c r="GP19" s="597"/>
      <c r="GQ19" s="597"/>
      <c r="GR19" s="597"/>
      <c r="GS19" s="597"/>
      <c r="GT19" s="597"/>
      <c r="GU19" s="597"/>
      <c r="GV19" s="597"/>
      <c r="GW19" s="597"/>
      <c r="GX19" s="597"/>
      <c r="GY19" s="597"/>
      <c r="GZ19" s="597"/>
      <c r="HA19" s="597"/>
      <c r="HB19" s="597"/>
      <c r="HC19" s="597"/>
      <c r="HD19" s="597"/>
      <c r="HE19" s="597"/>
      <c r="HF19" s="597"/>
      <c r="HG19" s="597"/>
      <c r="HH19" s="597"/>
      <c r="HI19" s="597"/>
      <c r="HJ19" s="597"/>
      <c r="HK19" s="597"/>
      <c r="HL19" s="597"/>
      <c r="HM19" s="597"/>
      <c r="HN19" s="597"/>
      <c r="HO19" s="597"/>
      <c r="HP19" s="597"/>
      <c r="HQ19" s="597"/>
      <c r="HR19" s="597"/>
      <c r="HS19" s="597"/>
      <c r="HT19" s="597"/>
      <c r="HU19" s="597"/>
      <c r="HV19" s="597"/>
      <c r="HW19" s="597"/>
      <c r="HX19" s="597"/>
      <c r="HY19" s="597"/>
      <c r="HZ19" s="597"/>
      <c r="IA19" s="597"/>
      <c r="IB19" s="597"/>
      <c r="IC19" s="597"/>
      <c r="ID19" s="597"/>
      <c r="IE19" s="597"/>
      <c r="IF19" s="597"/>
      <c r="IG19" s="597"/>
      <c r="IH19" s="597"/>
      <c r="II19" s="597"/>
      <c r="IJ19" s="597"/>
      <c r="IK19" s="597"/>
      <c r="IL19" s="597"/>
      <c r="IM19" s="597"/>
      <c r="IN19" s="597"/>
      <c r="IO19" s="597"/>
      <c r="IP19" s="597"/>
      <c r="IQ19" s="597"/>
      <c r="IR19" s="597"/>
      <c r="IS19" s="597"/>
      <c r="IT19" s="597"/>
      <c r="IU19" s="597"/>
      <c r="IV19" s="597"/>
      <c r="IW19" s="597"/>
      <c r="IX19" s="597"/>
      <c r="IY19" s="597"/>
      <c r="IZ19" s="597"/>
      <c r="JA19" s="597"/>
      <c r="JB19" s="597"/>
      <c r="JC19" s="597"/>
      <c r="JD19" s="597"/>
      <c r="JE19" s="597"/>
      <c r="JF19" s="597"/>
      <c r="JG19" s="597"/>
      <c r="JH19" s="597"/>
      <c r="JI19" s="597"/>
      <c r="JJ19" s="597"/>
      <c r="JK19" s="597"/>
      <c r="JL19" s="597"/>
      <c r="JM19" s="597"/>
      <c r="JN19" s="597"/>
      <c r="JO19" s="597"/>
      <c r="JP19" s="597"/>
      <c r="JQ19" s="597"/>
      <c r="JR19" s="597"/>
      <c r="JS19" s="597"/>
      <c r="JT19" s="597"/>
      <c r="JU19" s="597"/>
      <c r="JV19" s="597"/>
      <c r="JW19" s="597"/>
      <c r="JX19" s="597"/>
      <c r="JY19" s="597"/>
      <c r="JZ19" s="597"/>
      <c r="KA19" s="597"/>
      <c r="KB19" s="597"/>
      <c r="KC19" s="597"/>
      <c r="KD19" s="597"/>
      <c r="KE19" s="597"/>
      <c r="KF19" s="597"/>
      <c r="KG19" s="597"/>
      <c r="KH19" s="597"/>
      <c r="KI19" s="597"/>
      <c r="KJ19" s="597"/>
      <c r="KK19" s="597"/>
      <c r="KL19" s="597"/>
      <c r="KM19" s="597"/>
      <c r="KN19" s="597"/>
      <c r="KO19" s="597"/>
      <c r="KP19" s="597"/>
      <c r="KQ19" s="597"/>
      <c r="KR19" s="597"/>
      <c r="KS19" s="597"/>
      <c r="KT19" s="597"/>
      <c r="KU19" s="597"/>
      <c r="KV19" s="597"/>
      <c r="KW19" s="597"/>
      <c r="KX19" s="597"/>
      <c r="KY19" s="597"/>
      <c r="KZ19" s="597"/>
      <c r="LA19" s="597"/>
      <c r="LB19" s="597"/>
      <c r="LC19" s="597"/>
      <c r="LD19" s="597"/>
      <c r="LE19" s="597"/>
      <c r="LF19" s="597"/>
      <c r="LG19" s="597"/>
      <c r="LH19" s="597"/>
      <c r="LI19" s="597"/>
      <c r="LJ19" s="597"/>
      <c r="LK19" s="597"/>
      <c r="LL19" s="597"/>
      <c r="LM19" s="597"/>
      <c r="LN19" s="597"/>
      <c r="LO19" s="597"/>
      <c r="LP19" s="597"/>
      <c r="LQ19" s="597"/>
      <c r="LR19" s="597"/>
      <c r="LS19" s="597"/>
      <c r="LT19" s="597"/>
      <c r="LU19" s="597"/>
      <c r="LV19" s="597"/>
      <c r="LW19" s="597"/>
      <c r="LX19" s="597"/>
      <c r="LY19" s="597"/>
      <c r="LZ19" s="597"/>
      <c r="MA19" s="597"/>
      <c r="MB19" s="597"/>
      <c r="MC19" s="597"/>
      <c r="MD19" s="597"/>
      <c r="ME19" s="597"/>
      <c r="MF19" s="597"/>
      <c r="MG19" s="597"/>
      <c r="MH19" s="597"/>
      <c r="MI19" s="597"/>
      <c r="MJ19" s="597"/>
      <c r="MK19" s="597"/>
      <c r="ML19" s="597"/>
      <c r="MM19" s="597"/>
      <c r="MN19" s="597"/>
      <c r="MO19" s="597"/>
      <c r="MP19" s="597"/>
      <c r="MQ19" s="597"/>
      <c r="MR19" s="597"/>
      <c r="MS19" s="597"/>
      <c r="MT19" s="597"/>
      <c r="MU19" s="597"/>
      <c r="MV19" s="597"/>
      <c r="MW19" s="597"/>
      <c r="MX19" s="597"/>
      <c r="MY19" s="597"/>
      <c r="MZ19" s="597"/>
      <c r="NA19" s="597"/>
      <c r="NB19" s="597"/>
      <c r="NC19" s="597"/>
      <c r="ND19" s="597"/>
      <c r="NE19" s="597"/>
      <c r="NF19" s="597"/>
      <c r="NG19" s="597"/>
      <c r="NH19" s="597"/>
      <c r="NI19" s="597"/>
      <c r="NJ19" s="597"/>
      <c r="NK19" s="597"/>
      <c r="NL19" s="597"/>
      <c r="NM19" s="597"/>
    </row>
    <row r="20" s="272" customFormat="1" ht="63" customHeight="1" spans="1:377">
      <c r="A20" s="615"/>
      <c r="B20" s="616" t="s">
        <v>505</v>
      </c>
      <c r="C20" s="617"/>
      <c r="D20" s="618" t="s">
        <v>737</v>
      </c>
      <c r="E20" s="402"/>
      <c r="F20" s="402"/>
      <c r="G20" s="402"/>
      <c r="H20" s="402"/>
      <c r="I20" s="402"/>
      <c r="J20" s="483"/>
      <c r="K20" s="483"/>
      <c r="L20" s="629"/>
      <c r="M20" s="597"/>
      <c r="N20" s="597"/>
      <c r="O20" s="597"/>
      <c r="P20" s="597"/>
      <c r="Q20" s="597"/>
      <c r="R20" s="597"/>
      <c r="S20" s="597"/>
      <c r="T20" s="597"/>
      <c r="U20" s="597"/>
      <c r="V20" s="597"/>
      <c r="W20" s="597"/>
      <c r="X20" s="597"/>
      <c r="Y20" s="597"/>
      <c r="Z20" s="597"/>
      <c r="AA20" s="597"/>
      <c r="AB20" s="597"/>
      <c r="AC20" s="597"/>
      <c r="AD20" s="597"/>
      <c r="AE20" s="597"/>
      <c r="AF20" s="597"/>
      <c r="AG20" s="597"/>
      <c r="AH20" s="597"/>
      <c r="AI20" s="597"/>
      <c r="AJ20" s="597"/>
      <c r="AK20" s="597"/>
      <c r="AL20" s="597"/>
      <c r="AM20" s="597"/>
      <c r="AN20" s="597"/>
      <c r="AO20" s="597"/>
      <c r="AP20" s="597"/>
      <c r="AQ20" s="597"/>
      <c r="AR20" s="597"/>
      <c r="AS20" s="597"/>
      <c r="AT20" s="597"/>
      <c r="AU20" s="597"/>
      <c r="AV20" s="597"/>
      <c r="AW20" s="597"/>
      <c r="AX20" s="597"/>
      <c r="AY20" s="597"/>
      <c r="AZ20" s="597"/>
      <c r="BA20" s="597"/>
      <c r="BB20" s="597"/>
      <c r="BC20" s="597"/>
      <c r="BD20" s="597"/>
      <c r="BE20" s="597"/>
      <c r="BF20" s="597"/>
      <c r="BG20" s="597"/>
      <c r="BH20" s="597"/>
      <c r="BI20" s="597"/>
      <c r="BJ20" s="597"/>
      <c r="BK20" s="597"/>
      <c r="BL20" s="597"/>
      <c r="BM20" s="597"/>
      <c r="BN20" s="597"/>
      <c r="BO20" s="597"/>
      <c r="BP20" s="597"/>
      <c r="BQ20" s="597"/>
      <c r="BR20" s="597"/>
      <c r="BS20" s="597"/>
      <c r="BT20" s="597"/>
      <c r="BU20" s="597"/>
      <c r="BV20" s="597"/>
      <c r="BW20" s="597"/>
      <c r="BX20" s="597"/>
      <c r="BY20" s="597"/>
      <c r="BZ20" s="597"/>
      <c r="CA20" s="597"/>
      <c r="CB20" s="597"/>
      <c r="CC20" s="597"/>
      <c r="CD20" s="597"/>
      <c r="CE20" s="597"/>
      <c r="CF20" s="597"/>
      <c r="CG20" s="597"/>
      <c r="CH20" s="597"/>
      <c r="CI20" s="597"/>
      <c r="CJ20" s="597"/>
      <c r="CK20" s="597"/>
      <c r="CL20" s="597"/>
      <c r="CM20" s="597"/>
      <c r="CN20" s="597"/>
      <c r="CO20" s="597"/>
      <c r="CP20" s="597"/>
      <c r="CQ20" s="597"/>
      <c r="CR20" s="597"/>
      <c r="CS20" s="597"/>
      <c r="CT20" s="597"/>
      <c r="CU20" s="597"/>
      <c r="CV20" s="597"/>
      <c r="CW20" s="597"/>
      <c r="CX20" s="597"/>
      <c r="CY20" s="597"/>
      <c r="CZ20" s="597"/>
      <c r="DA20" s="597"/>
      <c r="DB20" s="597"/>
      <c r="DC20" s="597"/>
      <c r="DD20" s="597"/>
      <c r="DE20" s="597"/>
      <c r="DF20" s="597"/>
      <c r="DG20" s="597"/>
      <c r="DH20" s="597"/>
      <c r="DI20" s="597"/>
      <c r="DJ20" s="597"/>
      <c r="DK20" s="597"/>
      <c r="DL20" s="597"/>
      <c r="DM20" s="597"/>
      <c r="DN20" s="597"/>
      <c r="DO20" s="597"/>
      <c r="DP20" s="597"/>
      <c r="DQ20" s="597"/>
      <c r="DR20" s="597"/>
      <c r="DS20" s="597"/>
      <c r="DT20" s="597"/>
      <c r="DU20" s="597"/>
      <c r="DV20" s="597"/>
      <c r="DW20" s="597"/>
      <c r="DX20" s="597"/>
      <c r="DY20" s="597"/>
      <c r="DZ20" s="597"/>
      <c r="EA20" s="597"/>
      <c r="EB20" s="597"/>
      <c r="EC20" s="597"/>
      <c r="ED20" s="597"/>
      <c r="EE20" s="597"/>
      <c r="EF20" s="597"/>
      <c r="EG20" s="597"/>
      <c r="EH20" s="597"/>
      <c r="EI20" s="597"/>
      <c r="EJ20" s="597"/>
      <c r="EK20" s="597"/>
      <c r="EL20" s="597"/>
      <c r="EM20" s="597"/>
      <c r="EN20" s="597"/>
      <c r="EO20" s="597"/>
      <c r="EP20" s="597"/>
      <c r="EQ20" s="597"/>
      <c r="ER20" s="597"/>
      <c r="ES20" s="597"/>
      <c r="ET20" s="597"/>
      <c r="EU20" s="597"/>
      <c r="EV20" s="597"/>
      <c r="EW20" s="597"/>
      <c r="EX20" s="597"/>
      <c r="EY20" s="597"/>
      <c r="EZ20" s="597"/>
      <c r="FA20" s="597"/>
      <c r="FB20" s="597"/>
      <c r="FC20" s="597"/>
      <c r="FD20" s="597"/>
      <c r="FE20" s="597"/>
      <c r="FF20" s="597"/>
      <c r="FG20" s="597"/>
      <c r="FH20" s="597"/>
      <c r="FI20" s="597"/>
      <c r="FJ20" s="597"/>
      <c r="FK20" s="597"/>
      <c r="FL20" s="597"/>
      <c r="FM20" s="597"/>
      <c r="FN20" s="597"/>
      <c r="FO20" s="597"/>
      <c r="FP20" s="597"/>
      <c r="FQ20" s="597"/>
      <c r="FR20" s="597"/>
      <c r="FS20" s="597"/>
      <c r="FT20" s="597"/>
      <c r="FU20" s="597"/>
      <c r="FV20" s="597"/>
      <c r="FW20" s="597"/>
      <c r="FX20" s="597"/>
      <c r="FY20" s="597"/>
      <c r="FZ20" s="597"/>
      <c r="GA20" s="597"/>
      <c r="GB20" s="597"/>
      <c r="GC20" s="597"/>
      <c r="GD20" s="597"/>
      <c r="GE20" s="597"/>
      <c r="GF20" s="597"/>
      <c r="GG20" s="597"/>
      <c r="GH20" s="597"/>
      <c r="GI20" s="597"/>
      <c r="GJ20" s="597"/>
      <c r="GK20" s="597"/>
      <c r="GL20" s="597"/>
      <c r="GM20" s="597"/>
      <c r="GN20" s="597"/>
      <c r="GO20" s="597"/>
      <c r="GP20" s="597"/>
      <c r="GQ20" s="597"/>
      <c r="GR20" s="597"/>
      <c r="GS20" s="597"/>
      <c r="GT20" s="597"/>
      <c r="GU20" s="597"/>
      <c r="GV20" s="597"/>
      <c r="GW20" s="597"/>
      <c r="GX20" s="597"/>
      <c r="GY20" s="597"/>
      <c r="GZ20" s="597"/>
      <c r="HA20" s="597"/>
      <c r="HB20" s="597"/>
      <c r="HC20" s="597"/>
      <c r="HD20" s="597"/>
      <c r="HE20" s="597"/>
      <c r="HF20" s="597"/>
      <c r="HG20" s="597"/>
      <c r="HH20" s="597"/>
      <c r="HI20" s="597"/>
      <c r="HJ20" s="597"/>
      <c r="HK20" s="597"/>
      <c r="HL20" s="597"/>
      <c r="HM20" s="597"/>
      <c r="HN20" s="597"/>
      <c r="HO20" s="597"/>
      <c r="HP20" s="597"/>
      <c r="HQ20" s="597"/>
      <c r="HR20" s="597"/>
      <c r="HS20" s="597"/>
      <c r="HT20" s="597"/>
      <c r="HU20" s="597"/>
      <c r="HV20" s="597"/>
      <c r="HW20" s="597"/>
      <c r="HX20" s="597"/>
      <c r="HY20" s="597"/>
      <c r="HZ20" s="597"/>
      <c r="IA20" s="597"/>
      <c r="IB20" s="597"/>
      <c r="IC20" s="597"/>
      <c r="ID20" s="597"/>
      <c r="IE20" s="597"/>
      <c r="IF20" s="597"/>
      <c r="IG20" s="597"/>
      <c r="IH20" s="597"/>
      <c r="II20" s="597"/>
      <c r="IJ20" s="597"/>
      <c r="IK20" s="597"/>
      <c r="IL20" s="597"/>
      <c r="IM20" s="597"/>
      <c r="IN20" s="597"/>
      <c r="IO20" s="597"/>
      <c r="IP20" s="597"/>
      <c r="IQ20" s="597"/>
      <c r="IR20" s="597"/>
      <c r="IS20" s="597"/>
      <c r="IT20" s="597"/>
      <c r="IU20" s="597"/>
      <c r="IV20" s="597"/>
      <c r="IW20" s="597"/>
      <c r="IX20" s="597"/>
      <c r="IY20" s="597"/>
      <c r="IZ20" s="597"/>
      <c r="JA20" s="597"/>
      <c r="JB20" s="597"/>
      <c r="JC20" s="597"/>
      <c r="JD20" s="597"/>
      <c r="JE20" s="597"/>
      <c r="JF20" s="597"/>
      <c r="JG20" s="597"/>
      <c r="JH20" s="597"/>
      <c r="JI20" s="597"/>
      <c r="JJ20" s="597"/>
      <c r="JK20" s="597"/>
      <c r="JL20" s="597"/>
      <c r="JM20" s="597"/>
      <c r="JN20" s="597"/>
      <c r="JO20" s="597"/>
      <c r="JP20" s="597"/>
      <c r="JQ20" s="597"/>
      <c r="JR20" s="597"/>
      <c r="JS20" s="597"/>
      <c r="JT20" s="597"/>
      <c r="JU20" s="597"/>
      <c r="JV20" s="597"/>
      <c r="JW20" s="597"/>
      <c r="JX20" s="597"/>
      <c r="JY20" s="597"/>
      <c r="JZ20" s="597"/>
      <c r="KA20" s="597"/>
      <c r="KB20" s="597"/>
      <c r="KC20" s="597"/>
      <c r="KD20" s="597"/>
      <c r="KE20" s="597"/>
      <c r="KF20" s="597"/>
      <c r="KG20" s="597"/>
      <c r="KH20" s="597"/>
      <c r="KI20" s="597"/>
      <c r="KJ20" s="597"/>
      <c r="KK20" s="597"/>
      <c r="KL20" s="597"/>
      <c r="KM20" s="597"/>
      <c r="KN20" s="597"/>
      <c r="KO20" s="597"/>
      <c r="KP20" s="597"/>
      <c r="KQ20" s="597"/>
      <c r="KR20" s="597"/>
      <c r="KS20" s="597"/>
      <c r="KT20" s="597"/>
      <c r="KU20" s="597"/>
      <c r="KV20" s="597"/>
      <c r="KW20" s="597"/>
      <c r="KX20" s="597"/>
      <c r="KY20" s="597"/>
      <c r="KZ20" s="597"/>
      <c r="LA20" s="597"/>
      <c r="LB20" s="597"/>
      <c r="LC20" s="597"/>
      <c r="LD20" s="597"/>
      <c r="LE20" s="597"/>
      <c r="LF20" s="597"/>
      <c r="LG20" s="597"/>
      <c r="LH20" s="597"/>
      <c r="LI20" s="597"/>
      <c r="LJ20" s="597"/>
      <c r="LK20" s="597"/>
      <c r="LL20" s="597"/>
      <c r="LM20" s="597"/>
      <c r="LN20" s="597"/>
      <c r="LO20" s="597"/>
      <c r="LP20" s="597"/>
      <c r="LQ20" s="597"/>
      <c r="LR20" s="597"/>
      <c r="LS20" s="597"/>
      <c r="LT20" s="597"/>
      <c r="LU20" s="597"/>
      <c r="LV20" s="597"/>
      <c r="LW20" s="597"/>
      <c r="LX20" s="597"/>
      <c r="LY20" s="597"/>
      <c r="LZ20" s="597"/>
      <c r="MA20" s="597"/>
      <c r="MB20" s="597"/>
      <c r="MC20" s="597"/>
      <c r="MD20" s="597"/>
      <c r="ME20" s="597"/>
      <c r="MF20" s="597"/>
      <c r="MG20" s="597"/>
      <c r="MH20" s="597"/>
      <c r="MI20" s="597"/>
      <c r="MJ20" s="597"/>
      <c r="MK20" s="597"/>
      <c r="ML20" s="597"/>
      <c r="MM20" s="597"/>
      <c r="MN20" s="597"/>
      <c r="MO20" s="597"/>
      <c r="MP20" s="597"/>
      <c r="MQ20" s="597"/>
      <c r="MR20" s="597"/>
      <c r="MS20" s="597"/>
      <c r="MT20" s="597"/>
      <c r="MU20" s="597"/>
      <c r="MV20" s="597"/>
      <c r="MW20" s="597"/>
      <c r="MX20" s="597"/>
      <c r="MY20" s="597"/>
      <c r="MZ20" s="597"/>
      <c r="NA20" s="597"/>
      <c r="NB20" s="597"/>
      <c r="NC20" s="597"/>
      <c r="ND20" s="597"/>
      <c r="NE20" s="597"/>
      <c r="NF20" s="597"/>
      <c r="NG20" s="597"/>
      <c r="NH20" s="597"/>
      <c r="NI20" s="597"/>
      <c r="NJ20" s="597"/>
      <c r="NK20" s="597"/>
      <c r="NL20" s="597"/>
      <c r="NM20" s="597"/>
    </row>
    <row r="21" s="243" customFormat="1" spans="1:16384">
      <c r="A21" s="595"/>
      <c r="B21" s="596"/>
      <c r="C21" s="596"/>
      <c r="D21" s="594"/>
      <c r="E21" s="594"/>
      <c r="F21" s="594"/>
      <c r="G21" s="594"/>
      <c r="H21" s="594"/>
      <c r="I21" s="594"/>
      <c r="J21" s="594"/>
      <c r="K21" s="594"/>
      <c r="L21" s="597"/>
      <c r="M21" s="597"/>
      <c r="N21" s="597"/>
      <c r="O21" s="597"/>
      <c r="P21" s="597"/>
      <c r="Q21" s="597"/>
      <c r="R21" s="597"/>
      <c r="S21" s="597"/>
      <c r="T21" s="597"/>
      <c r="U21" s="597"/>
      <c r="V21" s="597"/>
      <c r="W21" s="597"/>
      <c r="X21" s="597"/>
      <c r="Y21" s="597"/>
      <c r="Z21" s="597"/>
      <c r="AA21" s="597"/>
      <c r="AB21" s="597"/>
      <c r="AC21" s="597"/>
      <c r="AD21" s="597"/>
      <c r="AE21" s="597"/>
      <c r="AF21" s="597"/>
      <c r="AG21" s="597"/>
      <c r="AH21" s="597"/>
      <c r="AI21" s="597"/>
      <c r="AJ21" s="597"/>
      <c r="AK21" s="597"/>
      <c r="AL21" s="597"/>
      <c r="AM21" s="597"/>
      <c r="AN21" s="597"/>
      <c r="AO21" s="597"/>
      <c r="AP21" s="597"/>
      <c r="AQ21" s="597"/>
      <c r="AR21" s="597"/>
      <c r="AS21" s="597"/>
      <c r="AT21" s="597"/>
      <c r="AU21" s="597"/>
      <c r="AV21" s="597"/>
      <c r="AW21" s="597"/>
      <c r="AX21" s="597"/>
      <c r="AY21" s="597"/>
      <c r="AZ21" s="597"/>
      <c r="BA21" s="597"/>
      <c r="BB21" s="597"/>
      <c r="BC21" s="597"/>
      <c r="BD21" s="597"/>
      <c r="BE21" s="597"/>
      <c r="BF21" s="597"/>
      <c r="BG21" s="597"/>
      <c r="BH21" s="597"/>
      <c r="BI21" s="597"/>
      <c r="BJ21" s="597"/>
      <c r="BK21" s="597"/>
      <c r="BL21" s="597"/>
      <c r="BM21" s="597"/>
      <c r="BN21" s="597"/>
      <c r="BO21" s="597"/>
      <c r="BP21" s="597"/>
      <c r="BQ21" s="597"/>
      <c r="BR21" s="597"/>
      <c r="BS21" s="597"/>
      <c r="BT21" s="597"/>
      <c r="BU21" s="597"/>
      <c r="BV21" s="597"/>
      <c r="BW21" s="597"/>
      <c r="BX21" s="597"/>
      <c r="BY21" s="597"/>
      <c r="BZ21" s="597"/>
      <c r="CA21" s="597"/>
      <c r="CB21" s="597"/>
      <c r="CC21" s="597"/>
      <c r="CD21" s="597"/>
      <c r="CE21" s="597"/>
      <c r="CF21" s="597"/>
      <c r="CG21" s="597"/>
      <c r="CH21" s="597"/>
      <c r="CI21" s="597"/>
      <c r="CJ21" s="597"/>
      <c r="CK21" s="597"/>
      <c r="CL21" s="597"/>
      <c r="CM21" s="597"/>
      <c r="CN21" s="597"/>
      <c r="CO21" s="597"/>
      <c r="CP21" s="597"/>
      <c r="CQ21" s="597"/>
      <c r="CR21" s="597"/>
      <c r="CS21" s="597"/>
      <c r="CT21" s="597"/>
      <c r="CU21" s="597"/>
      <c r="CV21" s="597"/>
      <c r="CW21" s="597"/>
      <c r="CX21" s="597"/>
      <c r="CY21" s="597"/>
      <c r="CZ21" s="597"/>
      <c r="DA21" s="597"/>
      <c r="DB21" s="597"/>
      <c r="DC21" s="597"/>
      <c r="DD21" s="597"/>
      <c r="DE21" s="597"/>
      <c r="DF21" s="597"/>
      <c r="DG21" s="597"/>
      <c r="DH21" s="597"/>
      <c r="DI21" s="597"/>
      <c r="DJ21" s="597"/>
      <c r="DK21" s="597"/>
      <c r="DL21" s="597"/>
      <c r="DM21" s="597"/>
      <c r="DN21" s="597"/>
      <c r="DO21" s="597"/>
      <c r="DP21" s="597"/>
      <c r="DQ21" s="597"/>
      <c r="DR21" s="597"/>
      <c r="DS21" s="597"/>
      <c r="DT21" s="597"/>
      <c r="DU21" s="597"/>
      <c r="DV21" s="597"/>
      <c r="DW21" s="597"/>
      <c r="DX21" s="597"/>
      <c r="DY21" s="597"/>
      <c r="DZ21" s="597"/>
      <c r="EA21" s="597"/>
      <c r="EB21" s="597"/>
      <c r="EC21" s="597"/>
      <c r="ED21" s="597"/>
      <c r="EE21" s="597"/>
      <c r="EF21" s="597"/>
      <c r="EG21" s="597"/>
      <c r="EH21" s="597"/>
      <c r="EI21" s="597"/>
      <c r="EJ21" s="597"/>
      <c r="EK21" s="597"/>
      <c r="EL21" s="597"/>
      <c r="EM21" s="597"/>
      <c r="EN21" s="597"/>
      <c r="EO21" s="597"/>
      <c r="EP21" s="597"/>
      <c r="EQ21" s="597"/>
      <c r="ER21" s="597"/>
      <c r="ES21" s="597"/>
      <c r="ET21" s="597"/>
      <c r="EU21" s="597"/>
      <c r="EV21" s="597"/>
      <c r="EW21" s="597"/>
      <c r="EX21" s="597"/>
      <c r="EY21" s="597"/>
      <c r="EZ21" s="597"/>
      <c r="FA21" s="597"/>
      <c r="FB21" s="597"/>
      <c r="FC21" s="597"/>
      <c r="FD21" s="597"/>
      <c r="FE21" s="597"/>
      <c r="FF21" s="597"/>
      <c r="FG21" s="597"/>
      <c r="FH21" s="597"/>
      <c r="FI21" s="597"/>
      <c r="FJ21" s="597"/>
      <c r="FK21" s="597"/>
      <c r="FL21" s="597"/>
      <c r="FM21" s="597"/>
      <c r="FN21" s="597"/>
      <c r="FO21" s="597"/>
      <c r="FP21" s="597"/>
      <c r="FQ21" s="597"/>
      <c r="FR21" s="597"/>
      <c r="FS21" s="597"/>
      <c r="FT21" s="597"/>
      <c r="FU21" s="597"/>
      <c r="FV21" s="597"/>
      <c r="FW21" s="597"/>
      <c r="FX21" s="597"/>
      <c r="FY21" s="597"/>
      <c r="FZ21" s="597"/>
      <c r="GA21" s="597"/>
      <c r="GB21" s="597"/>
      <c r="GC21" s="597"/>
      <c r="GD21" s="597"/>
      <c r="GE21" s="597"/>
      <c r="GF21" s="597"/>
      <c r="GG21" s="597"/>
      <c r="GH21" s="597"/>
      <c r="GI21" s="597"/>
      <c r="GJ21" s="597"/>
      <c r="GK21" s="597"/>
      <c r="GL21" s="597"/>
      <c r="GM21" s="597"/>
      <c r="GN21" s="597"/>
      <c r="GO21" s="597"/>
      <c r="GP21" s="597"/>
      <c r="GQ21" s="597"/>
      <c r="GR21" s="597"/>
      <c r="GS21" s="597"/>
      <c r="GT21" s="597"/>
      <c r="GU21" s="597"/>
      <c r="GV21" s="597"/>
      <c r="GW21" s="597"/>
      <c r="GX21" s="597"/>
      <c r="GY21" s="597"/>
      <c r="GZ21" s="597"/>
      <c r="HA21" s="597"/>
      <c r="HB21" s="597"/>
      <c r="HC21" s="597"/>
      <c r="HD21" s="597"/>
      <c r="HE21" s="597"/>
      <c r="HF21" s="597"/>
      <c r="HG21" s="597"/>
      <c r="HH21" s="597"/>
      <c r="HI21" s="597"/>
      <c r="HJ21" s="597"/>
      <c r="HK21" s="597"/>
      <c r="HL21" s="597"/>
      <c r="HM21" s="597"/>
      <c r="HN21" s="597"/>
      <c r="HO21" s="597"/>
      <c r="HP21" s="597"/>
      <c r="HQ21" s="597"/>
      <c r="HR21" s="597"/>
      <c r="HS21" s="597"/>
      <c r="HT21" s="597"/>
      <c r="HU21" s="597"/>
      <c r="HV21" s="597"/>
      <c r="HW21" s="597"/>
      <c r="HX21" s="597"/>
      <c r="HY21" s="597"/>
      <c r="HZ21" s="597"/>
      <c r="IA21" s="597"/>
      <c r="IB21" s="597"/>
      <c r="IC21" s="597"/>
      <c r="ID21" s="597"/>
      <c r="IE21" s="597"/>
      <c r="IF21" s="597"/>
      <c r="IG21" s="597"/>
      <c r="IH21" s="597"/>
      <c r="II21" s="597"/>
      <c r="IJ21" s="597"/>
      <c r="IK21" s="597"/>
      <c r="IL21" s="597"/>
      <c r="IM21" s="597"/>
      <c r="IN21" s="597"/>
      <c r="IO21" s="597"/>
      <c r="IP21" s="597"/>
      <c r="IQ21" s="597"/>
      <c r="IR21" s="597"/>
      <c r="IS21" s="597"/>
      <c r="IT21" s="597"/>
      <c r="IU21" s="597"/>
      <c r="IV21" s="597"/>
      <c r="IW21" s="597"/>
      <c r="IX21" s="597"/>
      <c r="IY21" s="597"/>
      <c r="IZ21" s="597"/>
      <c r="JA21" s="597"/>
      <c r="JB21" s="597"/>
      <c r="JC21" s="597"/>
      <c r="JD21" s="597"/>
      <c r="JE21" s="597"/>
      <c r="JF21" s="597"/>
      <c r="JG21" s="597"/>
      <c r="JH21" s="597"/>
      <c r="JI21" s="597"/>
      <c r="JJ21" s="597"/>
      <c r="JK21" s="597"/>
      <c r="JL21" s="597"/>
      <c r="JM21" s="597"/>
      <c r="JN21" s="597"/>
      <c r="JO21" s="597"/>
      <c r="JP21" s="597"/>
      <c r="JQ21" s="597"/>
      <c r="JR21" s="597"/>
      <c r="JS21" s="597"/>
      <c r="JT21" s="597"/>
      <c r="JU21" s="597"/>
      <c r="JV21" s="597"/>
      <c r="JW21" s="597"/>
      <c r="JX21" s="597"/>
      <c r="JY21" s="597"/>
      <c r="JZ21" s="597"/>
      <c r="KA21" s="597"/>
      <c r="KB21" s="597"/>
      <c r="KC21" s="597"/>
      <c r="KD21" s="597"/>
      <c r="KE21" s="597"/>
      <c r="KF21" s="597"/>
      <c r="KG21" s="597"/>
      <c r="KH21" s="597"/>
      <c r="KI21" s="597"/>
      <c r="KJ21" s="597"/>
      <c r="KK21" s="597"/>
      <c r="KL21" s="597"/>
      <c r="KM21" s="597"/>
      <c r="KN21" s="597"/>
      <c r="KO21" s="597"/>
      <c r="KP21" s="597"/>
      <c r="KQ21" s="597"/>
      <c r="KR21" s="597"/>
      <c r="KS21" s="597"/>
      <c r="KT21" s="597"/>
      <c r="KU21" s="597"/>
      <c r="KV21" s="597"/>
      <c r="KW21" s="597"/>
      <c r="KX21" s="597"/>
      <c r="KY21" s="597"/>
      <c r="KZ21" s="597"/>
      <c r="LA21" s="597"/>
      <c r="LB21" s="597"/>
      <c r="LC21" s="597"/>
      <c r="LD21" s="597"/>
      <c r="LE21" s="597"/>
      <c r="LF21" s="597"/>
      <c r="LG21" s="597"/>
      <c r="LH21" s="597"/>
      <c r="LI21" s="597"/>
      <c r="LJ21" s="597"/>
      <c r="LK21" s="597"/>
      <c r="LL21" s="597"/>
      <c r="LM21" s="597"/>
      <c r="LN21" s="597"/>
      <c r="LO21" s="597"/>
      <c r="LP21" s="597"/>
      <c r="LQ21" s="597"/>
      <c r="LR21" s="597"/>
      <c r="LS21" s="597"/>
      <c r="LT21" s="597"/>
      <c r="LU21" s="597"/>
      <c r="LV21" s="597"/>
      <c r="LW21" s="597"/>
      <c r="LX21" s="597"/>
      <c r="LY21" s="597"/>
      <c r="LZ21" s="597"/>
      <c r="MA21" s="597"/>
      <c r="MB21" s="597"/>
      <c r="MC21" s="597"/>
      <c r="MD21" s="597"/>
      <c r="ME21" s="597"/>
      <c r="MF21" s="597"/>
      <c r="MG21" s="597"/>
      <c r="MH21" s="597"/>
      <c r="MI21" s="597"/>
      <c r="MJ21" s="597"/>
      <c r="MK21" s="597"/>
      <c r="ML21" s="597"/>
      <c r="MM21" s="597"/>
      <c r="MN21" s="597"/>
      <c r="MO21" s="597"/>
      <c r="MP21" s="597"/>
      <c r="MQ21" s="597"/>
      <c r="MR21" s="597"/>
      <c r="MS21" s="597"/>
      <c r="MT21" s="597"/>
      <c r="MU21" s="597"/>
      <c r="MV21" s="597"/>
      <c r="MW21" s="597"/>
      <c r="MX21" s="597"/>
      <c r="MY21" s="597"/>
      <c r="MZ21" s="597"/>
      <c r="NA21" s="597"/>
      <c r="NB21" s="597"/>
      <c r="NC21" s="597"/>
      <c r="ND21" s="597"/>
      <c r="NE21" s="597"/>
      <c r="NF21" s="597"/>
      <c r="NG21" s="597"/>
      <c r="NH21" s="597"/>
      <c r="NI21" s="597"/>
      <c r="NJ21" s="597"/>
      <c r="NK21" s="597"/>
      <c r="NL21" s="597"/>
      <c r="NM21" s="597"/>
      <c r="XAB21" s="247"/>
      <c r="XAC21" s="247"/>
      <c r="XAD21" s="247"/>
      <c r="XAE21" s="247"/>
      <c r="XAF21" s="247"/>
      <c r="XAG21" s="247"/>
      <c r="XAH21" s="247"/>
      <c r="XAI21" s="247"/>
      <c r="XAJ21" s="247"/>
      <c r="XAK21" s="247"/>
      <c r="XAL21" s="247"/>
      <c r="XAM21" s="247"/>
      <c r="XAN21" s="247"/>
      <c r="XAO21" s="247"/>
      <c r="XAP21" s="247"/>
      <c r="XAQ21" s="247"/>
      <c r="XAR21" s="247"/>
      <c r="XAS21" s="247"/>
      <c r="XAT21" s="247"/>
      <c r="XAU21" s="247"/>
      <c r="XAV21" s="247"/>
      <c r="XAW21" s="247"/>
      <c r="XAX21" s="247"/>
      <c r="XAY21" s="247"/>
      <c r="XAZ21" s="247"/>
      <c r="XBA21" s="247"/>
      <c r="XBB21" s="247"/>
      <c r="XBC21" s="247"/>
      <c r="XBD21" s="247"/>
      <c r="XBE21" s="247"/>
      <c r="XBF21" s="247"/>
      <c r="XBG21" s="247"/>
      <c r="XBH21" s="247"/>
      <c r="XBI21" s="247"/>
      <c r="XBJ21" s="247"/>
      <c r="XBK21" s="247"/>
      <c r="XBL21" s="247"/>
      <c r="XBM21" s="247"/>
      <c r="XBN21" s="247"/>
      <c r="XBO21" s="247"/>
      <c r="XBP21" s="247"/>
      <c r="XBQ21" s="247"/>
      <c r="XBR21" s="247"/>
      <c r="XBS21" s="247"/>
      <c r="XBT21" s="247"/>
      <c r="XBU21" s="247"/>
      <c r="XBV21" s="247"/>
      <c r="XBW21" s="247"/>
      <c r="XBX21" s="247"/>
      <c r="XBY21" s="247"/>
      <c r="XBZ21" s="247"/>
      <c r="XCA21" s="247"/>
      <c r="XCB21" s="247"/>
      <c r="XCC21" s="247"/>
      <c r="XCD21" s="247"/>
      <c r="XCE21" s="247"/>
      <c r="XCF21" s="247"/>
      <c r="XCG21" s="247"/>
      <c r="XCH21" s="247"/>
      <c r="XCI21" s="247"/>
      <c r="XCJ21" s="247"/>
      <c r="XCK21" s="247"/>
      <c r="XCL21" s="247"/>
      <c r="XCM21" s="247"/>
      <c r="XCN21" s="247"/>
      <c r="XCO21" s="247"/>
      <c r="XCP21" s="247"/>
      <c r="XCQ21" s="247"/>
      <c r="XCR21" s="247"/>
      <c r="XCS21" s="247"/>
      <c r="XCT21" s="247"/>
      <c r="XCU21" s="247"/>
      <c r="XCV21" s="247"/>
      <c r="XCW21" s="247"/>
      <c r="XCX21" s="247"/>
      <c r="XCY21" s="247"/>
      <c r="XCZ21" s="247"/>
      <c r="XDA21" s="247"/>
      <c r="XDB21" s="247"/>
      <c r="XDC21" s="247"/>
      <c r="XDD21" s="247"/>
      <c r="XDE21" s="247"/>
      <c r="XDF21" s="247"/>
      <c r="XDG21" s="247"/>
      <c r="XDH21" s="247"/>
      <c r="XDI21" s="247"/>
      <c r="XDJ21" s="247"/>
      <c r="XDK21" s="247"/>
      <c r="XDL21" s="247"/>
      <c r="XDM21" s="247"/>
      <c r="XDN21" s="247"/>
      <c r="XDO21" s="247"/>
      <c r="XDP21" s="247"/>
      <c r="XDQ21" s="247"/>
      <c r="XDR21" s="247"/>
      <c r="XDS21" s="247"/>
      <c r="XDT21" s="247"/>
      <c r="XDU21" s="247"/>
      <c r="XDV21" s="247"/>
      <c r="XDW21" s="247"/>
      <c r="XDX21" s="247"/>
      <c r="XDY21" s="247"/>
      <c r="XDZ21" s="247"/>
      <c r="XEA21" s="247"/>
      <c r="XEB21" s="247"/>
      <c r="XEC21" s="247"/>
      <c r="XED21" s="247"/>
      <c r="XEE21" s="247"/>
      <c r="XEF21" s="247"/>
      <c r="XEG21" s="247"/>
      <c r="XEH21" s="247"/>
      <c r="XEI21" s="247"/>
      <c r="XEJ21" s="247"/>
      <c r="XEK21" s="247"/>
      <c r="XEL21" s="247"/>
      <c r="XEM21" s="247"/>
      <c r="XEN21" s="247"/>
      <c r="XEO21" s="247"/>
      <c r="XEP21" s="247"/>
      <c r="XEQ21" s="247"/>
      <c r="XER21" s="247"/>
      <c r="XES21" s="247"/>
      <c r="XET21" s="247"/>
      <c r="XEU21" s="247"/>
      <c r="XEV21" s="247"/>
      <c r="XEW21" s="247"/>
      <c r="XEX21" s="247"/>
      <c r="XEY21" s="247"/>
      <c r="XEZ21" s="247"/>
      <c r="XFA21" s="247"/>
      <c r="XFB21" s="247"/>
      <c r="XFC21" s="247"/>
      <c r="XFD21" s="247"/>
    </row>
    <row r="22" s="243" customFormat="1" spans="1:16384">
      <c r="A22" s="595"/>
      <c r="B22" s="596"/>
      <c r="C22" s="596"/>
      <c r="D22" s="594"/>
      <c r="E22" s="594"/>
      <c r="F22" s="594"/>
      <c r="G22" s="594"/>
      <c r="H22" s="594"/>
      <c r="I22" s="594"/>
      <c r="J22" s="594"/>
      <c r="K22" s="594"/>
      <c r="L22" s="597"/>
      <c r="M22" s="597"/>
      <c r="N22" s="597"/>
      <c r="O22" s="597"/>
      <c r="P22" s="597"/>
      <c r="Q22" s="597"/>
      <c r="R22" s="597"/>
      <c r="S22" s="597"/>
      <c r="T22" s="597"/>
      <c r="U22" s="597"/>
      <c r="V22" s="597"/>
      <c r="W22" s="597"/>
      <c r="X22" s="597"/>
      <c r="Y22" s="597"/>
      <c r="Z22" s="597"/>
      <c r="AA22" s="597"/>
      <c r="AB22" s="597"/>
      <c r="AC22" s="597"/>
      <c r="AD22" s="597"/>
      <c r="AE22" s="597"/>
      <c r="AF22" s="597"/>
      <c r="AG22" s="597"/>
      <c r="AH22" s="597"/>
      <c r="AI22" s="597"/>
      <c r="AJ22" s="597"/>
      <c r="AK22" s="597"/>
      <c r="AL22" s="597"/>
      <c r="AM22" s="597"/>
      <c r="AN22" s="597"/>
      <c r="AO22" s="597"/>
      <c r="AP22" s="597"/>
      <c r="AQ22" s="597"/>
      <c r="AR22" s="597"/>
      <c r="AS22" s="597"/>
      <c r="AT22" s="597"/>
      <c r="AU22" s="597"/>
      <c r="AV22" s="597"/>
      <c r="AW22" s="597"/>
      <c r="AX22" s="597"/>
      <c r="AY22" s="597"/>
      <c r="AZ22" s="597"/>
      <c r="BA22" s="597"/>
      <c r="BB22" s="597"/>
      <c r="BC22" s="597"/>
      <c r="BD22" s="597"/>
      <c r="BE22" s="597"/>
      <c r="BF22" s="597"/>
      <c r="BG22" s="597"/>
      <c r="BH22" s="597"/>
      <c r="BI22" s="597"/>
      <c r="BJ22" s="597"/>
      <c r="BK22" s="597"/>
      <c r="BL22" s="597"/>
      <c r="BM22" s="597"/>
      <c r="BN22" s="597"/>
      <c r="BO22" s="597"/>
      <c r="BP22" s="597"/>
      <c r="BQ22" s="597"/>
      <c r="BR22" s="597"/>
      <c r="BS22" s="597"/>
      <c r="BT22" s="597"/>
      <c r="BU22" s="597"/>
      <c r="BV22" s="597"/>
      <c r="BW22" s="597"/>
      <c r="BX22" s="597"/>
      <c r="BY22" s="597"/>
      <c r="BZ22" s="597"/>
      <c r="CA22" s="597"/>
      <c r="CB22" s="597"/>
      <c r="CC22" s="597"/>
      <c r="CD22" s="597"/>
      <c r="CE22" s="597"/>
      <c r="CF22" s="597"/>
      <c r="CG22" s="597"/>
      <c r="CH22" s="597"/>
      <c r="CI22" s="597"/>
      <c r="CJ22" s="597"/>
      <c r="CK22" s="597"/>
      <c r="CL22" s="597"/>
      <c r="CM22" s="597"/>
      <c r="CN22" s="597"/>
      <c r="CO22" s="597"/>
      <c r="CP22" s="597"/>
      <c r="CQ22" s="597"/>
      <c r="CR22" s="597"/>
      <c r="CS22" s="597"/>
      <c r="CT22" s="597"/>
      <c r="CU22" s="597"/>
      <c r="CV22" s="597"/>
      <c r="CW22" s="597"/>
      <c r="CX22" s="597"/>
      <c r="CY22" s="597"/>
      <c r="CZ22" s="597"/>
      <c r="DA22" s="597"/>
      <c r="DB22" s="597"/>
      <c r="DC22" s="597"/>
      <c r="DD22" s="597"/>
      <c r="DE22" s="597"/>
      <c r="DF22" s="597"/>
      <c r="DG22" s="597"/>
      <c r="DH22" s="597"/>
      <c r="DI22" s="597"/>
      <c r="DJ22" s="597"/>
      <c r="DK22" s="597"/>
      <c r="DL22" s="597"/>
      <c r="DM22" s="597"/>
      <c r="DN22" s="597"/>
      <c r="DO22" s="597"/>
      <c r="DP22" s="597"/>
      <c r="DQ22" s="597"/>
      <c r="DR22" s="597"/>
      <c r="DS22" s="597"/>
      <c r="DT22" s="597"/>
      <c r="DU22" s="597"/>
      <c r="DV22" s="597"/>
      <c r="DW22" s="597"/>
      <c r="DX22" s="597"/>
      <c r="DY22" s="597"/>
      <c r="DZ22" s="597"/>
      <c r="EA22" s="597"/>
      <c r="EB22" s="597"/>
      <c r="EC22" s="597"/>
      <c r="ED22" s="597"/>
      <c r="EE22" s="597"/>
      <c r="EF22" s="597"/>
      <c r="EG22" s="597"/>
      <c r="EH22" s="597"/>
      <c r="EI22" s="597"/>
      <c r="EJ22" s="597"/>
      <c r="EK22" s="597"/>
      <c r="EL22" s="597"/>
      <c r="EM22" s="597"/>
      <c r="EN22" s="597"/>
      <c r="EO22" s="597"/>
      <c r="EP22" s="597"/>
      <c r="EQ22" s="597"/>
      <c r="ER22" s="597"/>
      <c r="ES22" s="597"/>
      <c r="ET22" s="597"/>
      <c r="EU22" s="597"/>
      <c r="EV22" s="597"/>
      <c r="EW22" s="597"/>
      <c r="EX22" s="597"/>
      <c r="EY22" s="597"/>
      <c r="EZ22" s="597"/>
      <c r="FA22" s="597"/>
      <c r="FB22" s="597"/>
      <c r="FC22" s="597"/>
      <c r="FD22" s="597"/>
      <c r="FE22" s="597"/>
      <c r="FF22" s="597"/>
      <c r="FG22" s="597"/>
      <c r="FH22" s="597"/>
      <c r="FI22" s="597"/>
      <c r="FJ22" s="597"/>
      <c r="FK22" s="597"/>
      <c r="FL22" s="597"/>
      <c r="FM22" s="597"/>
      <c r="FN22" s="597"/>
      <c r="FO22" s="597"/>
      <c r="FP22" s="597"/>
      <c r="FQ22" s="597"/>
      <c r="FR22" s="597"/>
      <c r="FS22" s="597"/>
      <c r="FT22" s="597"/>
      <c r="FU22" s="597"/>
      <c r="FV22" s="597"/>
      <c r="FW22" s="597"/>
      <c r="FX22" s="597"/>
      <c r="FY22" s="597"/>
      <c r="FZ22" s="597"/>
      <c r="GA22" s="597"/>
      <c r="GB22" s="597"/>
      <c r="GC22" s="597"/>
      <c r="GD22" s="597"/>
      <c r="GE22" s="597"/>
      <c r="GF22" s="597"/>
      <c r="GG22" s="597"/>
      <c r="GH22" s="597"/>
      <c r="GI22" s="597"/>
      <c r="GJ22" s="597"/>
      <c r="GK22" s="597"/>
      <c r="GL22" s="597"/>
      <c r="GM22" s="597"/>
      <c r="GN22" s="597"/>
      <c r="GO22" s="597"/>
      <c r="GP22" s="597"/>
      <c r="GQ22" s="597"/>
      <c r="GR22" s="597"/>
      <c r="GS22" s="597"/>
      <c r="GT22" s="597"/>
      <c r="GU22" s="597"/>
      <c r="GV22" s="597"/>
      <c r="GW22" s="597"/>
      <c r="GX22" s="597"/>
      <c r="GY22" s="597"/>
      <c r="GZ22" s="597"/>
      <c r="HA22" s="597"/>
      <c r="HB22" s="597"/>
      <c r="HC22" s="597"/>
      <c r="HD22" s="597"/>
      <c r="HE22" s="597"/>
      <c r="HF22" s="597"/>
      <c r="HG22" s="597"/>
      <c r="HH22" s="597"/>
      <c r="HI22" s="597"/>
      <c r="HJ22" s="597"/>
      <c r="HK22" s="597"/>
      <c r="HL22" s="597"/>
      <c r="HM22" s="597"/>
      <c r="HN22" s="597"/>
      <c r="HO22" s="597"/>
      <c r="HP22" s="597"/>
      <c r="HQ22" s="597"/>
      <c r="HR22" s="597"/>
      <c r="HS22" s="597"/>
      <c r="HT22" s="597"/>
      <c r="HU22" s="597"/>
      <c r="HV22" s="597"/>
      <c r="HW22" s="597"/>
      <c r="HX22" s="597"/>
      <c r="HY22" s="597"/>
      <c r="HZ22" s="597"/>
      <c r="IA22" s="597"/>
      <c r="IB22" s="597"/>
      <c r="IC22" s="597"/>
      <c r="ID22" s="597"/>
      <c r="IE22" s="597"/>
      <c r="IF22" s="597"/>
      <c r="IG22" s="597"/>
      <c r="IH22" s="597"/>
      <c r="II22" s="597"/>
      <c r="IJ22" s="597"/>
      <c r="IK22" s="597"/>
      <c r="IL22" s="597"/>
      <c r="IM22" s="597"/>
      <c r="IN22" s="597"/>
      <c r="IO22" s="597"/>
      <c r="IP22" s="597"/>
      <c r="IQ22" s="597"/>
      <c r="IR22" s="597"/>
      <c r="IS22" s="597"/>
      <c r="IT22" s="597"/>
      <c r="IU22" s="597"/>
      <c r="IV22" s="597"/>
      <c r="IW22" s="597"/>
      <c r="IX22" s="597"/>
      <c r="IY22" s="597"/>
      <c r="IZ22" s="597"/>
      <c r="JA22" s="597"/>
      <c r="JB22" s="597"/>
      <c r="JC22" s="597"/>
      <c r="JD22" s="597"/>
      <c r="JE22" s="597"/>
      <c r="JF22" s="597"/>
      <c r="JG22" s="597"/>
      <c r="JH22" s="597"/>
      <c r="JI22" s="597"/>
      <c r="JJ22" s="597"/>
      <c r="JK22" s="597"/>
      <c r="JL22" s="597"/>
      <c r="JM22" s="597"/>
      <c r="JN22" s="597"/>
      <c r="JO22" s="597"/>
      <c r="JP22" s="597"/>
      <c r="JQ22" s="597"/>
      <c r="JR22" s="597"/>
      <c r="JS22" s="597"/>
      <c r="JT22" s="597"/>
      <c r="JU22" s="597"/>
      <c r="JV22" s="597"/>
      <c r="JW22" s="597"/>
      <c r="JX22" s="597"/>
      <c r="JY22" s="597"/>
      <c r="JZ22" s="597"/>
      <c r="KA22" s="597"/>
      <c r="KB22" s="597"/>
      <c r="KC22" s="597"/>
      <c r="KD22" s="597"/>
      <c r="KE22" s="597"/>
      <c r="KF22" s="597"/>
      <c r="KG22" s="597"/>
      <c r="KH22" s="597"/>
      <c r="KI22" s="597"/>
      <c r="KJ22" s="597"/>
      <c r="KK22" s="597"/>
      <c r="KL22" s="597"/>
      <c r="KM22" s="597"/>
      <c r="KN22" s="597"/>
      <c r="KO22" s="597"/>
      <c r="KP22" s="597"/>
      <c r="KQ22" s="597"/>
      <c r="KR22" s="597"/>
      <c r="KS22" s="597"/>
      <c r="KT22" s="597"/>
      <c r="KU22" s="597"/>
      <c r="KV22" s="597"/>
      <c r="KW22" s="597"/>
      <c r="KX22" s="597"/>
      <c r="KY22" s="597"/>
      <c r="KZ22" s="597"/>
      <c r="LA22" s="597"/>
      <c r="LB22" s="597"/>
      <c r="LC22" s="597"/>
      <c r="LD22" s="597"/>
      <c r="LE22" s="597"/>
      <c r="LF22" s="597"/>
      <c r="LG22" s="597"/>
      <c r="LH22" s="597"/>
      <c r="LI22" s="597"/>
      <c r="LJ22" s="597"/>
      <c r="LK22" s="597"/>
      <c r="LL22" s="597"/>
      <c r="LM22" s="597"/>
      <c r="LN22" s="597"/>
      <c r="LO22" s="597"/>
      <c r="LP22" s="597"/>
      <c r="LQ22" s="597"/>
      <c r="LR22" s="597"/>
      <c r="LS22" s="597"/>
      <c r="LT22" s="597"/>
      <c r="LU22" s="597"/>
      <c r="LV22" s="597"/>
      <c r="LW22" s="597"/>
      <c r="LX22" s="597"/>
      <c r="LY22" s="597"/>
      <c r="LZ22" s="597"/>
      <c r="MA22" s="597"/>
      <c r="MB22" s="597"/>
      <c r="MC22" s="597"/>
      <c r="MD22" s="597"/>
      <c r="ME22" s="597"/>
      <c r="MF22" s="597"/>
      <c r="MG22" s="597"/>
      <c r="MH22" s="597"/>
      <c r="MI22" s="597"/>
      <c r="MJ22" s="597"/>
      <c r="MK22" s="597"/>
      <c r="ML22" s="597"/>
      <c r="MM22" s="597"/>
      <c r="MN22" s="597"/>
      <c r="MO22" s="597"/>
      <c r="MP22" s="597"/>
      <c r="MQ22" s="597"/>
      <c r="MR22" s="597"/>
      <c r="MS22" s="597"/>
      <c r="MT22" s="597"/>
      <c r="MU22" s="597"/>
      <c r="MV22" s="597"/>
      <c r="MW22" s="597"/>
      <c r="MX22" s="597"/>
      <c r="MY22" s="597"/>
      <c r="MZ22" s="597"/>
      <c r="NA22" s="597"/>
      <c r="NB22" s="597"/>
      <c r="NC22" s="597"/>
      <c r="ND22" s="597"/>
      <c r="NE22" s="597"/>
      <c r="NF22" s="597"/>
      <c r="NG22" s="597"/>
      <c r="NH22" s="597"/>
      <c r="NI22" s="597"/>
      <c r="NJ22" s="597"/>
      <c r="NK22" s="597"/>
      <c r="NL22" s="597"/>
      <c r="NM22" s="597"/>
      <c r="XAB22" s="247"/>
      <c r="XAC22" s="247"/>
      <c r="XAD22" s="247"/>
      <c r="XAE22" s="247"/>
      <c r="XAF22" s="247"/>
      <c r="XAG22" s="247"/>
      <c r="XAH22" s="247"/>
      <c r="XAI22" s="247"/>
      <c r="XAJ22" s="247"/>
      <c r="XAK22" s="247"/>
      <c r="XAL22" s="247"/>
      <c r="XAM22" s="247"/>
      <c r="XAN22" s="247"/>
      <c r="XAO22" s="247"/>
      <c r="XAP22" s="247"/>
      <c r="XAQ22" s="247"/>
      <c r="XAR22" s="247"/>
      <c r="XAS22" s="247"/>
      <c r="XAT22" s="247"/>
      <c r="XAU22" s="247"/>
      <c r="XAV22" s="247"/>
      <c r="XAW22" s="247"/>
      <c r="XAX22" s="247"/>
      <c r="XAY22" s="247"/>
      <c r="XAZ22" s="247"/>
      <c r="XBA22" s="247"/>
      <c r="XBB22" s="247"/>
      <c r="XBC22" s="247"/>
      <c r="XBD22" s="247"/>
      <c r="XBE22" s="247"/>
      <c r="XBF22" s="247"/>
      <c r="XBG22" s="247"/>
      <c r="XBH22" s="247"/>
      <c r="XBI22" s="247"/>
      <c r="XBJ22" s="247"/>
      <c r="XBK22" s="247"/>
      <c r="XBL22" s="247"/>
      <c r="XBM22" s="247"/>
      <c r="XBN22" s="247"/>
      <c r="XBO22" s="247"/>
      <c r="XBP22" s="247"/>
      <c r="XBQ22" s="247"/>
      <c r="XBR22" s="247"/>
      <c r="XBS22" s="247"/>
      <c r="XBT22" s="247"/>
      <c r="XBU22" s="247"/>
      <c r="XBV22" s="247"/>
      <c r="XBW22" s="247"/>
      <c r="XBX22" s="247"/>
      <c r="XBY22" s="247"/>
      <c r="XBZ22" s="247"/>
      <c r="XCA22" s="247"/>
      <c r="XCB22" s="247"/>
      <c r="XCC22" s="247"/>
      <c r="XCD22" s="247"/>
      <c r="XCE22" s="247"/>
      <c r="XCF22" s="247"/>
      <c r="XCG22" s="247"/>
      <c r="XCH22" s="247"/>
      <c r="XCI22" s="247"/>
      <c r="XCJ22" s="247"/>
      <c r="XCK22" s="247"/>
      <c r="XCL22" s="247"/>
      <c r="XCM22" s="247"/>
      <c r="XCN22" s="247"/>
      <c r="XCO22" s="247"/>
      <c r="XCP22" s="247"/>
      <c r="XCQ22" s="247"/>
      <c r="XCR22" s="247"/>
      <c r="XCS22" s="247"/>
      <c r="XCT22" s="247"/>
      <c r="XCU22" s="247"/>
      <c r="XCV22" s="247"/>
      <c r="XCW22" s="247"/>
      <c r="XCX22" s="247"/>
      <c r="XCY22" s="247"/>
      <c r="XCZ22" s="247"/>
      <c r="XDA22" s="247"/>
      <c r="XDB22" s="247"/>
      <c r="XDC22" s="247"/>
      <c r="XDD22" s="247"/>
      <c r="XDE22" s="247"/>
      <c r="XDF22" s="247"/>
      <c r="XDG22" s="247"/>
      <c r="XDH22" s="247"/>
      <c r="XDI22" s="247"/>
      <c r="XDJ22" s="247"/>
      <c r="XDK22" s="247"/>
      <c r="XDL22" s="247"/>
      <c r="XDM22" s="247"/>
      <c r="XDN22" s="247"/>
      <c r="XDO22" s="247"/>
      <c r="XDP22" s="247"/>
      <c r="XDQ22" s="247"/>
      <c r="XDR22" s="247"/>
      <c r="XDS22" s="247"/>
      <c r="XDT22" s="247"/>
      <c r="XDU22" s="247"/>
      <c r="XDV22" s="247"/>
      <c r="XDW22" s="247"/>
      <c r="XDX22" s="247"/>
      <c r="XDY22" s="247"/>
      <c r="XDZ22" s="247"/>
      <c r="XEA22" s="247"/>
      <c r="XEB22" s="247"/>
      <c r="XEC22" s="247"/>
      <c r="XED22" s="247"/>
      <c r="XEE22" s="247"/>
      <c r="XEF22" s="247"/>
      <c r="XEG22" s="247"/>
      <c r="XEH22" s="247"/>
      <c r="XEI22" s="247"/>
      <c r="XEJ22" s="247"/>
      <c r="XEK22" s="247"/>
      <c r="XEL22" s="247"/>
      <c r="XEM22" s="247"/>
      <c r="XEN22" s="247"/>
      <c r="XEO22" s="247"/>
      <c r="XEP22" s="247"/>
      <c r="XEQ22" s="247"/>
      <c r="XER22" s="247"/>
      <c r="XES22" s="247"/>
      <c r="XET22" s="247"/>
      <c r="XEU22" s="247"/>
      <c r="XEV22" s="247"/>
      <c r="XEW22" s="247"/>
      <c r="XEX22" s="247"/>
      <c r="XEY22" s="247"/>
      <c r="XEZ22" s="247"/>
      <c r="XFA22" s="247"/>
      <c r="XFB22" s="247"/>
      <c r="XFC22" s="247"/>
      <c r="XFD22" s="247"/>
    </row>
    <row r="23" s="243" customFormat="1" spans="1:16384">
      <c r="A23" s="595"/>
      <c r="B23" s="596"/>
      <c r="C23" s="596"/>
      <c r="D23" s="594"/>
      <c r="E23" s="594"/>
      <c r="F23" s="594"/>
      <c r="G23" s="594"/>
      <c r="H23" s="594"/>
      <c r="I23" s="594"/>
      <c r="J23" s="594"/>
      <c r="K23" s="594"/>
      <c r="L23" s="597"/>
      <c r="M23" s="597"/>
      <c r="N23" s="597"/>
      <c r="O23" s="597"/>
      <c r="P23" s="597"/>
      <c r="Q23" s="597"/>
      <c r="R23" s="597"/>
      <c r="S23" s="597"/>
      <c r="T23" s="597"/>
      <c r="U23" s="597"/>
      <c r="V23" s="597"/>
      <c r="W23" s="597"/>
      <c r="X23" s="597"/>
      <c r="Y23" s="597"/>
      <c r="Z23" s="597"/>
      <c r="AA23" s="597"/>
      <c r="AB23" s="597"/>
      <c r="AC23" s="597"/>
      <c r="AD23" s="597"/>
      <c r="AE23" s="597"/>
      <c r="AF23" s="597"/>
      <c r="AG23" s="597"/>
      <c r="AH23" s="597"/>
      <c r="AI23" s="597"/>
      <c r="AJ23" s="597"/>
      <c r="AK23" s="597"/>
      <c r="AL23" s="597"/>
      <c r="AM23" s="597"/>
      <c r="AN23" s="597"/>
      <c r="AO23" s="597"/>
      <c r="AP23" s="597"/>
      <c r="AQ23" s="597"/>
      <c r="AR23" s="597"/>
      <c r="AS23" s="597"/>
      <c r="AT23" s="597"/>
      <c r="AU23" s="597"/>
      <c r="AV23" s="597"/>
      <c r="AW23" s="597"/>
      <c r="AX23" s="597"/>
      <c r="AY23" s="597"/>
      <c r="AZ23" s="597"/>
      <c r="BA23" s="597"/>
      <c r="BB23" s="597"/>
      <c r="BC23" s="597"/>
      <c r="BD23" s="597"/>
      <c r="BE23" s="597"/>
      <c r="BF23" s="597"/>
      <c r="BG23" s="597"/>
      <c r="BH23" s="597"/>
      <c r="BI23" s="597"/>
      <c r="BJ23" s="597"/>
      <c r="BK23" s="597"/>
      <c r="BL23" s="597"/>
      <c r="BM23" s="597"/>
      <c r="BN23" s="597"/>
      <c r="BO23" s="597"/>
      <c r="BP23" s="597"/>
      <c r="BQ23" s="597"/>
      <c r="BR23" s="597"/>
      <c r="BS23" s="597"/>
      <c r="BT23" s="597"/>
      <c r="BU23" s="597"/>
      <c r="BV23" s="597"/>
      <c r="BW23" s="597"/>
      <c r="BX23" s="597"/>
      <c r="BY23" s="597"/>
      <c r="BZ23" s="597"/>
      <c r="CA23" s="597"/>
      <c r="CB23" s="597"/>
      <c r="CC23" s="597"/>
      <c r="CD23" s="597"/>
      <c r="CE23" s="597"/>
      <c r="CF23" s="597"/>
      <c r="CG23" s="597"/>
      <c r="CH23" s="597"/>
      <c r="CI23" s="597"/>
      <c r="CJ23" s="597"/>
      <c r="CK23" s="597"/>
      <c r="CL23" s="597"/>
      <c r="CM23" s="597"/>
      <c r="CN23" s="597"/>
      <c r="CO23" s="597"/>
      <c r="CP23" s="597"/>
      <c r="CQ23" s="597"/>
      <c r="CR23" s="597"/>
      <c r="CS23" s="597"/>
      <c r="CT23" s="597"/>
      <c r="CU23" s="597"/>
      <c r="CV23" s="597"/>
      <c r="CW23" s="597"/>
      <c r="CX23" s="597"/>
      <c r="CY23" s="597"/>
      <c r="CZ23" s="597"/>
      <c r="DA23" s="597"/>
      <c r="DB23" s="597"/>
      <c r="DC23" s="597"/>
      <c r="DD23" s="597"/>
      <c r="DE23" s="597"/>
      <c r="DF23" s="597"/>
      <c r="DG23" s="597"/>
      <c r="DH23" s="597"/>
      <c r="DI23" s="597"/>
      <c r="DJ23" s="597"/>
      <c r="DK23" s="597"/>
      <c r="DL23" s="597"/>
      <c r="DM23" s="597"/>
      <c r="DN23" s="597"/>
      <c r="DO23" s="597"/>
      <c r="DP23" s="597"/>
      <c r="DQ23" s="597"/>
      <c r="DR23" s="597"/>
      <c r="DS23" s="597"/>
      <c r="DT23" s="597"/>
      <c r="DU23" s="597"/>
      <c r="DV23" s="597"/>
      <c r="DW23" s="597"/>
      <c r="DX23" s="597"/>
      <c r="DY23" s="597"/>
      <c r="DZ23" s="597"/>
      <c r="EA23" s="597"/>
      <c r="EB23" s="597"/>
      <c r="EC23" s="597"/>
      <c r="ED23" s="597"/>
      <c r="EE23" s="597"/>
      <c r="EF23" s="597"/>
      <c r="EG23" s="597"/>
      <c r="EH23" s="597"/>
      <c r="EI23" s="597"/>
      <c r="EJ23" s="597"/>
      <c r="EK23" s="597"/>
      <c r="EL23" s="597"/>
      <c r="EM23" s="597"/>
      <c r="EN23" s="597"/>
      <c r="EO23" s="597"/>
      <c r="EP23" s="597"/>
      <c r="EQ23" s="597"/>
      <c r="ER23" s="597"/>
      <c r="ES23" s="597"/>
      <c r="ET23" s="597"/>
      <c r="EU23" s="597"/>
      <c r="EV23" s="597"/>
      <c r="EW23" s="597"/>
      <c r="EX23" s="597"/>
      <c r="EY23" s="597"/>
      <c r="EZ23" s="597"/>
      <c r="FA23" s="597"/>
      <c r="FB23" s="597"/>
      <c r="FC23" s="597"/>
      <c r="FD23" s="597"/>
      <c r="FE23" s="597"/>
      <c r="FF23" s="597"/>
      <c r="FG23" s="597"/>
      <c r="FH23" s="597"/>
      <c r="FI23" s="597"/>
      <c r="FJ23" s="597"/>
      <c r="FK23" s="597"/>
      <c r="FL23" s="597"/>
      <c r="FM23" s="597"/>
      <c r="FN23" s="597"/>
      <c r="FO23" s="597"/>
      <c r="FP23" s="597"/>
      <c r="FQ23" s="597"/>
      <c r="FR23" s="597"/>
      <c r="FS23" s="597"/>
      <c r="FT23" s="597"/>
      <c r="FU23" s="597"/>
      <c r="FV23" s="597"/>
      <c r="FW23" s="597"/>
      <c r="FX23" s="597"/>
      <c r="FY23" s="597"/>
      <c r="FZ23" s="597"/>
      <c r="GA23" s="597"/>
      <c r="GB23" s="597"/>
      <c r="GC23" s="597"/>
      <c r="GD23" s="597"/>
      <c r="GE23" s="597"/>
      <c r="GF23" s="597"/>
      <c r="GG23" s="597"/>
      <c r="GH23" s="597"/>
      <c r="GI23" s="597"/>
      <c r="GJ23" s="597"/>
      <c r="GK23" s="597"/>
      <c r="GL23" s="597"/>
      <c r="GM23" s="597"/>
      <c r="GN23" s="597"/>
      <c r="GO23" s="597"/>
      <c r="GP23" s="597"/>
      <c r="GQ23" s="597"/>
      <c r="GR23" s="597"/>
      <c r="GS23" s="597"/>
      <c r="GT23" s="597"/>
      <c r="GU23" s="597"/>
      <c r="GV23" s="597"/>
      <c r="GW23" s="597"/>
      <c r="GX23" s="597"/>
      <c r="GY23" s="597"/>
      <c r="GZ23" s="597"/>
      <c r="HA23" s="597"/>
      <c r="HB23" s="597"/>
      <c r="HC23" s="597"/>
      <c r="HD23" s="597"/>
      <c r="HE23" s="597"/>
      <c r="HF23" s="597"/>
      <c r="HG23" s="597"/>
      <c r="HH23" s="597"/>
      <c r="HI23" s="597"/>
      <c r="HJ23" s="597"/>
      <c r="HK23" s="597"/>
      <c r="HL23" s="597"/>
      <c r="HM23" s="597"/>
      <c r="HN23" s="597"/>
      <c r="HO23" s="597"/>
      <c r="HP23" s="597"/>
      <c r="HQ23" s="597"/>
      <c r="HR23" s="597"/>
      <c r="HS23" s="597"/>
      <c r="HT23" s="597"/>
      <c r="HU23" s="597"/>
      <c r="HV23" s="597"/>
      <c r="HW23" s="597"/>
      <c r="HX23" s="597"/>
      <c r="HY23" s="597"/>
      <c r="HZ23" s="597"/>
      <c r="IA23" s="597"/>
      <c r="IB23" s="597"/>
      <c r="IC23" s="597"/>
      <c r="ID23" s="597"/>
      <c r="IE23" s="597"/>
      <c r="IF23" s="597"/>
      <c r="IG23" s="597"/>
      <c r="IH23" s="597"/>
      <c r="II23" s="597"/>
      <c r="IJ23" s="597"/>
      <c r="IK23" s="597"/>
      <c r="IL23" s="597"/>
      <c r="IM23" s="597"/>
      <c r="IN23" s="597"/>
      <c r="IO23" s="597"/>
      <c r="IP23" s="597"/>
      <c r="IQ23" s="597"/>
      <c r="IR23" s="597"/>
      <c r="IS23" s="597"/>
      <c r="IT23" s="597"/>
      <c r="IU23" s="597"/>
      <c r="IV23" s="597"/>
      <c r="IW23" s="597"/>
      <c r="IX23" s="597"/>
      <c r="IY23" s="597"/>
      <c r="IZ23" s="597"/>
      <c r="JA23" s="597"/>
      <c r="JB23" s="597"/>
      <c r="JC23" s="597"/>
      <c r="JD23" s="597"/>
      <c r="JE23" s="597"/>
      <c r="JF23" s="597"/>
      <c r="JG23" s="597"/>
      <c r="JH23" s="597"/>
      <c r="JI23" s="597"/>
      <c r="JJ23" s="597"/>
      <c r="JK23" s="597"/>
      <c r="JL23" s="597"/>
      <c r="JM23" s="597"/>
      <c r="JN23" s="597"/>
      <c r="JO23" s="597"/>
      <c r="JP23" s="597"/>
      <c r="JQ23" s="597"/>
      <c r="JR23" s="597"/>
      <c r="JS23" s="597"/>
      <c r="JT23" s="597"/>
      <c r="JU23" s="597"/>
      <c r="JV23" s="597"/>
      <c r="JW23" s="597"/>
      <c r="JX23" s="597"/>
      <c r="JY23" s="597"/>
      <c r="JZ23" s="597"/>
      <c r="KA23" s="597"/>
      <c r="KB23" s="597"/>
      <c r="KC23" s="597"/>
      <c r="KD23" s="597"/>
      <c r="KE23" s="597"/>
      <c r="KF23" s="597"/>
      <c r="KG23" s="597"/>
      <c r="KH23" s="597"/>
      <c r="KI23" s="597"/>
      <c r="KJ23" s="597"/>
      <c r="KK23" s="597"/>
      <c r="KL23" s="597"/>
      <c r="KM23" s="597"/>
      <c r="KN23" s="597"/>
      <c r="KO23" s="597"/>
      <c r="KP23" s="597"/>
      <c r="KQ23" s="597"/>
      <c r="KR23" s="597"/>
      <c r="KS23" s="597"/>
      <c r="KT23" s="597"/>
      <c r="KU23" s="597"/>
      <c r="KV23" s="597"/>
      <c r="KW23" s="597"/>
      <c r="KX23" s="597"/>
      <c r="KY23" s="597"/>
      <c r="KZ23" s="597"/>
      <c r="LA23" s="597"/>
      <c r="LB23" s="597"/>
      <c r="LC23" s="597"/>
      <c r="LD23" s="597"/>
      <c r="LE23" s="597"/>
      <c r="LF23" s="597"/>
      <c r="LG23" s="597"/>
      <c r="LH23" s="597"/>
      <c r="LI23" s="597"/>
      <c r="LJ23" s="597"/>
      <c r="LK23" s="597"/>
      <c r="LL23" s="597"/>
      <c r="LM23" s="597"/>
      <c r="LN23" s="597"/>
      <c r="LO23" s="597"/>
      <c r="LP23" s="597"/>
      <c r="LQ23" s="597"/>
      <c r="LR23" s="597"/>
      <c r="LS23" s="597"/>
      <c r="LT23" s="597"/>
      <c r="LU23" s="597"/>
      <c r="LV23" s="597"/>
      <c r="LW23" s="597"/>
      <c r="LX23" s="597"/>
      <c r="LY23" s="597"/>
      <c r="LZ23" s="597"/>
      <c r="MA23" s="597"/>
      <c r="MB23" s="597"/>
      <c r="MC23" s="597"/>
      <c r="MD23" s="597"/>
      <c r="ME23" s="597"/>
      <c r="MF23" s="597"/>
      <c r="MG23" s="597"/>
      <c r="MH23" s="597"/>
      <c r="MI23" s="597"/>
      <c r="MJ23" s="597"/>
      <c r="MK23" s="597"/>
      <c r="ML23" s="597"/>
      <c r="MM23" s="597"/>
      <c r="MN23" s="597"/>
      <c r="MO23" s="597"/>
      <c r="MP23" s="597"/>
      <c r="MQ23" s="597"/>
      <c r="MR23" s="597"/>
      <c r="MS23" s="597"/>
      <c r="MT23" s="597"/>
      <c r="MU23" s="597"/>
      <c r="MV23" s="597"/>
      <c r="MW23" s="597"/>
      <c r="MX23" s="597"/>
      <c r="MY23" s="597"/>
      <c r="MZ23" s="597"/>
      <c r="NA23" s="597"/>
      <c r="NB23" s="597"/>
      <c r="NC23" s="597"/>
      <c r="ND23" s="597"/>
      <c r="NE23" s="597"/>
      <c r="NF23" s="597"/>
      <c r="NG23" s="597"/>
      <c r="NH23" s="597"/>
      <c r="NI23" s="597"/>
      <c r="NJ23" s="597"/>
      <c r="NK23" s="597"/>
      <c r="NL23" s="597"/>
      <c r="NM23" s="597"/>
      <c r="XAB23" s="247"/>
      <c r="XAC23" s="247"/>
      <c r="XAD23" s="247"/>
      <c r="XAE23" s="247"/>
      <c r="XAF23" s="247"/>
      <c r="XAG23" s="247"/>
      <c r="XAH23" s="247"/>
      <c r="XAI23" s="247"/>
      <c r="XAJ23" s="247"/>
      <c r="XAK23" s="247"/>
      <c r="XAL23" s="247"/>
      <c r="XAM23" s="247"/>
      <c r="XAN23" s="247"/>
      <c r="XAO23" s="247"/>
      <c r="XAP23" s="247"/>
      <c r="XAQ23" s="247"/>
      <c r="XAR23" s="247"/>
      <c r="XAS23" s="247"/>
      <c r="XAT23" s="247"/>
      <c r="XAU23" s="247"/>
      <c r="XAV23" s="247"/>
      <c r="XAW23" s="247"/>
      <c r="XAX23" s="247"/>
      <c r="XAY23" s="247"/>
      <c r="XAZ23" s="247"/>
      <c r="XBA23" s="247"/>
      <c r="XBB23" s="247"/>
      <c r="XBC23" s="247"/>
      <c r="XBD23" s="247"/>
      <c r="XBE23" s="247"/>
      <c r="XBF23" s="247"/>
      <c r="XBG23" s="247"/>
      <c r="XBH23" s="247"/>
      <c r="XBI23" s="247"/>
      <c r="XBJ23" s="247"/>
      <c r="XBK23" s="247"/>
      <c r="XBL23" s="247"/>
      <c r="XBM23" s="247"/>
      <c r="XBN23" s="247"/>
      <c r="XBO23" s="247"/>
      <c r="XBP23" s="247"/>
      <c r="XBQ23" s="247"/>
      <c r="XBR23" s="247"/>
      <c r="XBS23" s="247"/>
      <c r="XBT23" s="247"/>
      <c r="XBU23" s="247"/>
      <c r="XBV23" s="247"/>
      <c r="XBW23" s="247"/>
      <c r="XBX23" s="247"/>
      <c r="XBY23" s="247"/>
      <c r="XBZ23" s="247"/>
      <c r="XCA23" s="247"/>
      <c r="XCB23" s="247"/>
      <c r="XCC23" s="247"/>
      <c r="XCD23" s="247"/>
      <c r="XCE23" s="247"/>
      <c r="XCF23" s="247"/>
      <c r="XCG23" s="247"/>
      <c r="XCH23" s="247"/>
      <c r="XCI23" s="247"/>
      <c r="XCJ23" s="247"/>
      <c r="XCK23" s="247"/>
      <c r="XCL23" s="247"/>
      <c r="XCM23" s="247"/>
      <c r="XCN23" s="247"/>
      <c r="XCO23" s="247"/>
      <c r="XCP23" s="247"/>
      <c r="XCQ23" s="247"/>
      <c r="XCR23" s="247"/>
      <c r="XCS23" s="247"/>
      <c r="XCT23" s="247"/>
      <c r="XCU23" s="247"/>
      <c r="XCV23" s="247"/>
      <c r="XCW23" s="247"/>
      <c r="XCX23" s="247"/>
      <c r="XCY23" s="247"/>
      <c r="XCZ23" s="247"/>
      <c r="XDA23" s="247"/>
      <c r="XDB23" s="247"/>
      <c r="XDC23" s="247"/>
      <c r="XDD23" s="247"/>
      <c r="XDE23" s="247"/>
      <c r="XDF23" s="247"/>
      <c r="XDG23" s="247"/>
      <c r="XDH23" s="247"/>
      <c r="XDI23" s="247"/>
      <c r="XDJ23" s="247"/>
      <c r="XDK23" s="247"/>
      <c r="XDL23" s="247"/>
      <c r="XDM23" s="247"/>
      <c r="XDN23" s="247"/>
      <c r="XDO23" s="247"/>
      <c r="XDP23" s="247"/>
      <c r="XDQ23" s="247"/>
      <c r="XDR23" s="247"/>
      <c r="XDS23" s="247"/>
      <c r="XDT23" s="247"/>
      <c r="XDU23" s="247"/>
      <c r="XDV23" s="247"/>
      <c r="XDW23" s="247"/>
      <c r="XDX23" s="247"/>
      <c r="XDY23" s="247"/>
      <c r="XDZ23" s="247"/>
      <c r="XEA23" s="247"/>
      <c r="XEB23" s="247"/>
      <c r="XEC23" s="247"/>
      <c r="XED23" s="247"/>
      <c r="XEE23" s="247"/>
      <c r="XEF23" s="247"/>
      <c r="XEG23" s="247"/>
      <c r="XEH23" s="247"/>
      <c r="XEI23" s="247"/>
      <c r="XEJ23" s="247"/>
      <c r="XEK23" s="247"/>
      <c r="XEL23" s="247"/>
      <c r="XEM23" s="247"/>
      <c r="XEN23" s="247"/>
      <c r="XEO23" s="247"/>
      <c r="XEP23" s="247"/>
      <c r="XEQ23" s="247"/>
      <c r="XER23" s="247"/>
      <c r="XES23" s="247"/>
      <c r="XET23" s="247"/>
      <c r="XEU23" s="247"/>
      <c r="XEV23" s="247"/>
      <c r="XEW23" s="247"/>
      <c r="XEX23" s="247"/>
      <c r="XEY23" s="247"/>
      <c r="XEZ23" s="247"/>
      <c r="XFA23" s="247"/>
      <c r="XFB23" s="247"/>
      <c r="XFC23" s="247"/>
      <c r="XFD23" s="247"/>
    </row>
    <row r="24" s="243" customFormat="1" spans="1:16384">
      <c r="A24" s="595"/>
      <c r="B24" s="596"/>
      <c r="C24" s="596"/>
      <c r="D24" s="594"/>
      <c r="E24" s="594"/>
      <c r="F24" s="594"/>
      <c r="G24" s="594"/>
      <c r="H24" s="594"/>
      <c r="I24" s="594"/>
      <c r="J24" s="594"/>
      <c r="K24" s="594"/>
      <c r="L24" s="597"/>
      <c r="M24" s="597"/>
      <c r="N24" s="597"/>
      <c r="O24" s="597"/>
      <c r="P24" s="597"/>
      <c r="Q24" s="597"/>
      <c r="R24" s="597"/>
      <c r="S24" s="597"/>
      <c r="T24" s="597"/>
      <c r="U24" s="597"/>
      <c r="V24" s="597"/>
      <c r="W24" s="597"/>
      <c r="X24" s="597"/>
      <c r="Y24" s="597"/>
      <c r="Z24" s="597"/>
      <c r="AA24" s="597"/>
      <c r="AB24" s="597"/>
      <c r="AC24" s="597"/>
      <c r="AD24" s="597"/>
      <c r="AE24" s="597"/>
      <c r="AF24" s="597"/>
      <c r="AG24" s="597"/>
      <c r="AH24" s="597"/>
      <c r="AI24" s="597"/>
      <c r="AJ24" s="597"/>
      <c r="AK24" s="597"/>
      <c r="AL24" s="597"/>
      <c r="AM24" s="597"/>
      <c r="AN24" s="597"/>
      <c r="AO24" s="597"/>
      <c r="AP24" s="597"/>
      <c r="AQ24" s="597"/>
      <c r="AR24" s="597"/>
      <c r="AS24" s="597"/>
      <c r="AT24" s="597"/>
      <c r="AU24" s="597"/>
      <c r="AV24" s="597"/>
      <c r="AW24" s="597"/>
      <c r="AX24" s="597"/>
      <c r="AY24" s="597"/>
      <c r="AZ24" s="597"/>
      <c r="BA24" s="597"/>
      <c r="BB24" s="597"/>
      <c r="BC24" s="597"/>
      <c r="BD24" s="597"/>
      <c r="BE24" s="597"/>
      <c r="BF24" s="597"/>
      <c r="BG24" s="597"/>
      <c r="BH24" s="597"/>
      <c r="BI24" s="597"/>
      <c r="BJ24" s="597"/>
      <c r="BK24" s="597"/>
      <c r="BL24" s="597"/>
      <c r="BM24" s="597"/>
      <c r="BN24" s="597"/>
      <c r="BO24" s="597"/>
      <c r="BP24" s="597"/>
      <c r="BQ24" s="597"/>
      <c r="BR24" s="597"/>
      <c r="BS24" s="597"/>
      <c r="BT24" s="597"/>
      <c r="BU24" s="597"/>
      <c r="BV24" s="597"/>
      <c r="BW24" s="597"/>
      <c r="BX24" s="597"/>
      <c r="BY24" s="597"/>
      <c r="BZ24" s="597"/>
      <c r="CA24" s="597"/>
      <c r="CB24" s="597"/>
      <c r="CC24" s="597"/>
      <c r="CD24" s="597"/>
      <c r="CE24" s="597"/>
      <c r="CF24" s="597"/>
      <c r="CG24" s="597"/>
      <c r="CH24" s="597"/>
      <c r="CI24" s="597"/>
      <c r="CJ24" s="597"/>
      <c r="CK24" s="597"/>
      <c r="CL24" s="597"/>
      <c r="CM24" s="597"/>
      <c r="CN24" s="597"/>
      <c r="CO24" s="597"/>
      <c r="CP24" s="597"/>
      <c r="CQ24" s="597"/>
      <c r="CR24" s="597"/>
      <c r="CS24" s="597"/>
      <c r="CT24" s="597"/>
      <c r="CU24" s="597"/>
      <c r="CV24" s="597"/>
      <c r="CW24" s="597"/>
      <c r="CX24" s="597"/>
      <c r="CY24" s="597"/>
      <c r="CZ24" s="597"/>
      <c r="DA24" s="597"/>
      <c r="DB24" s="597"/>
      <c r="DC24" s="597"/>
      <c r="DD24" s="597"/>
      <c r="DE24" s="597"/>
      <c r="DF24" s="597"/>
      <c r="DG24" s="597"/>
      <c r="DH24" s="597"/>
      <c r="DI24" s="597"/>
      <c r="DJ24" s="597"/>
      <c r="DK24" s="597"/>
      <c r="DL24" s="597"/>
      <c r="DM24" s="597"/>
      <c r="DN24" s="597"/>
      <c r="DO24" s="597"/>
      <c r="DP24" s="597"/>
      <c r="DQ24" s="597"/>
      <c r="DR24" s="597"/>
      <c r="DS24" s="597"/>
      <c r="DT24" s="597"/>
      <c r="DU24" s="597"/>
      <c r="DV24" s="597"/>
      <c r="DW24" s="597"/>
      <c r="DX24" s="597"/>
      <c r="DY24" s="597"/>
      <c r="DZ24" s="597"/>
      <c r="EA24" s="597"/>
      <c r="EB24" s="597"/>
      <c r="EC24" s="597"/>
      <c r="ED24" s="597"/>
      <c r="EE24" s="597"/>
      <c r="EF24" s="597"/>
      <c r="EG24" s="597"/>
      <c r="EH24" s="597"/>
      <c r="EI24" s="597"/>
      <c r="EJ24" s="597"/>
      <c r="EK24" s="597"/>
      <c r="EL24" s="597"/>
      <c r="EM24" s="597"/>
      <c r="EN24" s="597"/>
      <c r="EO24" s="597"/>
      <c r="EP24" s="597"/>
      <c r="EQ24" s="597"/>
      <c r="ER24" s="597"/>
      <c r="ES24" s="597"/>
      <c r="ET24" s="597"/>
      <c r="EU24" s="597"/>
      <c r="EV24" s="597"/>
      <c r="EW24" s="597"/>
      <c r="EX24" s="597"/>
      <c r="EY24" s="597"/>
      <c r="EZ24" s="597"/>
      <c r="FA24" s="597"/>
      <c r="FB24" s="597"/>
      <c r="FC24" s="597"/>
      <c r="FD24" s="597"/>
      <c r="FE24" s="597"/>
      <c r="FF24" s="597"/>
      <c r="FG24" s="597"/>
      <c r="FH24" s="597"/>
      <c r="FI24" s="597"/>
      <c r="FJ24" s="597"/>
      <c r="FK24" s="597"/>
      <c r="FL24" s="597"/>
      <c r="FM24" s="597"/>
      <c r="FN24" s="597"/>
      <c r="FO24" s="597"/>
      <c r="FP24" s="597"/>
      <c r="FQ24" s="597"/>
      <c r="FR24" s="597"/>
      <c r="FS24" s="597"/>
      <c r="FT24" s="597"/>
      <c r="FU24" s="597"/>
      <c r="FV24" s="597"/>
      <c r="FW24" s="597"/>
      <c r="FX24" s="597"/>
      <c r="FY24" s="597"/>
      <c r="FZ24" s="597"/>
      <c r="GA24" s="597"/>
      <c r="GB24" s="597"/>
      <c r="GC24" s="597"/>
      <c r="GD24" s="597"/>
      <c r="GE24" s="597"/>
      <c r="GF24" s="597"/>
      <c r="GG24" s="597"/>
      <c r="GH24" s="597"/>
      <c r="GI24" s="597"/>
      <c r="GJ24" s="597"/>
      <c r="GK24" s="597"/>
      <c r="GL24" s="597"/>
      <c r="GM24" s="597"/>
      <c r="GN24" s="597"/>
      <c r="GO24" s="597"/>
      <c r="GP24" s="597"/>
      <c r="GQ24" s="597"/>
      <c r="GR24" s="597"/>
      <c r="GS24" s="597"/>
      <c r="GT24" s="597"/>
      <c r="GU24" s="597"/>
      <c r="GV24" s="597"/>
      <c r="GW24" s="597"/>
      <c r="GX24" s="597"/>
      <c r="GY24" s="597"/>
      <c r="GZ24" s="597"/>
      <c r="HA24" s="597"/>
      <c r="HB24" s="597"/>
      <c r="HC24" s="597"/>
      <c r="HD24" s="597"/>
      <c r="HE24" s="597"/>
      <c r="HF24" s="597"/>
      <c r="HG24" s="597"/>
      <c r="HH24" s="597"/>
      <c r="HI24" s="597"/>
      <c r="HJ24" s="597"/>
      <c r="HK24" s="597"/>
      <c r="HL24" s="597"/>
      <c r="HM24" s="597"/>
      <c r="HN24" s="597"/>
      <c r="HO24" s="597"/>
      <c r="HP24" s="597"/>
      <c r="HQ24" s="597"/>
      <c r="HR24" s="597"/>
      <c r="HS24" s="597"/>
      <c r="HT24" s="597"/>
      <c r="HU24" s="597"/>
      <c r="HV24" s="597"/>
      <c r="HW24" s="597"/>
      <c r="HX24" s="597"/>
      <c r="HY24" s="597"/>
      <c r="HZ24" s="597"/>
      <c r="IA24" s="597"/>
      <c r="IB24" s="597"/>
      <c r="IC24" s="597"/>
      <c r="ID24" s="597"/>
      <c r="IE24" s="597"/>
      <c r="IF24" s="597"/>
      <c r="IG24" s="597"/>
      <c r="IH24" s="597"/>
      <c r="II24" s="597"/>
      <c r="IJ24" s="597"/>
      <c r="IK24" s="597"/>
      <c r="IL24" s="597"/>
      <c r="IM24" s="597"/>
      <c r="IN24" s="597"/>
      <c r="IO24" s="597"/>
      <c r="IP24" s="597"/>
      <c r="IQ24" s="597"/>
      <c r="IR24" s="597"/>
      <c r="IS24" s="597"/>
      <c r="IT24" s="597"/>
      <c r="IU24" s="597"/>
      <c r="IV24" s="597"/>
      <c r="IW24" s="597"/>
      <c r="IX24" s="597"/>
      <c r="IY24" s="597"/>
      <c r="IZ24" s="597"/>
      <c r="JA24" s="597"/>
      <c r="JB24" s="597"/>
      <c r="JC24" s="597"/>
      <c r="JD24" s="597"/>
      <c r="JE24" s="597"/>
      <c r="JF24" s="597"/>
      <c r="JG24" s="597"/>
      <c r="JH24" s="597"/>
      <c r="JI24" s="597"/>
      <c r="JJ24" s="597"/>
      <c r="JK24" s="597"/>
      <c r="JL24" s="597"/>
      <c r="JM24" s="597"/>
      <c r="JN24" s="597"/>
      <c r="JO24" s="597"/>
      <c r="JP24" s="597"/>
      <c r="JQ24" s="597"/>
      <c r="JR24" s="597"/>
      <c r="JS24" s="597"/>
      <c r="JT24" s="597"/>
      <c r="JU24" s="597"/>
      <c r="JV24" s="597"/>
      <c r="JW24" s="597"/>
      <c r="JX24" s="597"/>
      <c r="JY24" s="597"/>
      <c r="JZ24" s="597"/>
      <c r="KA24" s="597"/>
      <c r="KB24" s="597"/>
      <c r="KC24" s="597"/>
      <c r="KD24" s="597"/>
      <c r="KE24" s="597"/>
      <c r="KF24" s="597"/>
      <c r="KG24" s="597"/>
      <c r="KH24" s="597"/>
      <c r="KI24" s="597"/>
      <c r="KJ24" s="597"/>
      <c r="KK24" s="597"/>
      <c r="KL24" s="597"/>
      <c r="KM24" s="597"/>
      <c r="KN24" s="597"/>
      <c r="KO24" s="597"/>
      <c r="KP24" s="597"/>
      <c r="KQ24" s="597"/>
      <c r="KR24" s="597"/>
      <c r="KS24" s="597"/>
      <c r="KT24" s="597"/>
      <c r="KU24" s="597"/>
      <c r="KV24" s="597"/>
      <c r="KW24" s="597"/>
      <c r="KX24" s="597"/>
      <c r="KY24" s="597"/>
      <c r="KZ24" s="597"/>
      <c r="LA24" s="597"/>
      <c r="LB24" s="597"/>
      <c r="LC24" s="597"/>
      <c r="LD24" s="597"/>
      <c r="LE24" s="597"/>
      <c r="LF24" s="597"/>
      <c r="LG24" s="597"/>
      <c r="LH24" s="597"/>
      <c r="LI24" s="597"/>
      <c r="LJ24" s="597"/>
      <c r="LK24" s="597"/>
      <c r="LL24" s="597"/>
      <c r="LM24" s="597"/>
      <c r="LN24" s="597"/>
      <c r="LO24" s="597"/>
      <c r="LP24" s="597"/>
      <c r="LQ24" s="597"/>
      <c r="LR24" s="597"/>
      <c r="LS24" s="597"/>
      <c r="LT24" s="597"/>
      <c r="LU24" s="597"/>
      <c r="LV24" s="597"/>
      <c r="LW24" s="597"/>
      <c r="LX24" s="597"/>
      <c r="LY24" s="597"/>
      <c r="LZ24" s="597"/>
      <c r="MA24" s="597"/>
      <c r="MB24" s="597"/>
      <c r="MC24" s="597"/>
      <c r="MD24" s="597"/>
      <c r="ME24" s="597"/>
      <c r="MF24" s="597"/>
      <c r="MG24" s="597"/>
      <c r="MH24" s="597"/>
      <c r="MI24" s="597"/>
      <c r="MJ24" s="597"/>
      <c r="MK24" s="597"/>
      <c r="ML24" s="597"/>
      <c r="MM24" s="597"/>
      <c r="MN24" s="597"/>
      <c r="MO24" s="597"/>
      <c r="MP24" s="597"/>
      <c r="MQ24" s="597"/>
      <c r="MR24" s="597"/>
      <c r="MS24" s="597"/>
      <c r="MT24" s="597"/>
      <c r="MU24" s="597"/>
      <c r="MV24" s="597"/>
      <c r="MW24" s="597"/>
      <c r="MX24" s="597"/>
      <c r="MY24" s="597"/>
      <c r="MZ24" s="597"/>
      <c r="NA24" s="597"/>
      <c r="NB24" s="597"/>
      <c r="NC24" s="597"/>
      <c r="ND24" s="597"/>
      <c r="NE24" s="597"/>
      <c r="NF24" s="597"/>
      <c r="NG24" s="597"/>
      <c r="NH24" s="597"/>
      <c r="NI24" s="597"/>
      <c r="NJ24" s="597"/>
      <c r="NK24" s="597"/>
      <c r="NL24" s="597"/>
      <c r="NM24" s="597"/>
      <c r="XAB24" s="247"/>
      <c r="XAC24" s="247"/>
      <c r="XAD24" s="247"/>
      <c r="XAE24" s="247"/>
      <c r="XAF24" s="247"/>
      <c r="XAG24" s="247"/>
      <c r="XAH24" s="247"/>
      <c r="XAI24" s="247"/>
      <c r="XAJ24" s="247"/>
      <c r="XAK24" s="247"/>
      <c r="XAL24" s="247"/>
      <c r="XAM24" s="247"/>
      <c r="XAN24" s="247"/>
      <c r="XAO24" s="247"/>
      <c r="XAP24" s="247"/>
      <c r="XAQ24" s="247"/>
      <c r="XAR24" s="247"/>
      <c r="XAS24" s="247"/>
      <c r="XAT24" s="247"/>
      <c r="XAU24" s="247"/>
      <c r="XAV24" s="247"/>
      <c r="XAW24" s="247"/>
      <c r="XAX24" s="247"/>
      <c r="XAY24" s="247"/>
      <c r="XAZ24" s="247"/>
      <c r="XBA24" s="247"/>
      <c r="XBB24" s="247"/>
      <c r="XBC24" s="247"/>
      <c r="XBD24" s="247"/>
      <c r="XBE24" s="247"/>
      <c r="XBF24" s="247"/>
      <c r="XBG24" s="247"/>
      <c r="XBH24" s="247"/>
      <c r="XBI24" s="247"/>
      <c r="XBJ24" s="247"/>
      <c r="XBK24" s="247"/>
      <c r="XBL24" s="247"/>
      <c r="XBM24" s="247"/>
      <c r="XBN24" s="247"/>
      <c r="XBO24" s="247"/>
      <c r="XBP24" s="247"/>
      <c r="XBQ24" s="247"/>
      <c r="XBR24" s="247"/>
      <c r="XBS24" s="247"/>
      <c r="XBT24" s="247"/>
      <c r="XBU24" s="247"/>
      <c r="XBV24" s="247"/>
      <c r="XBW24" s="247"/>
      <c r="XBX24" s="247"/>
      <c r="XBY24" s="247"/>
      <c r="XBZ24" s="247"/>
      <c r="XCA24" s="247"/>
      <c r="XCB24" s="247"/>
      <c r="XCC24" s="247"/>
      <c r="XCD24" s="247"/>
      <c r="XCE24" s="247"/>
      <c r="XCF24" s="247"/>
      <c r="XCG24" s="247"/>
      <c r="XCH24" s="247"/>
      <c r="XCI24" s="247"/>
      <c r="XCJ24" s="247"/>
      <c r="XCK24" s="247"/>
      <c r="XCL24" s="247"/>
      <c r="XCM24" s="247"/>
      <c r="XCN24" s="247"/>
      <c r="XCO24" s="247"/>
      <c r="XCP24" s="247"/>
      <c r="XCQ24" s="247"/>
      <c r="XCR24" s="247"/>
      <c r="XCS24" s="247"/>
      <c r="XCT24" s="247"/>
      <c r="XCU24" s="247"/>
      <c r="XCV24" s="247"/>
      <c r="XCW24" s="247"/>
      <c r="XCX24" s="247"/>
      <c r="XCY24" s="247"/>
      <c r="XCZ24" s="247"/>
      <c r="XDA24" s="247"/>
      <c r="XDB24" s="247"/>
      <c r="XDC24" s="247"/>
      <c r="XDD24" s="247"/>
      <c r="XDE24" s="247"/>
      <c r="XDF24" s="247"/>
      <c r="XDG24" s="247"/>
      <c r="XDH24" s="247"/>
      <c r="XDI24" s="247"/>
      <c r="XDJ24" s="247"/>
      <c r="XDK24" s="247"/>
      <c r="XDL24" s="247"/>
      <c r="XDM24" s="247"/>
      <c r="XDN24" s="247"/>
      <c r="XDO24" s="247"/>
      <c r="XDP24" s="247"/>
      <c r="XDQ24" s="247"/>
      <c r="XDR24" s="247"/>
      <c r="XDS24" s="247"/>
      <c r="XDT24" s="247"/>
      <c r="XDU24" s="247"/>
      <c r="XDV24" s="247"/>
      <c r="XDW24" s="247"/>
      <c r="XDX24" s="247"/>
      <c r="XDY24" s="247"/>
      <c r="XDZ24" s="247"/>
      <c r="XEA24" s="247"/>
      <c r="XEB24" s="247"/>
      <c r="XEC24" s="247"/>
      <c r="XED24" s="247"/>
      <c r="XEE24" s="247"/>
      <c r="XEF24" s="247"/>
      <c r="XEG24" s="247"/>
      <c r="XEH24" s="247"/>
      <c r="XEI24" s="247"/>
      <c r="XEJ24" s="247"/>
      <c r="XEK24" s="247"/>
      <c r="XEL24" s="247"/>
      <c r="XEM24" s="247"/>
      <c r="XEN24" s="247"/>
      <c r="XEO24" s="247"/>
      <c r="XEP24" s="247"/>
      <c r="XEQ24" s="247"/>
      <c r="XER24" s="247"/>
      <c r="XES24" s="247"/>
      <c r="XET24" s="247"/>
      <c r="XEU24" s="247"/>
      <c r="XEV24" s="247"/>
      <c r="XEW24" s="247"/>
      <c r="XEX24" s="247"/>
      <c r="XEY24" s="247"/>
      <c r="XEZ24" s="247"/>
      <c r="XFA24" s="247"/>
      <c r="XFB24" s="247"/>
      <c r="XFC24" s="247"/>
      <c r="XFD24" s="247"/>
    </row>
    <row r="25" s="243" customFormat="1" spans="1:16384">
      <c r="A25" s="595"/>
      <c r="B25" s="596"/>
      <c r="C25" s="596"/>
      <c r="D25" s="594"/>
      <c r="E25" s="594"/>
      <c r="F25" s="594"/>
      <c r="G25" s="594"/>
      <c r="H25" s="594"/>
      <c r="I25" s="594"/>
      <c r="J25" s="594"/>
      <c r="K25" s="594"/>
      <c r="L25" s="597"/>
      <c r="M25" s="597"/>
      <c r="N25" s="597"/>
      <c r="O25" s="597"/>
      <c r="P25" s="597"/>
      <c r="Q25" s="597"/>
      <c r="R25" s="597"/>
      <c r="S25" s="597"/>
      <c r="T25" s="597"/>
      <c r="U25" s="597"/>
      <c r="V25" s="597"/>
      <c r="W25" s="597"/>
      <c r="X25" s="597"/>
      <c r="Y25" s="597"/>
      <c r="Z25" s="597"/>
      <c r="AA25" s="597"/>
      <c r="AB25" s="597"/>
      <c r="AC25" s="597"/>
      <c r="AD25" s="597"/>
      <c r="AE25" s="597"/>
      <c r="AF25" s="597"/>
      <c r="AG25" s="597"/>
      <c r="AH25" s="597"/>
      <c r="AI25" s="597"/>
      <c r="AJ25" s="597"/>
      <c r="AK25" s="597"/>
      <c r="AL25" s="597"/>
      <c r="AM25" s="597"/>
      <c r="AN25" s="597"/>
      <c r="AO25" s="597"/>
      <c r="AP25" s="597"/>
      <c r="AQ25" s="597"/>
      <c r="AR25" s="597"/>
      <c r="AS25" s="597"/>
      <c r="AT25" s="597"/>
      <c r="AU25" s="597"/>
      <c r="AV25" s="597"/>
      <c r="AW25" s="597"/>
      <c r="AX25" s="597"/>
      <c r="AY25" s="597"/>
      <c r="AZ25" s="597"/>
      <c r="BA25" s="597"/>
      <c r="BB25" s="597"/>
      <c r="BC25" s="597"/>
      <c r="BD25" s="597"/>
      <c r="BE25" s="597"/>
      <c r="BF25" s="597"/>
      <c r="BG25" s="597"/>
      <c r="BH25" s="597"/>
      <c r="BI25" s="597"/>
      <c r="BJ25" s="597"/>
      <c r="BK25" s="597"/>
      <c r="BL25" s="597"/>
      <c r="BM25" s="597"/>
      <c r="BN25" s="597"/>
      <c r="BO25" s="597"/>
      <c r="BP25" s="597"/>
      <c r="BQ25" s="597"/>
      <c r="BR25" s="597"/>
      <c r="BS25" s="597"/>
      <c r="BT25" s="597"/>
      <c r="BU25" s="597"/>
      <c r="BV25" s="597"/>
      <c r="BW25" s="597"/>
      <c r="BX25" s="597"/>
      <c r="BY25" s="597"/>
      <c r="BZ25" s="597"/>
      <c r="CA25" s="597"/>
      <c r="CB25" s="597"/>
      <c r="CC25" s="597"/>
      <c r="CD25" s="597"/>
      <c r="CE25" s="597"/>
      <c r="CF25" s="597"/>
      <c r="CG25" s="597"/>
      <c r="CH25" s="597"/>
      <c r="CI25" s="597"/>
      <c r="CJ25" s="597"/>
      <c r="CK25" s="597"/>
      <c r="CL25" s="597"/>
      <c r="CM25" s="597"/>
      <c r="CN25" s="597"/>
      <c r="CO25" s="597"/>
      <c r="CP25" s="597"/>
      <c r="CQ25" s="597"/>
      <c r="CR25" s="597"/>
      <c r="CS25" s="597"/>
      <c r="CT25" s="597"/>
      <c r="CU25" s="597"/>
      <c r="CV25" s="597"/>
      <c r="CW25" s="597"/>
      <c r="CX25" s="597"/>
      <c r="CY25" s="597"/>
      <c r="CZ25" s="597"/>
      <c r="DA25" s="597"/>
      <c r="DB25" s="597"/>
      <c r="DC25" s="597"/>
      <c r="DD25" s="597"/>
      <c r="DE25" s="597"/>
      <c r="DF25" s="597"/>
      <c r="DG25" s="597"/>
      <c r="DH25" s="597"/>
      <c r="DI25" s="597"/>
      <c r="DJ25" s="597"/>
      <c r="DK25" s="597"/>
      <c r="DL25" s="597"/>
      <c r="DM25" s="597"/>
      <c r="DN25" s="597"/>
      <c r="DO25" s="597"/>
      <c r="DP25" s="597"/>
      <c r="DQ25" s="597"/>
      <c r="DR25" s="597"/>
      <c r="DS25" s="597"/>
      <c r="DT25" s="597"/>
      <c r="DU25" s="597"/>
      <c r="DV25" s="597"/>
      <c r="DW25" s="597"/>
      <c r="DX25" s="597"/>
      <c r="DY25" s="597"/>
      <c r="DZ25" s="597"/>
      <c r="EA25" s="597"/>
      <c r="EB25" s="597"/>
      <c r="EC25" s="597"/>
      <c r="ED25" s="597"/>
      <c r="EE25" s="597"/>
      <c r="EF25" s="597"/>
      <c r="EG25" s="597"/>
      <c r="EH25" s="597"/>
      <c r="EI25" s="597"/>
      <c r="EJ25" s="597"/>
      <c r="EK25" s="597"/>
      <c r="EL25" s="597"/>
      <c r="EM25" s="597"/>
      <c r="EN25" s="597"/>
      <c r="EO25" s="597"/>
      <c r="EP25" s="597"/>
      <c r="EQ25" s="597"/>
      <c r="ER25" s="597"/>
      <c r="ES25" s="597"/>
      <c r="ET25" s="597"/>
      <c r="EU25" s="597"/>
      <c r="EV25" s="597"/>
      <c r="EW25" s="597"/>
      <c r="EX25" s="597"/>
      <c r="EY25" s="597"/>
      <c r="EZ25" s="597"/>
      <c r="FA25" s="597"/>
      <c r="FB25" s="597"/>
      <c r="FC25" s="597"/>
      <c r="FD25" s="597"/>
      <c r="FE25" s="597"/>
      <c r="FF25" s="597"/>
      <c r="FG25" s="597"/>
      <c r="FH25" s="597"/>
      <c r="FI25" s="597"/>
      <c r="FJ25" s="597"/>
      <c r="FK25" s="597"/>
      <c r="FL25" s="597"/>
      <c r="FM25" s="597"/>
      <c r="FN25" s="597"/>
      <c r="FO25" s="597"/>
      <c r="FP25" s="597"/>
      <c r="FQ25" s="597"/>
      <c r="FR25" s="597"/>
      <c r="FS25" s="597"/>
      <c r="FT25" s="597"/>
      <c r="FU25" s="597"/>
      <c r="FV25" s="597"/>
      <c r="FW25" s="597"/>
      <c r="FX25" s="597"/>
      <c r="FY25" s="597"/>
      <c r="FZ25" s="597"/>
      <c r="GA25" s="597"/>
      <c r="GB25" s="597"/>
      <c r="GC25" s="597"/>
      <c r="GD25" s="597"/>
      <c r="GE25" s="597"/>
      <c r="GF25" s="597"/>
      <c r="GG25" s="597"/>
      <c r="GH25" s="597"/>
      <c r="GI25" s="597"/>
      <c r="GJ25" s="597"/>
      <c r="GK25" s="597"/>
      <c r="GL25" s="597"/>
      <c r="GM25" s="597"/>
      <c r="GN25" s="597"/>
      <c r="GO25" s="597"/>
      <c r="GP25" s="597"/>
      <c r="GQ25" s="597"/>
      <c r="GR25" s="597"/>
      <c r="GS25" s="597"/>
      <c r="GT25" s="597"/>
      <c r="GU25" s="597"/>
      <c r="GV25" s="597"/>
      <c r="GW25" s="597"/>
      <c r="GX25" s="597"/>
      <c r="GY25" s="597"/>
      <c r="GZ25" s="597"/>
      <c r="HA25" s="597"/>
      <c r="HB25" s="597"/>
      <c r="HC25" s="597"/>
      <c r="HD25" s="597"/>
      <c r="HE25" s="597"/>
      <c r="HF25" s="597"/>
      <c r="HG25" s="597"/>
      <c r="HH25" s="597"/>
      <c r="HI25" s="597"/>
      <c r="HJ25" s="597"/>
      <c r="HK25" s="597"/>
      <c r="HL25" s="597"/>
      <c r="HM25" s="597"/>
      <c r="HN25" s="597"/>
      <c r="HO25" s="597"/>
      <c r="HP25" s="597"/>
      <c r="HQ25" s="597"/>
      <c r="HR25" s="597"/>
      <c r="HS25" s="597"/>
      <c r="HT25" s="597"/>
      <c r="HU25" s="597"/>
      <c r="HV25" s="597"/>
      <c r="HW25" s="597"/>
      <c r="HX25" s="597"/>
      <c r="HY25" s="597"/>
      <c r="HZ25" s="597"/>
      <c r="IA25" s="597"/>
      <c r="IB25" s="597"/>
      <c r="IC25" s="597"/>
      <c r="ID25" s="597"/>
      <c r="IE25" s="597"/>
      <c r="IF25" s="597"/>
      <c r="IG25" s="597"/>
      <c r="IH25" s="597"/>
      <c r="II25" s="597"/>
      <c r="IJ25" s="597"/>
      <c r="IK25" s="597"/>
      <c r="IL25" s="597"/>
      <c r="IM25" s="597"/>
      <c r="IN25" s="597"/>
      <c r="IO25" s="597"/>
      <c r="IP25" s="597"/>
      <c r="IQ25" s="597"/>
      <c r="IR25" s="597"/>
      <c r="IS25" s="597"/>
      <c r="IT25" s="597"/>
      <c r="IU25" s="597"/>
      <c r="IV25" s="597"/>
      <c r="IW25" s="597"/>
      <c r="IX25" s="597"/>
      <c r="IY25" s="597"/>
      <c r="IZ25" s="597"/>
      <c r="JA25" s="597"/>
      <c r="JB25" s="597"/>
      <c r="JC25" s="597"/>
      <c r="JD25" s="597"/>
      <c r="JE25" s="597"/>
      <c r="JF25" s="597"/>
      <c r="JG25" s="597"/>
      <c r="JH25" s="597"/>
      <c r="JI25" s="597"/>
      <c r="JJ25" s="597"/>
      <c r="JK25" s="597"/>
      <c r="JL25" s="597"/>
      <c r="JM25" s="597"/>
      <c r="JN25" s="597"/>
      <c r="JO25" s="597"/>
      <c r="JP25" s="597"/>
      <c r="JQ25" s="597"/>
      <c r="JR25" s="597"/>
      <c r="JS25" s="597"/>
      <c r="JT25" s="597"/>
      <c r="JU25" s="597"/>
      <c r="JV25" s="597"/>
      <c r="JW25" s="597"/>
      <c r="JX25" s="597"/>
      <c r="JY25" s="597"/>
      <c r="JZ25" s="597"/>
      <c r="KA25" s="597"/>
      <c r="KB25" s="597"/>
      <c r="KC25" s="597"/>
      <c r="KD25" s="597"/>
      <c r="KE25" s="597"/>
      <c r="KF25" s="597"/>
      <c r="KG25" s="597"/>
      <c r="KH25" s="597"/>
      <c r="KI25" s="597"/>
      <c r="KJ25" s="597"/>
      <c r="KK25" s="597"/>
      <c r="KL25" s="597"/>
      <c r="KM25" s="597"/>
      <c r="KN25" s="597"/>
      <c r="KO25" s="597"/>
      <c r="KP25" s="597"/>
      <c r="KQ25" s="597"/>
      <c r="KR25" s="597"/>
      <c r="KS25" s="597"/>
      <c r="KT25" s="597"/>
      <c r="KU25" s="597"/>
      <c r="KV25" s="597"/>
      <c r="KW25" s="597"/>
      <c r="KX25" s="597"/>
      <c r="KY25" s="597"/>
      <c r="KZ25" s="597"/>
      <c r="LA25" s="597"/>
      <c r="LB25" s="597"/>
      <c r="LC25" s="597"/>
      <c r="LD25" s="597"/>
      <c r="LE25" s="597"/>
      <c r="LF25" s="597"/>
      <c r="LG25" s="597"/>
      <c r="LH25" s="597"/>
      <c r="LI25" s="597"/>
      <c r="LJ25" s="597"/>
      <c r="LK25" s="597"/>
      <c r="LL25" s="597"/>
      <c r="LM25" s="597"/>
      <c r="LN25" s="597"/>
      <c r="LO25" s="597"/>
      <c r="LP25" s="597"/>
      <c r="LQ25" s="597"/>
      <c r="LR25" s="597"/>
      <c r="LS25" s="597"/>
      <c r="LT25" s="597"/>
      <c r="LU25" s="597"/>
      <c r="LV25" s="597"/>
      <c r="LW25" s="597"/>
      <c r="LX25" s="597"/>
      <c r="LY25" s="597"/>
      <c r="LZ25" s="597"/>
      <c r="MA25" s="597"/>
      <c r="MB25" s="597"/>
      <c r="MC25" s="597"/>
      <c r="MD25" s="597"/>
      <c r="ME25" s="597"/>
      <c r="MF25" s="597"/>
      <c r="MG25" s="597"/>
      <c r="MH25" s="597"/>
      <c r="MI25" s="597"/>
      <c r="MJ25" s="597"/>
      <c r="MK25" s="597"/>
      <c r="ML25" s="597"/>
      <c r="MM25" s="597"/>
      <c r="MN25" s="597"/>
      <c r="MO25" s="597"/>
      <c r="MP25" s="597"/>
      <c r="MQ25" s="597"/>
      <c r="MR25" s="597"/>
      <c r="MS25" s="597"/>
      <c r="MT25" s="597"/>
      <c r="MU25" s="597"/>
      <c r="MV25" s="597"/>
      <c r="MW25" s="597"/>
      <c r="MX25" s="597"/>
      <c r="MY25" s="597"/>
      <c r="MZ25" s="597"/>
      <c r="NA25" s="597"/>
      <c r="NB25" s="597"/>
      <c r="NC25" s="597"/>
      <c r="ND25" s="597"/>
      <c r="NE25" s="597"/>
      <c r="NF25" s="597"/>
      <c r="NG25" s="597"/>
      <c r="NH25" s="597"/>
      <c r="NI25" s="597"/>
      <c r="NJ25" s="597"/>
      <c r="NK25" s="597"/>
      <c r="NL25" s="597"/>
      <c r="NM25" s="597"/>
      <c r="XAB25" s="247"/>
      <c r="XAC25" s="247"/>
      <c r="XAD25" s="247"/>
      <c r="XAE25" s="247"/>
      <c r="XAF25" s="247"/>
      <c r="XAG25" s="247"/>
      <c r="XAH25" s="247"/>
      <c r="XAI25" s="247"/>
      <c r="XAJ25" s="247"/>
      <c r="XAK25" s="247"/>
      <c r="XAL25" s="247"/>
      <c r="XAM25" s="247"/>
      <c r="XAN25" s="247"/>
      <c r="XAO25" s="247"/>
      <c r="XAP25" s="247"/>
      <c r="XAQ25" s="247"/>
      <c r="XAR25" s="247"/>
      <c r="XAS25" s="247"/>
      <c r="XAT25" s="247"/>
      <c r="XAU25" s="247"/>
      <c r="XAV25" s="247"/>
      <c r="XAW25" s="247"/>
      <c r="XAX25" s="247"/>
      <c r="XAY25" s="247"/>
      <c r="XAZ25" s="247"/>
      <c r="XBA25" s="247"/>
      <c r="XBB25" s="247"/>
      <c r="XBC25" s="247"/>
      <c r="XBD25" s="247"/>
      <c r="XBE25" s="247"/>
      <c r="XBF25" s="247"/>
      <c r="XBG25" s="247"/>
      <c r="XBH25" s="247"/>
      <c r="XBI25" s="247"/>
      <c r="XBJ25" s="247"/>
      <c r="XBK25" s="247"/>
      <c r="XBL25" s="247"/>
      <c r="XBM25" s="247"/>
      <c r="XBN25" s="247"/>
      <c r="XBO25" s="247"/>
      <c r="XBP25" s="247"/>
      <c r="XBQ25" s="247"/>
      <c r="XBR25" s="247"/>
      <c r="XBS25" s="247"/>
      <c r="XBT25" s="247"/>
      <c r="XBU25" s="247"/>
      <c r="XBV25" s="247"/>
      <c r="XBW25" s="247"/>
      <c r="XBX25" s="247"/>
      <c r="XBY25" s="247"/>
      <c r="XBZ25" s="247"/>
      <c r="XCA25" s="247"/>
      <c r="XCB25" s="247"/>
      <c r="XCC25" s="247"/>
      <c r="XCD25" s="247"/>
      <c r="XCE25" s="247"/>
      <c r="XCF25" s="247"/>
      <c r="XCG25" s="247"/>
      <c r="XCH25" s="247"/>
      <c r="XCI25" s="247"/>
      <c r="XCJ25" s="247"/>
      <c r="XCK25" s="247"/>
      <c r="XCL25" s="247"/>
      <c r="XCM25" s="247"/>
      <c r="XCN25" s="247"/>
      <c r="XCO25" s="247"/>
      <c r="XCP25" s="247"/>
      <c r="XCQ25" s="247"/>
      <c r="XCR25" s="247"/>
      <c r="XCS25" s="247"/>
      <c r="XCT25" s="247"/>
      <c r="XCU25" s="247"/>
      <c r="XCV25" s="247"/>
      <c r="XCW25" s="247"/>
      <c r="XCX25" s="247"/>
      <c r="XCY25" s="247"/>
      <c r="XCZ25" s="247"/>
      <c r="XDA25" s="247"/>
      <c r="XDB25" s="247"/>
      <c r="XDC25" s="247"/>
      <c r="XDD25" s="247"/>
      <c r="XDE25" s="247"/>
      <c r="XDF25" s="247"/>
      <c r="XDG25" s="247"/>
      <c r="XDH25" s="247"/>
      <c r="XDI25" s="247"/>
      <c r="XDJ25" s="247"/>
      <c r="XDK25" s="247"/>
      <c r="XDL25" s="247"/>
      <c r="XDM25" s="247"/>
      <c r="XDN25" s="247"/>
      <c r="XDO25" s="247"/>
      <c r="XDP25" s="247"/>
      <c r="XDQ25" s="247"/>
      <c r="XDR25" s="247"/>
      <c r="XDS25" s="247"/>
      <c r="XDT25" s="247"/>
      <c r="XDU25" s="247"/>
      <c r="XDV25" s="247"/>
      <c r="XDW25" s="247"/>
      <c r="XDX25" s="247"/>
      <c r="XDY25" s="247"/>
      <c r="XDZ25" s="247"/>
      <c r="XEA25" s="247"/>
      <c r="XEB25" s="247"/>
      <c r="XEC25" s="247"/>
      <c r="XED25" s="247"/>
      <c r="XEE25" s="247"/>
      <c r="XEF25" s="247"/>
      <c r="XEG25" s="247"/>
      <c r="XEH25" s="247"/>
      <c r="XEI25" s="247"/>
      <c r="XEJ25" s="247"/>
      <c r="XEK25" s="247"/>
      <c r="XEL25" s="247"/>
      <c r="XEM25" s="247"/>
      <c r="XEN25" s="247"/>
      <c r="XEO25" s="247"/>
      <c r="XEP25" s="247"/>
      <c r="XEQ25" s="247"/>
      <c r="XER25" s="247"/>
      <c r="XES25" s="247"/>
      <c r="XET25" s="247"/>
      <c r="XEU25" s="247"/>
      <c r="XEV25" s="247"/>
      <c r="XEW25" s="247"/>
      <c r="XEX25" s="247"/>
      <c r="XEY25" s="247"/>
      <c r="XEZ25" s="247"/>
      <c r="XFA25" s="247"/>
      <c r="XFB25" s="247"/>
      <c r="XFC25" s="247"/>
      <c r="XFD25" s="247"/>
    </row>
    <row r="26" s="243" customFormat="1" spans="1:16384">
      <c r="A26" s="595"/>
      <c r="B26" s="596"/>
      <c r="C26" s="596"/>
      <c r="D26" s="594"/>
      <c r="E26" s="594"/>
      <c r="F26" s="594"/>
      <c r="G26" s="594"/>
      <c r="H26" s="594"/>
      <c r="I26" s="594"/>
      <c r="J26" s="594"/>
      <c r="K26" s="594"/>
      <c r="L26" s="597"/>
      <c r="M26" s="597"/>
      <c r="N26" s="597"/>
      <c r="O26" s="597"/>
      <c r="P26" s="597"/>
      <c r="Q26" s="597"/>
      <c r="R26" s="597"/>
      <c r="S26" s="597"/>
      <c r="T26" s="597"/>
      <c r="U26" s="597"/>
      <c r="V26" s="597"/>
      <c r="W26" s="597"/>
      <c r="X26" s="597"/>
      <c r="Y26" s="597"/>
      <c r="Z26" s="597"/>
      <c r="AA26" s="597"/>
      <c r="AB26" s="597"/>
      <c r="AC26" s="597"/>
      <c r="AD26" s="597"/>
      <c r="AE26" s="597"/>
      <c r="AF26" s="597"/>
      <c r="AG26" s="597"/>
      <c r="AH26" s="597"/>
      <c r="AI26" s="597"/>
      <c r="AJ26" s="597"/>
      <c r="AK26" s="597"/>
      <c r="AL26" s="597"/>
      <c r="AM26" s="597"/>
      <c r="AN26" s="597"/>
      <c r="AO26" s="597"/>
      <c r="AP26" s="597"/>
      <c r="AQ26" s="597"/>
      <c r="AR26" s="597"/>
      <c r="AS26" s="597"/>
      <c r="AT26" s="597"/>
      <c r="AU26" s="597"/>
      <c r="AV26" s="597"/>
      <c r="AW26" s="597"/>
      <c r="AX26" s="597"/>
      <c r="AY26" s="597"/>
      <c r="AZ26" s="597"/>
      <c r="BA26" s="597"/>
      <c r="BB26" s="597"/>
      <c r="BC26" s="597"/>
      <c r="BD26" s="597"/>
      <c r="BE26" s="597"/>
      <c r="BF26" s="597"/>
      <c r="BG26" s="597"/>
      <c r="BH26" s="597"/>
      <c r="BI26" s="597"/>
      <c r="BJ26" s="597"/>
      <c r="BK26" s="597"/>
      <c r="BL26" s="597"/>
      <c r="BM26" s="597"/>
      <c r="BN26" s="597"/>
      <c r="BO26" s="597"/>
      <c r="BP26" s="597"/>
      <c r="BQ26" s="597"/>
      <c r="BR26" s="597"/>
      <c r="BS26" s="597"/>
      <c r="BT26" s="597"/>
      <c r="BU26" s="597"/>
      <c r="BV26" s="597"/>
      <c r="BW26" s="597"/>
      <c r="BX26" s="597"/>
      <c r="BY26" s="597"/>
      <c r="BZ26" s="597"/>
      <c r="CA26" s="597"/>
      <c r="CB26" s="597"/>
      <c r="CC26" s="597"/>
      <c r="CD26" s="597"/>
      <c r="CE26" s="597"/>
      <c r="CF26" s="597"/>
      <c r="CG26" s="597"/>
      <c r="CH26" s="597"/>
      <c r="CI26" s="597"/>
      <c r="CJ26" s="597"/>
      <c r="CK26" s="597"/>
      <c r="CL26" s="597"/>
      <c r="CM26" s="597"/>
      <c r="CN26" s="597"/>
      <c r="CO26" s="597"/>
      <c r="CP26" s="597"/>
      <c r="CQ26" s="597"/>
      <c r="CR26" s="597"/>
      <c r="CS26" s="597"/>
      <c r="CT26" s="597"/>
      <c r="CU26" s="597"/>
      <c r="CV26" s="597"/>
      <c r="CW26" s="597"/>
      <c r="CX26" s="597"/>
      <c r="CY26" s="597"/>
      <c r="CZ26" s="597"/>
      <c r="DA26" s="597"/>
      <c r="DB26" s="597"/>
      <c r="DC26" s="597"/>
      <c r="DD26" s="597"/>
      <c r="DE26" s="597"/>
      <c r="DF26" s="597"/>
      <c r="DG26" s="597"/>
      <c r="DH26" s="597"/>
      <c r="DI26" s="597"/>
      <c r="DJ26" s="597"/>
      <c r="DK26" s="597"/>
      <c r="DL26" s="597"/>
      <c r="DM26" s="597"/>
      <c r="DN26" s="597"/>
      <c r="DO26" s="597"/>
      <c r="DP26" s="597"/>
      <c r="DQ26" s="597"/>
      <c r="DR26" s="597"/>
      <c r="DS26" s="597"/>
      <c r="DT26" s="597"/>
      <c r="DU26" s="597"/>
      <c r="DV26" s="597"/>
      <c r="DW26" s="597"/>
      <c r="DX26" s="597"/>
      <c r="DY26" s="597"/>
      <c r="DZ26" s="597"/>
      <c r="EA26" s="597"/>
      <c r="EB26" s="597"/>
      <c r="EC26" s="597"/>
      <c r="ED26" s="597"/>
      <c r="EE26" s="597"/>
      <c r="EF26" s="597"/>
      <c r="EG26" s="597"/>
      <c r="EH26" s="597"/>
      <c r="EI26" s="597"/>
      <c r="EJ26" s="597"/>
      <c r="EK26" s="597"/>
      <c r="EL26" s="597"/>
      <c r="EM26" s="597"/>
      <c r="EN26" s="597"/>
      <c r="EO26" s="597"/>
      <c r="EP26" s="597"/>
      <c r="EQ26" s="597"/>
      <c r="ER26" s="597"/>
      <c r="ES26" s="597"/>
      <c r="ET26" s="597"/>
      <c r="EU26" s="597"/>
      <c r="EV26" s="597"/>
      <c r="EW26" s="597"/>
      <c r="EX26" s="597"/>
      <c r="EY26" s="597"/>
      <c r="EZ26" s="597"/>
      <c r="FA26" s="597"/>
      <c r="FB26" s="597"/>
      <c r="FC26" s="597"/>
      <c r="FD26" s="597"/>
      <c r="FE26" s="597"/>
      <c r="FF26" s="597"/>
      <c r="FG26" s="597"/>
      <c r="FH26" s="597"/>
      <c r="FI26" s="597"/>
      <c r="FJ26" s="597"/>
      <c r="FK26" s="597"/>
      <c r="FL26" s="597"/>
      <c r="FM26" s="597"/>
      <c r="FN26" s="597"/>
      <c r="FO26" s="597"/>
      <c r="FP26" s="597"/>
      <c r="FQ26" s="597"/>
      <c r="FR26" s="597"/>
      <c r="FS26" s="597"/>
      <c r="FT26" s="597"/>
      <c r="FU26" s="597"/>
      <c r="FV26" s="597"/>
      <c r="FW26" s="597"/>
      <c r="FX26" s="597"/>
      <c r="FY26" s="597"/>
      <c r="FZ26" s="597"/>
      <c r="GA26" s="597"/>
      <c r="GB26" s="597"/>
      <c r="GC26" s="597"/>
      <c r="GD26" s="597"/>
      <c r="GE26" s="597"/>
      <c r="GF26" s="597"/>
      <c r="GG26" s="597"/>
      <c r="GH26" s="597"/>
      <c r="GI26" s="597"/>
      <c r="GJ26" s="597"/>
      <c r="GK26" s="597"/>
      <c r="GL26" s="597"/>
      <c r="GM26" s="597"/>
      <c r="GN26" s="597"/>
      <c r="GO26" s="597"/>
      <c r="GP26" s="597"/>
      <c r="GQ26" s="597"/>
      <c r="GR26" s="597"/>
      <c r="GS26" s="597"/>
      <c r="GT26" s="597"/>
      <c r="GU26" s="597"/>
      <c r="GV26" s="597"/>
      <c r="GW26" s="597"/>
      <c r="GX26" s="597"/>
      <c r="GY26" s="597"/>
      <c r="GZ26" s="597"/>
      <c r="HA26" s="597"/>
      <c r="HB26" s="597"/>
      <c r="HC26" s="597"/>
      <c r="HD26" s="597"/>
      <c r="HE26" s="597"/>
      <c r="HF26" s="597"/>
      <c r="HG26" s="597"/>
      <c r="HH26" s="597"/>
      <c r="HI26" s="597"/>
      <c r="HJ26" s="597"/>
      <c r="HK26" s="597"/>
      <c r="HL26" s="597"/>
      <c r="HM26" s="597"/>
      <c r="HN26" s="597"/>
      <c r="HO26" s="597"/>
      <c r="HP26" s="597"/>
      <c r="HQ26" s="597"/>
      <c r="HR26" s="597"/>
      <c r="HS26" s="597"/>
      <c r="HT26" s="597"/>
      <c r="HU26" s="597"/>
      <c r="HV26" s="597"/>
      <c r="HW26" s="597"/>
      <c r="HX26" s="597"/>
      <c r="HY26" s="597"/>
      <c r="HZ26" s="597"/>
      <c r="IA26" s="597"/>
      <c r="IB26" s="597"/>
      <c r="IC26" s="597"/>
      <c r="ID26" s="597"/>
      <c r="IE26" s="597"/>
      <c r="IF26" s="597"/>
      <c r="IG26" s="597"/>
      <c r="IH26" s="597"/>
      <c r="II26" s="597"/>
      <c r="IJ26" s="597"/>
      <c r="IK26" s="597"/>
      <c r="IL26" s="597"/>
      <c r="IM26" s="597"/>
      <c r="IN26" s="597"/>
      <c r="IO26" s="597"/>
      <c r="IP26" s="597"/>
      <c r="IQ26" s="597"/>
      <c r="IR26" s="597"/>
      <c r="IS26" s="597"/>
      <c r="IT26" s="597"/>
      <c r="IU26" s="597"/>
      <c r="IV26" s="597"/>
      <c r="IW26" s="597"/>
      <c r="IX26" s="597"/>
      <c r="IY26" s="597"/>
      <c r="IZ26" s="597"/>
      <c r="JA26" s="597"/>
      <c r="JB26" s="597"/>
      <c r="JC26" s="597"/>
      <c r="JD26" s="597"/>
      <c r="JE26" s="597"/>
      <c r="JF26" s="597"/>
      <c r="JG26" s="597"/>
      <c r="JH26" s="597"/>
      <c r="JI26" s="597"/>
      <c r="JJ26" s="597"/>
      <c r="JK26" s="597"/>
      <c r="JL26" s="597"/>
      <c r="JM26" s="597"/>
      <c r="JN26" s="597"/>
      <c r="JO26" s="597"/>
      <c r="JP26" s="597"/>
      <c r="JQ26" s="597"/>
      <c r="JR26" s="597"/>
      <c r="JS26" s="597"/>
      <c r="JT26" s="597"/>
      <c r="JU26" s="597"/>
      <c r="JV26" s="597"/>
      <c r="JW26" s="597"/>
      <c r="JX26" s="597"/>
      <c r="JY26" s="597"/>
      <c r="JZ26" s="597"/>
      <c r="KA26" s="597"/>
      <c r="KB26" s="597"/>
      <c r="KC26" s="597"/>
      <c r="KD26" s="597"/>
      <c r="KE26" s="597"/>
      <c r="KF26" s="597"/>
      <c r="KG26" s="597"/>
      <c r="KH26" s="597"/>
      <c r="KI26" s="597"/>
      <c r="KJ26" s="597"/>
      <c r="KK26" s="597"/>
      <c r="KL26" s="597"/>
      <c r="KM26" s="597"/>
      <c r="KN26" s="597"/>
      <c r="KO26" s="597"/>
      <c r="KP26" s="597"/>
      <c r="KQ26" s="597"/>
      <c r="KR26" s="597"/>
      <c r="KS26" s="597"/>
      <c r="KT26" s="597"/>
      <c r="KU26" s="597"/>
      <c r="KV26" s="597"/>
      <c r="KW26" s="597"/>
      <c r="KX26" s="597"/>
      <c r="KY26" s="597"/>
      <c r="KZ26" s="597"/>
      <c r="LA26" s="597"/>
      <c r="LB26" s="597"/>
      <c r="LC26" s="597"/>
      <c r="LD26" s="597"/>
      <c r="LE26" s="597"/>
      <c r="LF26" s="597"/>
      <c r="LG26" s="597"/>
      <c r="LH26" s="597"/>
      <c r="LI26" s="597"/>
      <c r="LJ26" s="597"/>
      <c r="LK26" s="597"/>
      <c r="LL26" s="597"/>
      <c r="LM26" s="597"/>
      <c r="LN26" s="597"/>
      <c r="LO26" s="597"/>
      <c r="LP26" s="597"/>
      <c r="LQ26" s="597"/>
      <c r="LR26" s="597"/>
      <c r="LS26" s="597"/>
      <c r="LT26" s="597"/>
      <c r="LU26" s="597"/>
      <c r="LV26" s="597"/>
      <c r="LW26" s="597"/>
      <c r="LX26" s="597"/>
      <c r="LY26" s="597"/>
      <c r="LZ26" s="597"/>
      <c r="MA26" s="597"/>
      <c r="MB26" s="597"/>
      <c r="MC26" s="597"/>
      <c r="MD26" s="597"/>
      <c r="ME26" s="597"/>
      <c r="MF26" s="597"/>
      <c r="MG26" s="597"/>
      <c r="MH26" s="597"/>
      <c r="MI26" s="597"/>
      <c r="MJ26" s="597"/>
      <c r="MK26" s="597"/>
      <c r="ML26" s="597"/>
      <c r="MM26" s="597"/>
      <c r="MN26" s="597"/>
      <c r="MO26" s="597"/>
      <c r="MP26" s="597"/>
      <c r="MQ26" s="597"/>
      <c r="MR26" s="597"/>
      <c r="MS26" s="597"/>
      <c r="MT26" s="597"/>
      <c r="MU26" s="597"/>
      <c r="MV26" s="597"/>
      <c r="MW26" s="597"/>
      <c r="MX26" s="597"/>
      <c r="MY26" s="597"/>
      <c r="MZ26" s="597"/>
      <c r="NA26" s="597"/>
      <c r="NB26" s="597"/>
      <c r="NC26" s="597"/>
      <c r="ND26" s="597"/>
      <c r="NE26" s="597"/>
      <c r="NF26" s="597"/>
      <c r="NG26" s="597"/>
      <c r="NH26" s="597"/>
      <c r="NI26" s="597"/>
      <c r="NJ26" s="597"/>
      <c r="NK26" s="597"/>
      <c r="NL26" s="597"/>
      <c r="NM26" s="597"/>
      <c r="XAB26" s="247"/>
      <c r="XAC26" s="247"/>
      <c r="XAD26" s="247"/>
      <c r="XAE26" s="247"/>
      <c r="XAF26" s="247"/>
      <c r="XAG26" s="247"/>
      <c r="XAH26" s="247"/>
      <c r="XAI26" s="247"/>
      <c r="XAJ26" s="247"/>
      <c r="XAK26" s="247"/>
      <c r="XAL26" s="247"/>
      <c r="XAM26" s="247"/>
      <c r="XAN26" s="247"/>
      <c r="XAO26" s="247"/>
      <c r="XAP26" s="247"/>
      <c r="XAQ26" s="247"/>
      <c r="XAR26" s="247"/>
      <c r="XAS26" s="247"/>
      <c r="XAT26" s="247"/>
      <c r="XAU26" s="247"/>
      <c r="XAV26" s="247"/>
      <c r="XAW26" s="247"/>
      <c r="XAX26" s="247"/>
      <c r="XAY26" s="247"/>
      <c r="XAZ26" s="247"/>
      <c r="XBA26" s="247"/>
      <c r="XBB26" s="247"/>
      <c r="XBC26" s="247"/>
      <c r="XBD26" s="247"/>
      <c r="XBE26" s="247"/>
      <c r="XBF26" s="247"/>
      <c r="XBG26" s="247"/>
      <c r="XBH26" s="247"/>
      <c r="XBI26" s="247"/>
      <c r="XBJ26" s="247"/>
      <c r="XBK26" s="247"/>
      <c r="XBL26" s="247"/>
      <c r="XBM26" s="247"/>
      <c r="XBN26" s="247"/>
      <c r="XBO26" s="247"/>
      <c r="XBP26" s="247"/>
      <c r="XBQ26" s="247"/>
      <c r="XBR26" s="247"/>
      <c r="XBS26" s="247"/>
      <c r="XBT26" s="247"/>
      <c r="XBU26" s="247"/>
      <c r="XBV26" s="247"/>
      <c r="XBW26" s="247"/>
      <c r="XBX26" s="247"/>
      <c r="XBY26" s="247"/>
      <c r="XBZ26" s="247"/>
      <c r="XCA26" s="247"/>
      <c r="XCB26" s="247"/>
      <c r="XCC26" s="247"/>
      <c r="XCD26" s="247"/>
      <c r="XCE26" s="247"/>
      <c r="XCF26" s="247"/>
      <c r="XCG26" s="247"/>
      <c r="XCH26" s="247"/>
      <c r="XCI26" s="247"/>
      <c r="XCJ26" s="247"/>
      <c r="XCK26" s="247"/>
      <c r="XCL26" s="247"/>
      <c r="XCM26" s="247"/>
      <c r="XCN26" s="247"/>
      <c r="XCO26" s="247"/>
      <c r="XCP26" s="247"/>
      <c r="XCQ26" s="247"/>
      <c r="XCR26" s="247"/>
      <c r="XCS26" s="247"/>
      <c r="XCT26" s="247"/>
      <c r="XCU26" s="247"/>
      <c r="XCV26" s="247"/>
      <c r="XCW26" s="247"/>
      <c r="XCX26" s="247"/>
      <c r="XCY26" s="247"/>
      <c r="XCZ26" s="247"/>
      <c r="XDA26" s="247"/>
      <c r="XDB26" s="247"/>
      <c r="XDC26" s="247"/>
      <c r="XDD26" s="247"/>
      <c r="XDE26" s="247"/>
      <c r="XDF26" s="247"/>
      <c r="XDG26" s="247"/>
      <c r="XDH26" s="247"/>
      <c r="XDI26" s="247"/>
      <c r="XDJ26" s="247"/>
      <c r="XDK26" s="247"/>
      <c r="XDL26" s="247"/>
      <c r="XDM26" s="247"/>
      <c r="XDN26" s="247"/>
      <c r="XDO26" s="247"/>
      <c r="XDP26" s="247"/>
      <c r="XDQ26" s="247"/>
      <c r="XDR26" s="247"/>
      <c r="XDS26" s="247"/>
      <c r="XDT26" s="247"/>
      <c r="XDU26" s="247"/>
      <c r="XDV26" s="247"/>
      <c r="XDW26" s="247"/>
      <c r="XDX26" s="247"/>
      <c r="XDY26" s="247"/>
      <c r="XDZ26" s="247"/>
      <c r="XEA26" s="247"/>
      <c r="XEB26" s="247"/>
      <c r="XEC26" s="247"/>
      <c r="XED26" s="247"/>
      <c r="XEE26" s="247"/>
      <c r="XEF26" s="247"/>
      <c r="XEG26" s="247"/>
      <c r="XEH26" s="247"/>
      <c r="XEI26" s="247"/>
      <c r="XEJ26" s="247"/>
      <c r="XEK26" s="247"/>
      <c r="XEL26" s="247"/>
      <c r="XEM26" s="247"/>
      <c r="XEN26" s="247"/>
      <c r="XEO26" s="247"/>
      <c r="XEP26" s="247"/>
      <c r="XEQ26" s="247"/>
      <c r="XER26" s="247"/>
      <c r="XES26" s="247"/>
      <c r="XET26" s="247"/>
      <c r="XEU26" s="247"/>
      <c r="XEV26" s="247"/>
      <c r="XEW26" s="247"/>
      <c r="XEX26" s="247"/>
      <c r="XEY26" s="247"/>
      <c r="XEZ26" s="247"/>
      <c r="XFA26" s="247"/>
      <c r="XFB26" s="247"/>
      <c r="XFC26" s="247"/>
      <c r="XFD26" s="247"/>
    </row>
    <row r="27" s="243" customFormat="1" spans="1:16384">
      <c r="A27" s="595"/>
      <c r="B27" s="596"/>
      <c r="C27" s="596"/>
      <c r="D27" s="594"/>
      <c r="E27" s="594"/>
      <c r="F27" s="594"/>
      <c r="G27" s="594"/>
      <c r="H27" s="594"/>
      <c r="I27" s="594"/>
      <c r="J27" s="594"/>
      <c r="K27" s="594"/>
      <c r="L27" s="597"/>
      <c r="M27" s="597"/>
      <c r="N27" s="597"/>
      <c r="O27" s="597"/>
      <c r="P27" s="597"/>
      <c r="Q27" s="597"/>
      <c r="R27" s="597"/>
      <c r="S27" s="597"/>
      <c r="T27" s="597"/>
      <c r="U27" s="597"/>
      <c r="V27" s="597"/>
      <c r="W27" s="597"/>
      <c r="X27" s="597"/>
      <c r="Y27" s="597"/>
      <c r="Z27" s="597"/>
      <c r="AA27" s="597"/>
      <c r="AB27" s="597"/>
      <c r="AC27" s="597"/>
      <c r="AD27" s="597"/>
      <c r="AE27" s="597"/>
      <c r="AF27" s="597"/>
      <c r="AG27" s="597"/>
      <c r="AH27" s="597"/>
      <c r="AI27" s="597"/>
      <c r="AJ27" s="597"/>
      <c r="AK27" s="597"/>
      <c r="AL27" s="597"/>
      <c r="AM27" s="597"/>
      <c r="AN27" s="597"/>
      <c r="AO27" s="597"/>
      <c r="AP27" s="597"/>
      <c r="AQ27" s="597"/>
      <c r="AR27" s="597"/>
      <c r="AS27" s="597"/>
      <c r="AT27" s="597"/>
      <c r="AU27" s="597"/>
      <c r="AV27" s="597"/>
      <c r="AW27" s="597"/>
      <c r="AX27" s="597"/>
      <c r="AY27" s="597"/>
      <c r="AZ27" s="597"/>
      <c r="BA27" s="597"/>
      <c r="BB27" s="597"/>
      <c r="BC27" s="597"/>
      <c r="BD27" s="597"/>
      <c r="BE27" s="597"/>
      <c r="BF27" s="597"/>
      <c r="BG27" s="597"/>
      <c r="BH27" s="597"/>
      <c r="BI27" s="597"/>
      <c r="BJ27" s="597"/>
      <c r="BK27" s="597"/>
      <c r="BL27" s="597"/>
      <c r="BM27" s="597"/>
      <c r="BN27" s="597"/>
      <c r="BO27" s="597"/>
      <c r="BP27" s="597"/>
      <c r="BQ27" s="597"/>
      <c r="BR27" s="597"/>
      <c r="BS27" s="597"/>
      <c r="BT27" s="597"/>
      <c r="BU27" s="597"/>
      <c r="BV27" s="597"/>
      <c r="BW27" s="597"/>
      <c r="BX27" s="597"/>
      <c r="BY27" s="597"/>
      <c r="BZ27" s="597"/>
      <c r="CA27" s="597"/>
      <c r="CB27" s="597"/>
      <c r="CC27" s="597"/>
      <c r="CD27" s="597"/>
      <c r="CE27" s="597"/>
      <c r="CF27" s="597"/>
      <c r="CG27" s="597"/>
      <c r="CH27" s="597"/>
      <c r="CI27" s="597"/>
      <c r="CJ27" s="597"/>
      <c r="CK27" s="597"/>
      <c r="CL27" s="597"/>
      <c r="CM27" s="597"/>
      <c r="CN27" s="597"/>
      <c r="CO27" s="597"/>
      <c r="CP27" s="597"/>
      <c r="CQ27" s="597"/>
      <c r="CR27" s="597"/>
      <c r="CS27" s="597"/>
      <c r="CT27" s="597"/>
      <c r="CU27" s="597"/>
      <c r="CV27" s="597"/>
      <c r="CW27" s="597"/>
      <c r="CX27" s="597"/>
      <c r="CY27" s="597"/>
      <c r="CZ27" s="597"/>
      <c r="DA27" s="597"/>
      <c r="DB27" s="597"/>
      <c r="DC27" s="597"/>
      <c r="DD27" s="597"/>
      <c r="DE27" s="597"/>
      <c r="DF27" s="597"/>
      <c r="DG27" s="597"/>
      <c r="DH27" s="597"/>
      <c r="DI27" s="597"/>
      <c r="DJ27" s="597"/>
      <c r="DK27" s="597"/>
      <c r="DL27" s="597"/>
      <c r="DM27" s="597"/>
      <c r="DN27" s="597"/>
      <c r="DO27" s="597"/>
      <c r="DP27" s="597"/>
      <c r="DQ27" s="597"/>
      <c r="DR27" s="597"/>
      <c r="DS27" s="597"/>
      <c r="DT27" s="597"/>
      <c r="DU27" s="597"/>
      <c r="DV27" s="597"/>
      <c r="DW27" s="597"/>
      <c r="DX27" s="597"/>
      <c r="DY27" s="597"/>
      <c r="DZ27" s="597"/>
      <c r="EA27" s="597"/>
      <c r="EB27" s="597"/>
      <c r="EC27" s="597"/>
      <c r="ED27" s="597"/>
      <c r="EE27" s="597"/>
      <c r="EF27" s="597"/>
      <c r="EG27" s="597"/>
      <c r="EH27" s="597"/>
      <c r="EI27" s="597"/>
      <c r="EJ27" s="597"/>
      <c r="EK27" s="597"/>
      <c r="EL27" s="597"/>
      <c r="EM27" s="597"/>
      <c r="EN27" s="597"/>
      <c r="EO27" s="597"/>
      <c r="EP27" s="597"/>
      <c r="EQ27" s="597"/>
      <c r="ER27" s="597"/>
      <c r="ES27" s="597"/>
      <c r="ET27" s="597"/>
      <c r="EU27" s="597"/>
      <c r="EV27" s="597"/>
      <c r="EW27" s="597"/>
      <c r="EX27" s="597"/>
      <c r="EY27" s="597"/>
      <c r="EZ27" s="597"/>
      <c r="FA27" s="597"/>
      <c r="FB27" s="597"/>
      <c r="FC27" s="597"/>
      <c r="FD27" s="597"/>
      <c r="FE27" s="597"/>
      <c r="FF27" s="597"/>
      <c r="FG27" s="597"/>
      <c r="FH27" s="597"/>
      <c r="FI27" s="597"/>
      <c r="FJ27" s="597"/>
      <c r="FK27" s="597"/>
      <c r="FL27" s="597"/>
      <c r="FM27" s="597"/>
      <c r="FN27" s="597"/>
      <c r="FO27" s="597"/>
      <c r="FP27" s="597"/>
      <c r="FQ27" s="597"/>
      <c r="FR27" s="597"/>
      <c r="FS27" s="597"/>
      <c r="FT27" s="597"/>
      <c r="FU27" s="597"/>
      <c r="FV27" s="597"/>
      <c r="FW27" s="597"/>
      <c r="FX27" s="597"/>
      <c r="FY27" s="597"/>
      <c r="FZ27" s="597"/>
      <c r="GA27" s="597"/>
      <c r="GB27" s="597"/>
      <c r="GC27" s="597"/>
      <c r="GD27" s="597"/>
      <c r="GE27" s="597"/>
      <c r="GF27" s="597"/>
      <c r="GG27" s="597"/>
      <c r="GH27" s="597"/>
      <c r="GI27" s="597"/>
      <c r="GJ27" s="597"/>
      <c r="GK27" s="597"/>
      <c r="GL27" s="597"/>
      <c r="GM27" s="597"/>
      <c r="GN27" s="597"/>
      <c r="GO27" s="597"/>
      <c r="GP27" s="597"/>
      <c r="GQ27" s="597"/>
      <c r="GR27" s="597"/>
      <c r="GS27" s="597"/>
      <c r="GT27" s="597"/>
      <c r="GU27" s="597"/>
      <c r="GV27" s="597"/>
      <c r="GW27" s="597"/>
      <c r="GX27" s="597"/>
      <c r="GY27" s="597"/>
      <c r="GZ27" s="597"/>
      <c r="HA27" s="597"/>
      <c r="HB27" s="597"/>
      <c r="HC27" s="597"/>
      <c r="HD27" s="597"/>
      <c r="HE27" s="597"/>
      <c r="HF27" s="597"/>
      <c r="HG27" s="597"/>
      <c r="HH27" s="597"/>
      <c r="HI27" s="597"/>
      <c r="HJ27" s="597"/>
      <c r="HK27" s="597"/>
      <c r="HL27" s="597"/>
      <c r="HM27" s="597"/>
      <c r="HN27" s="597"/>
      <c r="HO27" s="597"/>
      <c r="HP27" s="597"/>
      <c r="HQ27" s="597"/>
      <c r="HR27" s="597"/>
      <c r="HS27" s="597"/>
      <c r="HT27" s="597"/>
      <c r="HU27" s="597"/>
      <c r="HV27" s="597"/>
      <c r="HW27" s="597"/>
      <c r="HX27" s="597"/>
      <c r="HY27" s="597"/>
      <c r="HZ27" s="597"/>
      <c r="IA27" s="597"/>
      <c r="IB27" s="597"/>
      <c r="IC27" s="597"/>
      <c r="ID27" s="597"/>
      <c r="IE27" s="597"/>
      <c r="IF27" s="597"/>
      <c r="IG27" s="597"/>
      <c r="IH27" s="597"/>
      <c r="II27" s="597"/>
      <c r="IJ27" s="597"/>
      <c r="IK27" s="597"/>
      <c r="IL27" s="597"/>
      <c r="IM27" s="597"/>
      <c r="IN27" s="597"/>
      <c r="IO27" s="597"/>
      <c r="IP27" s="597"/>
      <c r="IQ27" s="597"/>
      <c r="IR27" s="597"/>
      <c r="IS27" s="597"/>
      <c r="IT27" s="597"/>
      <c r="IU27" s="597"/>
      <c r="IV27" s="597"/>
      <c r="IW27" s="597"/>
      <c r="IX27" s="597"/>
      <c r="IY27" s="597"/>
      <c r="IZ27" s="597"/>
      <c r="JA27" s="597"/>
      <c r="JB27" s="597"/>
      <c r="JC27" s="597"/>
      <c r="JD27" s="597"/>
      <c r="JE27" s="597"/>
      <c r="JF27" s="597"/>
      <c r="JG27" s="597"/>
      <c r="JH27" s="597"/>
      <c r="JI27" s="597"/>
      <c r="JJ27" s="597"/>
      <c r="JK27" s="597"/>
      <c r="JL27" s="597"/>
      <c r="JM27" s="597"/>
      <c r="JN27" s="597"/>
      <c r="JO27" s="597"/>
      <c r="JP27" s="597"/>
      <c r="JQ27" s="597"/>
      <c r="JR27" s="597"/>
      <c r="JS27" s="597"/>
      <c r="JT27" s="597"/>
      <c r="JU27" s="597"/>
      <c r="JV27" s="597"/>
      <c r="JW27" s="597"/>
      <c r="JX27" s="597"/>
      <c r="JY27" s="597"/>
      <c r="JZ27" s="597"/>
      <c r="KA27" s="597"/>
      <c r="KB27" s="597"/>
      <c r="KC27" s="597"/>
      <c r="KD27" s="597"/>
      <c r="KE27" s="597"/>
      <c r="KF27" s="597"/>
      <c r="KG27" s="597"/>
      <c r="KH27" s="597"/>
      <c r="KI27" s="597"/>
      <c r="KJ27" s="597"/>
      <c r="KK27" s="597"/>
      <c r="KL27" s="597"/>
      <c r="KM27" s="597"/>
      <c r="KN27" s="597"/>
      <c r="KO27" s="597"/>
      <c r="KP27" s="597"/>
      <c r="KQ27" s="597"/>
      <c r="KR27" s="597"/>
      <c r="KS27" s="597"/>
      <c r="KT27" s="597"/>
      <c r="KU27" s="597"/>
      <c r="KV27" s="597"/>
      <c r="KW27" s="597"/>
      <c r="KX27" s="597"/>
      <c r="KY27" s="597"/>
      <c r="KZ27" s="597"/>
      <c r="LA27" s="597"/>
      <c r="LB27" s="597"/>
      <c r="LC27" s="597"/>
      <c r="LD27" s="597"/>
      <c r="LE27" s="597"/>
      <c r="LF27" s="597"/>
      <c r="LG27" s="597"/>
      <c r="LH27" s="597"/>
      <c r="LI27" s="597"/>
      <c r="LJ27" s="597"/>
      <c r="LK27" s="597"/>
      <c r="LL27" s="597"/>
      <c r="LM27" s="597"/>
      <c r="LN27" s="597"/>
      <c r="LO27" s="597"/>
      <c r="LP27" s="597"/>
      <c r="LQ27" s="597"/>
      <c r="LR27" s="597"/>
      <c r="LS27" s="597"/>
      <c r="LT27" s="597"/>
      <c r="LU27" s="597"/>
      <c r="LV27" s="597"/>
      <c r="LW27" s="597"/>
      <c r="LX27" s="597"/>
      <c r="LY27" s="597"/>
      <c r="LZ27" s="597"/>
      <c r="MA27" s="597"/>
      <c r="MB27" s="597"/>
      <c r="MC27" s="597"/>
      <c r="MD27" s="597"/>
      <c r="ME27" s="597"/>
      <c r="MF27" s="597"/>
      <c r="MG27" s="597"/>
      <c r="MH27" s="597"/>
      <c r="MI27" s="597"/>
      <c r="MJ27" s="597"/>
      <c r="MK27" s="597"/>
      <c r="ML27" s="597"/>
      <c r="MM27" s="597"/>
      <c r="MN27" s="597"/>
      <c r="MO27" s="597"/>
      <c r="MP27" s="597"/>
      <c r="MQ27" s="597"/>
      <c r="MR27" s="597"/>
      <c r="MS27" s="597"/>
      <c r="MT27" s="597"/>
      <c r="MU27" s="597"/>
      <c r="MV27" s="597"/>
      <c r="MW27" s="597"/>
      <c r="MX27" s="597"/>
      <c r="MY27" s="597"/>
      <c r="MZ27" s="597"/>
      <c r="NA27" s="597"/>
      <c r="NB27" s="597"/>
      <c r="NC27" s="597"/>
      <c r="ND27" s="597"/>
      <c r="NE27" s="597"/>
      <c r="NF27" s="597"/>
      <c r="NG27" s="597"/>
      <c r="NH27" s="597"/>
      <c r="NI27" s="597"/>
      <c r="NJ27" s="597"/>
      <c r="NK27" s="597"/>
      <c r="NL27" s="597"/>
      <c r="NM27" s="597"/>
      <c r="XAB27" s="247"/>
      <c r="XAC27" s="247"/>
      <c r="XAD27" s="247"/>
      <c r="XAE27" s="247"/>
      <c r="XAF27" s="247"/>
      <c r="XAG27" s="247"/>
      <c r="XAH27" s="247"/>
      <c r="XAI27" s="247"/>
      <c r="XAJ27" s="247"/>
      <c r="XAK27" s="247"/>
      <c r="XAL27" s="247"/>
      <c r="XAM27" s="247"/>
      <c r="XAN27" s="247"/>
      <c r="XAO27" s="247"/>
      <c r="XAP27" s="247"/>
      <c r="XAQ27" s="247"/>
      <c r="XAR27" s="247"/>
      <c r="XAS27" s="247"/>
      <c r="XAT27" s="247"/>
      <c r="XAU27" s="247"/>
      <c r="XAV27" s="247"/>
      <c r="XAW27" s="247"/>
      <c r="XAX27" s="247"/>
      <c r="XAY27" s="247"/>
      <c r="XAZ27" s="247"/>
      <c r="XBA27" s="247"/>
      <c r="XBB27" s="247"/>
      <c r="XBC27" s="247"/>
      <c r="XBD27" s="247"/>
      <c r="XBE27" s="247"/>
      <c r="XBF27" s="247"/>
      <c r="XBG27" s="247"/>
      <c r="XBH27" s="247"/>
      <c r="XBI27" s="247"/>
      <c r="XBJ27" s="247"/>
      <c r="XBK27" s="247"/>
      <c r="XBL27" s="247"/>
      <c r="XBM27" s="247"/>
      <c r="XBN27" s="247"/>
      <c r="XBO27" s="247"/>
      <c r="XBP27" s="247"/>
      <c r="XBQ27" s="247"/>
      <c r="XBR27" s="247"/>
      <c r="XBS27" s="247"/>
      <c r="XBT27" s="247"/>
      <c r="XBU27" s="247"/>
      <c r="XBV27" s="247"/>
      <c r="XBW27" s="247"/>
      <c r="XBX27" s="247"/>
      <c r="XBY27" s="247"/>
      <c r="XBZ27" s="247"/>
      <c r="XCA27" s="247"/>
      <c r="XCB27" s="247"/>
      <c r="XCC27" s="247"/>
      <c r="XCD27" s="247"/>
      <c r="XCE27" s="247"/>
      <c r="XCF27" s="247"/>
      <c r="XCG27" s="247"/>
      <c r="XCH27" s="247"/>
      <c r="XCI27" s="247"/>
      <c r="XCJ27" s="247"/>
      <c r="XCK27" s="247"/>
      <c r="XCL27" s="247"/>
      <c r="XCM27" s="247"/>
      <c r="XCN27" s="247"/>
      <c r="XCO27" s="247"/>
      <c r="XCP27" s="247"/>
      <c r="XCQ27" s="247"/>
      <c r="XCR27" s="247"/>
      <c r="XCS27" s="247"/>
      <c r="XCT27" s="247"/>
      <c r="XCU27" s="247"/>
      <c r="XCV27" s="247"/>
      <c r="XCW27" s="247"/>
      <c r="XCX27" s="247"/>
      <c r="XCY27" s="247"/>
      <c r="XCZ27" s="247"/>
      <c r="XDA27" s="247"/>
      <c r="XDB27" s="247"/>
      <c r="XDC27" s="247"/>
      <c r="XDD27" s="247"/>
      <c r="XDE27" s="247"/>
      <c r="XDF27" s="247"/>
      <c r="XDG27" s="247"/>
      <c r="XDH27" s="247"/>
      <c r="XDI27" s="247"/>
      <c r="XDJ27" s="247"/>
      <c r="XDK27" s="247"/>
      <c r="XDL27" s="247"/>
      <c r="XDM27" s="247"/>
      <c r="XDN27" s="247"/>
      <c r="XDO27" s="247"/>
      <c r="XDP27" s="247"/>
      <c r="XDQ27" s="247"/>
      <c r="XDR27" s="247"/>
      <c r="XDS27" s="247"/>
      <c r="XDT27" s="247"/>
      <c r="XDU27" s="247"/>
      <c r="XDV27" s="247"/>
      <c r="XDW27" s="247"/>
      <c r="XDX27" s="247"/>
      <c r="XDY27" s="247"/>
      <c r="XDZ27" s="247"/>
      <c r="XEA27" s="247"/>
      <c r="XEB27" s="247"/>
      <c r="XEC27" s="247"/>
      <c r="XED27" s="247"/>
      <c r="XEE27" s="247"/>
      <c r="XEF27" s="247"/>
      <c r="XEG27" s="247"/>
      <c r="XEH27" s="247"/>
      <c r="XEI27" s="247"/>
      <c r="XEJ27" s="247"/>
      <c r="XEK27" s="247"/>
      <c r="XEL27" s="247"/>
      <c r="XEM27" s="247"/>
      <c r="XEN27" s="247"/>
      <c r="XEO27" s="247"/>
      <c r="XEP27" s="247"/>
      <c r="XEQ27" s="247"/>
      <c r="XER27" s="247"/>
      <c r="XES27" s="247"/>
      <c r="XET27" s="247"/>
      <c r="XEU27" s="247"/>
      <c r="XEV27" s="247"/>
      <c r="XEW27" s="247"/>
      <c r="XEX27" s="247"/>
      <c r="XEY27" s="247"/>
      <c r="XEZ27" s="247"/>
      <c r="XFA27" s="247"/>
      <c r="XFB27" s="247"/>
      <c r="XFC27" s="247"/>
      <c r="XFD27" s="247"/>
    </row>
    <row r="28" s="243" customFormat="1" spans="1:16384">
      <c r="A28" s="595"/>
      <c r="B28" s="596"/>
      <c r="C28" s="596"/>
      <c r="D28" s="594"/>
      <c r="E28" s="594"/>
      <c r="F28" s="594"/>
      <c r="G28" s="594"/>
      <c r="H28" s="594"/>
      <c r="I28" s="594"/>
      <c r="J28" s="594"/>
      <c r="K28" s="594"/>
      <c r="L28" s="597"/>
      <c r="M28" s="597"/>
      <c r="N28" s="597"/>
      <c r="O28" s="597"/>
      <c r="P28" s="597"/>
      <c r="Q28" s="597"/>
      <c r="R28" s="597"/>
      <c r="S28" s="597"/>
      <c r="T28" s="597"/>
      <c r="U28" s="597"/>
      <c r="V28" s="597"/>
      <c r="W28" s="597"/>
      <c r="X28" s="597"/>
      <c r="Y28" s="597"/>
      <c r="Z28" s="597"/>
      <c r="AA28" s="597"/>
      <c r="AB28" s="597"/>
      <c r="AC28" s="597"/>
      <c r="AD28" s="597"/>
      <c r="AE28" s="597"/>
      <c r="AF28" s="597"/>
      <c r="AG28" s="597"/>
      <c r="AH28" s="597"/>
      <c r="AI28" s="597"/>
      <c r="AJ28" s="597"/>
      <c r="AK28" s="597"/>
      <c r="AL28" s="597"/>
      <c r="AM28" s="597"/>
      <c r="AN28" s="597"/>
      <c r="AO28" s="597"/>
      <c r="AP28" s="597"/>
      <c r="AQ28" s="597"/>
      <c r="AR28" s="597"/>
      <c r="AS28" s="597"/>
      <c r="AT28" s="597"/>
      <c r="AU28" s="597"/>
      <c r="AV28" s="597"/>
      <c r="AW28" s="597"/>
      <c r="AX28" s="597"/>
      <c r="AY28" s="597"/>
      <c r="AZ28" s="597"/>
      <c r="BA28" s="597"/>
      <c r="BB28" s="597"/>
      <c r="BC28" s="597"/>
      <c r="BD28" s="597"/>
      <c r="BE28" s="597"/>
      <c r="BF28" s="597"/>
      <c r="BG28" s="597"/>
      <c r="BH28" s="597"/>
      <c r="BI28" s="597"/>
      <c r="BJ28" s="597"/>
      <c r="BK28" s="597"/>
      <c r="BL28" s="597"/>
      <c r="BM28" s="597"/>
      <c r="BN28" s="597"/>
      <c r="BO28" s="597"/>
      <c r="BP28" s="597"/>
      <c r="BQ28" s="597"/>
      <c r="BR28" s="597"/>
      <c r="BS28" s="597"/>
      <c r="BT28" s="597"/>
      <c r="BU28" s="597"/>
      <c r="BV28" s="597"/>
      <c r="BW28" s="597"/>
      <c r="BX28" s="597"/>
      <c r="BY28" s="597"/>
      <c r="BZ28" s="597"/>
      <c r="CA28" s="597"/>
      <c r="CB28" s="597"/>
      <c r="CC28" s="597"/>
      <c r="CD28" s="597"/>
      <c r="CE28" s="597"/>
      <c r="CF28" s="597"/>
      <c r="CG28" s="597"/>
      <c r="CH28" s="597"/>
      <c r="CI28" s="597"/>
      <c r="CJ28" s="597"/>
      <c r="CK28" s="597"/>
      <c r="CL28" s="597"/>
      <c r="CM28" s="597"/>
      <c r="CN28" s="597"/>
      <c r="CO28" s="597"/>
      <c r="CP28" s="597"/>
      <c r="CQ28" s="597"/>
      <c r="CR28" s="597"/>
      <c r="CS28" s="597"/>
      <c r="CT28" s="597"/>
      <c r="CU28" s="597"/>
      <c r="CV28" s="597"/>
      <c r="CW28" s="597"/>
      <c r="CX28" s="597"/>
      <c r="CY28" s="597"/>
      <c r="CZ28" s="597"/>
      <c r="DA28" s="597"/>
      <c r="DB28" s="597"/>
      <c r="DC28" s="597"/>
      <c r="DD28" s="597"/>
      <c r="DE28" s="597"/>
      <c r="DF28" s="597"/>
      <c r="DG28" s="597"/>
      <c r="DH28" s="597"/>
      <c r="DI28" s="597"/>
      <c r="DJ28" s="597"/>
      <c r="DK28" s="597"/>
      <c r="DL28" s="597"/>
      <c r="DM28" s="597"/>
      <c r="DN28" s="597"/>
      <c r="DO28" s="597"/>
      <c r="DP28" s="597"/>
      <c r="DQ28" s="597"/>
      <c r="DR28" s="597"/>
      <c r="DS28" s="597"/>
      <c r="DT28" s="597"/>
      <c r="DU28" s="597"/>
      <c r="DV28" s="597"/>
      <c r="DW28" s="597"/>
      <c r="DX28" s="597"/>
      <c r="DY28" s="597"/>
      <c r="DZ28" s="597"/>
      <c r="EA28" s="597"/>
      <c r="EB28" s="597"/>
      <c r="EC28" s="597"/>
      <c r="ED28" s="597"/>
      <c r="EE28" s="597"/>
      <c r="EF28" s="597"/>
      <c r="EG28" s="597"/>
      <c r="EH28" s="597"/>
      <c r="EI28" s="597"/>
      <c r="EJ28" s="597"/>
      <c r="EK28" s="597"/>
      <c r="EL28" s="597"/>
      <c r="EM28" s="597"/>
      <c r="EN28" s="597"/>
      <c r="EO28" s="597"/>
      <c r="EP28" s="597"/>
      <c r="EQ28" s="597"/>
      <c r="ER28" s="597"/>
      <c r="ES28" s="597"/>
      <c r="ET28" s="597"/>
      <c r="EU28" s="597"/>
      <c r="EV28" s="597"/>
      <c r="EW28" s="597"/>
      <c r="EX28" s="597"/>
      <c r="EY28" s="597"/>
      <c r="EZ28" s="597"/>
      <c r="FA28" s="597"/>
      <c r="FB28" s="597"/>
      <c r="FC28" s="597"/>
      <c r="FD28" s="597"/>
      <c r="FE28" s="597"/>
      <c r="FF28" s="597"/>
      <c r="FG28" s="597"/>
      <c r="FH28" s="597"/>
      <c r="FI28" s="597"/>
      <c r="FJ28" s="597"/>
      <c r="FK28" s="597"/>
      <c r="FL28" s="597"/>
      <c r="FM28" s="597"/>
      <c r="FN28" s="597"/>
      <c r="FO28" s="597"/>
      <c r="FP28" s="597"/>
      <c r="FQ28" s="597"/>
      <c r="FR28" s="597"/>
      <c r="FS28" s="597"/>
      <c r="FT28" s="597"/>
      <c r="FU28" s="597"/>
      <c r="FV28" s="597"/>
      <c r="FW28" s="597"/>
      <c r="FX28" s="597"/>
      <c r="FY28" s="597"/>
      <c r="FZ28" s="597"/>
      <c r="GA28" s="597"/>
      <c r="GB28" s="597"/>
      <c r="GC28" s="597"/>
      <c r="GD28" s="597"/>
      <c r="GE28" s="597"/>
      <c r="GF28" s="597"/>
      <c r="GG28" s="597"/>
      <c r="GH28" s="597"/>
      <c r="GI28" s="597"/>
      <c r="GJ28" s="597"/>
      <c r="GK28" s="597"/>
      <c r="GL28" s="597"/>
      <c r="GM28" s="597"/>
      <c r="GN28" s="597"/>
      <c r="GO28" s="597"/>
      <c r="GP28" s="597"/>
      <c r="GQ28" s="597"/>
      <c r="GR28" s="597"/>
      <c r="GS28" s="597"/>
      <c r="GT28" s="597"/>
      <c r="GU28" s="597"/>
      <c r="GV28" s="597"/>
      <c r="GW28" s="597"/>
      <c r="GX28" s="597"/>
      <c r="GY28" s="597"/>
      <c r="GZ28" s="597"/>
      <c r="HA28" s="597"/>
      <c r="HB28" s="597"/>
      <c r="HC28" s="597"/>
      <c r="HD28" s="597"/>
      <c r="HE28" s="597"/>
      <c r="HF28" s="597"/>
      <c r="HG28" s="597"/>
      <c r="HH28" s="597"/>
      <c r="HI28" s="597"/>
      <c r="HJ28" s="597"/>
      <c r="HK28" s="597"/>
      <c r="HL28" s="597"/>
      <c r="HM28" s="597"/>
      <c r="HN28" s="597"/>
      <c r="HO28" s="597"/>
      <c r="HP28" s="597"/>
      <c r="HQ28" s="597"/>
      <c r="HR28" s="597"/>
      <c r="HS28" s="597"/>
      <c r="HT28" s="597"/>
      <c r="HU28" s="597"/>
      <c r="HV28" s="597"/>
      <c r="HW28" s="597"/>
      <c r="HX28" s="597"/>
      <c r="HY28" s="597"/>
      <c r="HZ28" s="597"/>
      <c r="IA28" s="597"/>
      <c r="IB28" s="597"/>
      <c r="IC28" s="597"/>
      <c r="ID28" s="597"/>
      <c r="IE28" s="597"/>
      <c r="IF28" s="597"/>
      <c r="IG28" s="597"/>
      <c r="IH28" s="597"/>
      <c r="II28" s="597"/>
      <c r="IJ28" s="597"/>
      <c r="IK28" s="597"/>
      <c r="IL28" s="597"/>
      <c r="IM28" s="597"/>
      <c r="IN28" s="597"/>
      <c r="IO28" s="597"/>
      <c r="IP28" s="597"/>
      <c r="IQ28" s="597"/>
      <c r="IR28" s="597"/>
      <c r="IS28" s="597"/>
      <c r="IT28" s="597"/>
      <c r="IU28" s="597"/>
      <c r="IV28" s="597"/>
      <c r="IW28" s="597"/>
      <c r="IX28" s="597"/>
      <c r="IY28" s="597"/>
      <c r="IZ28" s="597"/>
      <c r="JA28" s="597"/>
      <c r="JB28" s="597"/>
      <c r="JC28" s="597"/>
      <c r="JD28" s="597"/>
      <c r="JE28" s="597"/>
      <c r="JF28" s="597"/>
      <c r="JG28" s="597"/>
      <c r="JH28" s="597"/>
      <c r="JI28" s="597"/>
      <c r="JJ28" s="597"/>
      <c r="JK28" s="597"/>
      <c r="JL28" s="597"/>
      <c r="JM28" s="597"/>
      <c r="JN28" s="597"/>
      <c r="JO28" s="597"/>
      <c r="JP28" s="597"/>
      <c r="JQ28" s="597"/>
      <c r="JR28" s="597"/>
      <c r="JS28" s="597"/>
      <c r="JT28" s="597"/>
      <c r="JU28" s="597"/>
      <c r="JV28" s="597"/>
      <c r="JW28" s="597"/>
      <c r="JX28" s="597"/>
      <c r="JY28" s="597"/>
      <c r="JZ28" s="597"/>
      <c r="KA28" s="597"/>
      <c r="KB28" s="597"/>
      <c r="KC28" s="597"/>
      <c r="KD28" s="597"/>
      <c r="KE28" s="597"/>
      <c r="KF28" s="597"/>
      <c r="KG28" s="597"/>
      <c r="KH28" s="597"/>
      <c r="KI28" s="597"/>
      <c r="KJ28" s="597"/>
      <c r="KK28" s="597"/>
      <c r="KL28" s="597"/>
      <c r="KM28" s="597"/>
      <c r="KN28" s="597"/>
      <c r="KO28" s="597"/>
      <c r="KP28" s="597"/>
      <c r="KQ28" s="597"/>
      <c r="KR28" s="597"/>
      <c r="KS28" s="597"/>
      <c r="KT28" s="597"/>
      <c r="KU28" s="597"/>
      <c r="KV28" s="597"/>
      <c r="KW28" s="597"/>
      <c r="KX28" s="597"/>
      <c r="KY28" s="597"/>
      <c r="KZ28" s="597"/>
      <c r="LA28" s="597"/>
      <c r="LB28" s="597"/>
      <c r="LC28" s="597"/>
      <c r="LD28" s="597"/>
      <c r="LE28" s="597"/>
      <c r="LF28" s="597"/>
      <c r="LG28" s="597"/>
      <c r="LH28" s="597"/>
      <c r="LI28" s="597"/>
      <c r="LJ28" s="597"/>
      <c r="LK28" s="597"/>
      <c r="LL28" s="597"/>
      <c r="LM28" s="597"/>
      <c r="LN28" s="597"/>
      <c r="LO28" s="597"/>
      <c r="LP28" s="597"/>
      <c r="LQ28" s="597"/>
      <c r="LR28" s="597"/>
      <c r="LS28" s="597"/>
      <c r="LT28" s="597"/>
      <c r="LU28" s="597"/>
      <c r="LV28" s="597"/>
      <c r="LW28" s="597"/>
      <c r="LX28" s="597"/>
      <c r="LY28" s="597"/>
      <c r="LZ28" s="597"/>
      <c r="MA28" s="597"/>
      <c r="MB28" s="597"/>
      <c r="MC28" s="597"/>
      <c r="MD28" s="597"/>
      <c r="ME28" s="597"/>
      <c r="MF28" s="597"/>
      <c r="MG28" s="597"/>
      <c r="MH28" s="597"/>
      <c r="MI28" s="597"/>
      <c r="MJ28" s="597"/>
      <c r="MK28" s="597"/>
      <c r="ML28" s="597"/>
      <c r="MM28" s="597"/>
      <c r="MN28" s="597"/>
      <c r="MO28" s="597"/>
      <c r="MP28" s="597"/>
      <c r="MQ28" s="597"/>
      <c r="MR28" s="597"/>
      <c r="MS28" s="597"/>
      <c r="MT28" s="597"/>
      <c r="MU28" s="597"/>
      <c r="MV28" s="597"/>
      <c r="MW28" s="597"/>
      <c r="MX28" s="597"/>
      <c r="MY28" s="597"/>
      <c r="MZ28" s="597"/>
      <c r="NA28" s="597"/>
      <c r="NB28" s="597"/>
      <c r="NC28" s="597"/>
      <c r="ND28" s="597"/>
      <c r="NE28" s="597"/>
      <c r="NF28" s="597"/>
      <c r="NG28" s="597"/>
      <c r="NH28" s="597"/>
      <c r="NI28" s="597"/>
      <c r="NJ28" s="597"/>
      <c r="NK28" s="597"/>
      <c r="NL28" s="597"/>
      <c r="NM28" s="597"/>
      <c r="XAB28" s="247"/>
      <c r="XAC28" s="247"/>
      <c r="XAD28" s="247"/>
      <c r="XAE28" s="247"/>
      <c r="XAF28" s="247"/>
      <c r="XAG28" s="247"/>
      <c r="XAH28" s="247"/>
      <c r="XAI28" s="247"/>
      <c r="XAJ28" s="247"/>
      <c r="XAK28" s="247"/>
      <c r="XAL28" s="247"/>
      <c r="XAM28" s="247"/>
      <c r="XAN28" s="247"/>
      <c r="XAO28" s="247"/>
      <c r="XAP28" s="247"/>
      <c r="XAQ28" s="247"/>
      <c r="XAR28" s="247"/>
      <c r="XAS28" s="247"/>
      <c r="XAT28" s="247"/>
      <c r="XAU28" s="247"/>
      <c r="XAV28" s="247"/>
      <c r="XAW28" s="247"/>
      <c r="XAX28" s="247"/>
      <c r="XAY28" s="247"/>
      <c r="XAZ28" s="247"/>
      <c r="XBA28" s="247"/>
      <c r="XBB28" s="247"/>
      <c r="XBC28" s="247"/>
      <c r="XBD28" s="247"/>
      <c r="XBE28" s="247"/>
      <c r="XBF28" s="247"/>
      <c r="XBG28" s="247"/>
      <c r="XBH28" s="247"/>
      <c r="XBI28" s="247"/>
      <c r="XBJ28" s="247"/>
      <c r="XBK28" s="247"/>
      <c r="XBL28" s="247"/>
      <c r="XBM28" s="247"/>
      <c r="XBN28" s="247"/>
      <c r="XBO28" s="247"/>
      <c r="XBP28" s="247"/>
      <c r="XBQ28" s="247"/>
      <c r="XBR28" s="247"/>
      <c r="XBS28" s="247"/>
      <c r="XBT28" s="247"/>
      <c r="XBU28" s="247"/>
      <c r="XBV28" s="247"/>
      <c r="XBW28" s="247"/>
      <c r="XBX28" s="247"/>
      <c r="XBY28" s="247"/>
      <c r="XBZ28" s="247"/>
      <c r="XCA28" s="247"/>
      <c r="XCB28" s="247"/>
      <c r="XCC28" s="247"/>
      <c r="XCD28" s="247"/>
      <c r="XCE28" s="247"/>
      <c r="XCF28" s="247"/>
      <c r="XCG28" s="247"/>
      <c r="XCH28" s="247"/>
      <c r="XCI28" s="247"/>
      <c r="XCJ28" s="247"/>
      <c r="XCK28" s="247"/>
      <c r="XCL28" s="247"/>
      <c r="XCM28" s="247"/>
      <c r="XCN28" s="247"/>
      <c r="XCO28" s="247"/>
      <c r="XCP28" s="247"/>
      <c r="XCQ28" s="247"/>
      <c r="XCR28" s="247"/>
      <c r="XCS28" s="247"/>
      <c r="XCT28" s="247"/>
      <c r="XCU28" s="247"/>
      <c r="XCV28" s="247"/>
      <c r="XCW28" s="247"/>
      <c r="XCX28" s="247"/>
      <c r="XCY28" s="247"/>
      <c r="XCZ28" s="247"/>
      <c r="XDA28" s="247"/>
      <c r="XDB28" s="247"/>
      <c r="XDC28" s="247"/>
      <c r="XDD28" s="247"/>
      <c r="XDE28" s="247"/>
      <c r="XDF28" s="247"/>
      <c r="XDG28" s="247"/>
      <c r="XDH28" s="247"/>
      <c r="XDI28" s="247"/>
      <c r="XDJ28" s="247"/>
      <c r="XDK28" s="247"/>
      <c r="XDL28" s="247"/>
      <c r="XDM28" s="247"/>
      <c r="XDN28" s="247"/>
      <c r="XDO28" s="247"/>
      <c r="XDP28" s="247"/>
      <c r="XDQ28" s="247"/>
      <c r="XDR28" s="247"/>
      <c r="XDS28" s="247"/>
      <c r="XDT28" s="247"/>
      <c r="XDU28" s="247"/>
      <c r="XDV28" s="247"/>
      <c r="XDW28" s="247"/>
      <c r="XDX28" s="247"/>
      <c r="XDY28" s="247"/>
      <c r="XDZ28" s="247"/>
      <c r="XEA28" s="247"/>
      <c r="XEB28" s="247"/>
      <c r="XEC28" s="247"/>
      <c r="XED28" s="247"/>
      <c r="XEE28" s="247"/>
      <c r="XEF28" s="247"/>
      <c r="XEG28" s="247"/>
      <c r="XEH28" s="247"/>
      <c r="XEI28" s="247"/>
      <c r="XEJ28" s="247"/>
      <c r="XEK28" s="247"/>
      <c r="XEL28" s="247"/>
      <c r="XEM28" s="247"/>
      <c r="XEN28" s="247"/>
      <c r="XEO28" s="247"/>
      <c r="XEP28" s="247"/>
      <c r="XEQ28" s="247"/>
      <c r="XER28" s="247"/>
      <c r="XES28" s="247"/>
      <c r="XET28" s="247"/>
      <c r="XEU28" s="247"/>
      <c r="XEV28" s="247"/>
      <c r="XEW28" s="247"/>
      <c r="XEX28" s="247"/>
      <c r="XEY28" s="247"/>
      <c r="XEZ28" s="247"/>
      <c r="XFA28" s="247"/>
      <c r="XFB28" s="247"/>
      <c r="XFC28" s="247"/>
      <c r="XFD28" s="247"/>
    </row>
    <row r="29" s="243" customFormat="1" spans="1:16384">
      <c r="A29" s="595"/>
      <c r="B29" s="596"/>
      <c r="C29" s="596"/>
      <c r="D29" s="594"/>
      <c r="E29" s="594"/>
      <c r="F29" s="594"/>
      <c r="G29" s="594"/>
      <c r="H29" s="594"/>
      <c r="I29" s="594"/>
      <c r="J29" s="594"/>
      <c r="K29" s="594"/>
      <c r="L29" s="597"/>
      <c r="M29" s="597"/>
      <c r="N29" s="597"/>
      <c r="O29" s="597"/>
      <c r="P29" s="597"/>
      <c r="Q29" s="597"/>
      <c r="R29" s="597"/>
      <c r="S29" s="597"/>
      <c r="T29" s="597"/>
      <c r="U29" s="597"/>
      <c r="V29" s="597"/>
      <c r="W29" s="597"/>
      <c r="X29" s="597"/>
      <c r="Y29" s="597"/>
      <c r="Z29" s="597"/>
      <c r="AA29" s="597"/>
      <c r="AB29" s="597"/>
      <c r="AC29" s="597"/>
      <c r="AD29" s="597"/>
      <c r="AE29" s="597"/>
      <c r="AF29" s="597"/>
      <c r="AG29" s="597"/>
      <c r="AH29" s="597"/>
      <c r="AI29" s="597"/>
      <c r="AJ29" s="597"/>
      <c r="AK29" s="597"/>
      <c r="AL29" s="597"/>
      <c r="AM29" s="597"/>
      <c r="AN29" s="597"/>
      <c r="AO29" s="597"/>
      <c r="AP29" s="597"/>
      <c r="AQ29" s="597"/>
      <c r="AR29" s="597"/>
      <c r="AS29" s="597"/>
      <c r="AT29" s="597"/>
      <c r="AU29" s="597"/>
      <c r="AV29" s="597"/>
      <c r="AW29" s="597"/>
      <c r="AX29" s="597"/>
      <c r="AY29" s="597"/>
      <c r="AZ29" s="597"/>
      <c r="BA29" s="597"/>
      <c r="BB29" s="597"/>
      <c r="BC29" s="597"/>
      <c r="BD29" s="597"/>
      <c r="BE29" s="597"/>
      <c r="BF29" s="597"/>
      <c r="BG29" s="597"/>
      <c r="BH29" s="597"/>
      <c r="BI29" s="597"/>
      <c r="BJ29" s="597"/>
      <c r="BK29" s="597"/>
      <c r="BL29" s="597"/>
      <c r="BM29" s="597"/>
      <c r="BN29" s="597"/>
      <c r="BO29" s="597"/>
      <c r="BP29" s="597"/>
      <c r="BQ29" s="597"/>
      <c r="BR29" s="597"/>
      <c r="BS29" s="597"/>
      <c r="BT29" s="597"/>
      <c r="BU29" s="597"/>
      <c r="BV29" s="597"/>
      <c r="BW29" s="597"/>
      <c r="BX29" s="597"/>
      <c r="BY29" s="597"/>
      <c r="BZ29" s="597"/>
      <c r="CA29" s="597"/>
      <c r="CB29" s="597"/>
      <c r="CC29" s="597"/>
      <c r="CD29" s="597"/>
      <c r="CE29" s="597"/>
      <c r="CF29" s="597"/>
      <c r="CG29" s="597"/>
      <c r="CH29" s="597"/>
      <c r="CI29" s="597"/>
      <c r="CJ29" s="597"/>
      <c r="CK29" s="597"/>
      <c r="CL29" s="597"/>
      <c r="CM29" s="597"/>
      <c r="CN29" s="597"/>
      <c r="CO29" s="597"/>
      <c r="CP29" s="597"/>
      <c r="CQ29" s="597"/>
      <c r="CR29" s="597"/>
      <c r="CS29" s="597"/>
      <c r="CT29" s="597"/>
      <c r="CU29" s="597"/>
      <c r="CV29" s="597"/>
      <c r="CW29" s="597"/>
      <c r="CX29" s="597"/>
      <c r="CY29" s="597"/>
      <c r="CZ29" s="597"/>
      <c r="DA29" s="597"/>
      <c r="DB29" s="597"/>
      <c r="DC29" s="597"/>
      <c r="DD29" s="597"/>
      <c r="DE29" s="597"/>
      <c r="DF29" s="597"/>
      <c r="DG29" s="597"/>
      <c r="DH29" s="597"/>
      <c r="DI29" s="597"/>
      <c r="DJ29" s="597"/>
      <c r="DK29" s="597"/>
      <c r="DL29" s="597"/>
      <c r="DM29" s="597"/>
      <c r="DN29" s="597"/>
      <c r="DO29" s="597"/>
      <c r="DP29" s="597"/>
      <c r="DQ29" s="597"/>
      <c r="DR29" s="597"/>
      <c r="DS29" s="597"/>
      <c r="DT29" s="597"/>
      <c r="DU29" s="597"/>
      <c r="DV29" s="597"/>
      <c r="DW29" s="597"/>
      <c r="DX29" s="597"/>
      <c r="DY29" s="597"/>
      <c r="DZ29" s="597"/>
      <c r="EA29" s="597"/>
      <c r="EB29" s="597"/>
      <c r="EC29" s="597"/>
      <c r="ED29" s="597"/>
      <c r="EE29" s="597"/>
      <c r="EF29" s="597"/>
      <c r="EG29" s="597"/>
      <c r="EH29" s="597"/>
      <c r="EI29" s="597"/>
      <c r="EJ29" s="597"/>
      <c r="EK29" s="597"/>
      <c r="EL29" s="597"/>
      <c r="EM29" s="597"/>
      <c r="EN29" s="597"/>
      <c r="EO29" s="597"/>
      <c r="EP29" s="597"/>
      <c r="EQ29" s="597"/>
      <c r="ER29" s="597"/>
      <c r="ES29" s="597"/>
      <c r="ET29" s="597"/>
      <c r="EU29" s="597"/>
      <c r="EV29" s="597"/>
      <c r="EW29" s="597"/>
      <c r="EX29" s="597"/>
      <c r="EY29" s="597"/>
      <c r="EZ29" s="597"/>
      <c r="FA29" s="597"/>
      <c r="FB29" s="597"/>
      <c r="FC29" s="597"/>
      <c r="FD29" s="597"/>
      <c r="FE29" s="597"/>
      <c r="FF29" s="597"/>
      <c r="FG29" s="597"/>
      <c r="FH29" s="597"/>
      <c r="FI29" s="597"/>
      <c r="FJ29" s="597"/>
      <c r="FK29" s="597"/>
      <c r="FL29" s="597"/>
      <c r="FM29" s="597"/>
      <c r="FN29" s="597"/>
      <c r="FO29" s="597"/>
      <c r="FP29" s="597"/>
      <c r="FQ29" s="597"/>
      <c r="FR29" s="597"/>
      <c r="FS29" s="597"/>
      <c r="FT29" s="597"/>
      <c r="FU29" s="597"/>
      <c r="FV29" s="597"/>
      <c r="FW29" s="597"/>
      <c r="FX29" s="597"/>
      <c r="FY29" s="597"/>
      <c r="FZ29" s="597"/>
      <c r="GA29" s="597"/>
      <c r="GB29" s="597"/>
      <c r="GC29" s="597"/>
      <c r="GD29" s="597"/>
      <c r="GE29" s="597"/>
      <c r="GF29" s="597"/>
      <c r="GG29" s="597"/>
      <c r="GH29" s="597"/>
      <c r="GI29" s="597"/>
      <c r="GJ29" s="597"/>
      <c r="GK29" s="597"/>
      <c r="GL29" s="597"/>
      <c r="GM29" s="597"/>
      <c r="GN29" s="597"/>
      <c r="GO29" s="597"/>
      <c r="GP29" s="597"/>
      <c r="GQ29" s="597"/>
      <c r="GR29" s="597"/>
      <c r="GS29" s="597"/>
      <c r="GT29" s="597"/>
      <c r="GU29" s="597"/>
      <c r="GV29" s="597"/>
      <c r="GW29" s="597"/>
      <c r="GX29" s="597"/>
      <c r="GY29" s="597"/>
      <c r="GZ29" s="597"/>
      <c r="HA29" s="597"/>
      <c r="HB29" s="597"/>
      <c r="HC29" s="597"/>
      <c r="HD29" s="597"/>
      <c r="HE29" s="597"/>
      <c r="HF29" s="597"/>
      <c r="HG29" s="597"/>
      <c r="HH29" s="597"/>
      <c r="HI29" s="597"/>
      <c r="HJ29" s="597"/>
      <c r="HK29" s="597"/>
      <c r="HL29" s="597"/>
      <c r="HM29" s="597"/>
      <c r="HN29" s="597"/>
      <c r="HO29" s="597"/>
      <c r="HP29" s="597"/>
      <c r="HQ29" s="597"/>
      <c r="HR29" s="597"/>
      <c r="HS29" s="597"/>
      <c r="HT29" s="597"/>
      <c r="HU29" s="597"/>
      <c r="HV29" s="597"/>
      <c r="HW29" s="597"/>
      <c r="HX29" s="597"/>
      <c r="HY29" s="597"/>
      <c r="HZ29" s="597"/>
      <c r="IA29" s="597"/>
      <c r="IB29" s="597"/>
      <c r="IC29" s="597"/>
      <c r="ID29" s="597"/>
      <c r="IE29" s="597"/>
      <c r="IF29" s="597"/>
      <c r="IG29" s="597"/>
      <c r="IH29" s="597"/>
      <c r="II29" s="597"/>
      <c r="IJ29" s="597"/>
      <c r="IK29" s="597"/>
      <c r="IL29" s="597"/>
      <c r="IM29" s="597"/>
      <c r="IN29" s="597"/>
      <c r="IO29" s="597"/>
      <c r="IP29" s="597"/>
      <c r="IQ29" s="597"/>
      <c r="IR29" s="597"/>
      <c r="IS29" s="597"/>
      <c r="IT29" s="597"/>
      <c r="IU29" s="597"/>
      <c r="IV29" s="597"/>
      <c r="IW29" s="597"/>
      <c r="IX29" s="597"/>
      <c r="IY29" s="597"/>
      <c r="IZ29" s="597"/>
      <c r="JA29" s="597"/>
      <c r="JB29" s="597"/>
      <c r="JC29" s="597"/>
      <c r="JD29" s="597"/>
      <c r="JE29" s="597"/>
      <c r="JF29" s="597"/>
      <c r="JG29" s="597"/>
      <c r="JH29" s="597"/>
      <c r="JI29" s="597"/>
      <c r="JJ29" s="597"/>
      <c r="JK29" s="597"/>
      <c r="JL29" s="597"/>
      <c r="JM29" s="597"/>
      <c r="JN29" s="597"/>
      <c r="JO29" s="597"/>
      <c r="JP29" s="597"/>
      <c r="JQ29" s="597"/>
      <c r="JR29" s="597"/>
      <c r="JS29" s="597"/>
      <c r="JT29" s="597"/>
      <c r="JU29" s="597"/>
      <c r="JV29" s="597"/>
      <c r="JW29" s="597"/>
      <c r="JX29" s="597"/>
      <c r="JY29" s="597"/>
      <c r="JZ29" s="597"/>
      <c r="KA29" s="597"/>
      <c r="KB29" s="597"/>
      <c r="KC29" s="597"/>
      <c r="KD29" s="597"/>
      <c r="KE29" s="597"/>
      <c r="KF29" s="597"/>
      <c r="KG29" s="597"/>
      <c r="KH29" s="597"/>
      <c r="KI29" s="597"/>
      <c r="KJ29" s="597"/>
      <c r="KK29" s="597"/>
      <c r="KL29" s="597"/>
      <c r="KM29" s="597"/>
      <c r="KN29" s="597"/>
      <c r="KO29" s="597"/>
      <c r="KP29" s="597"/>
      <c r="KQ29" s="597"/>
      <c r="KR29" s="597"/>
      <c r="KS29" s="597"/>
      <c r="KT29" s="597"/>
      <c r="KU29" s="597"/>
      <c r="KV29" s="597"/>
      <c r="KW29" s="597"/>
      <c r="KX29" s="597"/>
      <c r="KY29" s="597"/>
      <c r="KZ29" s="597"/>
      <c r="LA29" s="597"/>
      <c r="LB29" s="597"/>
      <c r="LC29" s="597"/>
      <c r="LD29" s="597"/>
      <c r="LE29" s="597"/>
      <c r="LF29" s="597"/>
      <c r="LG29" s="597"/>
      <c r="LH29" s="597"/>
      <c r="LI29" s="597"/>
      <c r="LJ29" s="597"/>
      <c r="LK29" s="597"/>
      <c r="LL29" s="597"/>
      <c r="LM29" s="597"/>
      <c r="LN29" s="597"/>
      <c r="LO29" s="597"/>
      <c r="LP29" s="597"/>
      <c r="LQ29" s="597"/>
      <c r="LR29" s="597"/>
      <c r="LS29" s="597"/>
      <c r="LT29" s="597"/>
      <c r="LU29" s="597"/>
      <c r="LV29" s="597"/>
      <c r="LW29" s="597"/>
      <c r="LX29" s="597"/>
      <c r="LY29" s="597"/>
      <c r="LZ29" s="597"/>
      <c r="MA29" s="597"/>
      <c r="MB29" s="597"/>
      <c r="MC29" s="597"/>
      <c r="MD29" s="597"/>
      <c r="ME29" s="597"/>
      <c r="MF29" s="597"/>
      <c r="MG29" s="597"/>
      <c r="MH29" s="597"/>
      <c r="MI29" s="597"/>
      <c r="MJ29" s="597"/>
      <c r="MK29" s="597"/>
      <c r="ML29" s="597"/>
      <c r="MM29" s="597"/>
      <c r="MN29" s="597"/>
      <c r="MO29" s="597"/>
      <c r="MP29" s="597"/>
      <c r="MQ29" s="597"/>
      <c r="MR29" s="597"/>
      <c r="MS29" s="597"/>
      <c r="MT29" s="597"/>
      <c r="MU29" s="597"/>
      <c r="MV29" s="597"/>
      <c r="MW29" s="597"/>
      <c r="MX29" s="597"/>
      <c r="MY29" s="597"/>
      <c r="MZ29" s="597"/>
      <c r="NA29" s="597"/>
      <c r="NB29" s="597"/>
      <c r="NC29" s="597"/>
      <c r="ND29" s="597"/>
      <c r="NE29" s="597"/>
      <c r="NF29" s="597"/>
      <c r="NG29" s="597"/>
      <c r="NH29" s="597"/>
      <c r="NI29" s="597"/>
      <c r="NJ29" s="597"/>
      <c r="NK29" s="597"/>
      <c r="NL29" s="597"/>
      <c r="NM29" s="597"/>
      <c r="XAB29" s="247"/>
      <c r="XAC29" s="247"/>
      <c r="XAD29" s="247"/>
      <c r="XAE29" s="247"/>
      <c r="XAF29" s="247"/>
      <c r="XAG29" s="247"/>
      <c r="XAH29" s="247"/>
      <c r="XAI29" s="247"/>
      <c r="XAJ29" s="247"/>
      <c r="XAK29" s="247"/>
      <c r="XAL29" s="247"/>
      <c r="XAM29" s="247"/>
      <c r="XAN29" s="247"/>
      <c r="XAO29" s="247"/>
      <c r="XAP29" s="247"/>
      <c r="XAQ29" s="247"/>
      <c r="XAR29" s="247"/>
      <c r="XAS29" s="247"/>
      <c r="XAT29" s="247"/>
      <c r="XAU29" s="247"/>
      <c r="XAV29" s="247"/>
      <c r="XAW29" s="247"/>
      <c r="XAX29" s="247"/>
      <c r="XAY29" s="247"/>
      <c r="XAZ29" s="247"/>
      <c r="XBA29" s="247"/>
      <c r="XBB29" s="247"/>
      <c r="XBC29" s="247"/>
      <c r="XBD29" s="247"/>
      <c r="XBE29" s="247"/>
      <c r="XBF29" s="247"/>
      <c r="XBG29" s="247"/>
      <c r="XBH29" s="247"/>
      <c r="XBI29" s="247"/>
      <c r="XBJ29" s="247"/>
      <c r="XBK29" s="247"/>
      <c r="XBL29" s="247"/>
      <c r="XBM29" s="247"/>
      <c r="XBN29" s="247"/>
      <c r="XBO29" s="247"/>
      <c r="XBP29" s="247"/>
      <c r="XBQ29" s="247"/>
      <c r="XBR29" s="247"/>
      <c r="XBS29" s="247"/>
      <c r="XBT29" s="247"/>
      <c r="XBU29" s="247"/>
      <c r="XBV29" s="247"/>
      <c r="XBW29" s="247"/>
      <c r="XBX29" s="247"/>
      <c r="XBY29" s="247"/>
      <c r="XBZ29" s="247"/>
      <c r="XCA29" s="247"/>
      <c r="XCB29" s="247"/>
      <c r="XCC29" s="247"/>
      <c r="XCD29" s="247"/>
      <c r="XCE29" s="247"/>
      <c r="XCF29" s="247"/>
      <c r="XCG29" s="247"/>
      <c r="XCH29" s="247"/>
      <c r="XCI29" s="247"/>
      <c r="XCJ29" s="247"/>
      <c r="XCK29" s="247"/>
      <c r="XCL29" s="247"/>
      <c r="XCM29" s="247"/>
      <c r="XCN29" s="247"/>
      <c r="XCO29" s="247"/>
      <c r="XCP29" s="247"/>
      <c r="XCQ29" s="247"/>
      <c r="XCR29" s="247"/>
      <c r="XCS29" s="247"/>
      <c r="XCT29" s="247"/>
      <c r="XCU29" s="247"/>
      <c r="XCV29" s="247"/>
      <c r="XCW29" s="247"/>
      <c r="XCX29" s="247"/>
      <c r="XCY29" s="247"/>
      <c r="XCZ29" s="247"/>
      <c r="XDA29" s="247"/>
      <c r="XDB29" s="247"/>
      <c r="XDC29" s="247"/>
      <c r="XDD29" s="247"/>
      <c r="XDE29" s="247"/>
      <c r="XDF29" s="247"/>
      <c r="XDG29" s="247"/>
      <c r="XDH29" s="247"/>
      <c r="XDI29" s="247"/>
      <c r="XDJ29" s="247"/>
      <c r="XDK29" s="247"/>
      <c r="XDL29" s="247"/>
      <c r="XDM29" s="247"/>
      <c r="XDN29" s="247"/>
      <c r="XDO29" s="247"/>
      <c r="XDP29" s="247"/>
      <c r="XDQ29" s="247"/>
      <c r="XDR29" s="247"/>
      <c r="XDS29" s="247"/>
      <c r="XDT29" s="247"/>
      <c r="XDU29" s="247"/>
      <c r="XDV29" s="247"/>
      <c r="XDW29" s="247"/>
      <c r="XDX29" s="247"/>
      <c r="XDY29" s="247"/>
      <c r="XDZ29" s="247"/>
      <c r="XEA29" s="247"/>
      <c r="XEB29" s="247"/>
      <c r="XEC29" s="247"/>
      <c r="XED29" s="247"/>
      <c r="XEE29" s="247"/>
      <c r="XEF29" s="247"/>
      <c r="XEG29" s="247"/>
      <c r="XEH29" s="247"/>
      <c r="XEI29" s="247"/>
      <c r="XEJ29" s="247"/>
      <c r="XEK29" s="247"/>
      <c r="XEL29" s="247"/>
      <c r="XEM29" s="247"/>
      <c r="XEN29" s="247"/>
      <c r="XEO29" s="247"/>
      <c r="XEP29" s="247"/>
      <c r="XEQ29" s="247"/>
      <c r="XER29" s="247"/>
      <c r="XES29" s="247"/>
      <c r="XET29" s="247"/>
      <c r="XEU29" s="247"/>
      <c r="XEV29" s="247"/>
      <c r="XEW29" s="247"/>
      <c r="XEX29" s="247"/>
      <c r="XEY29" s="247"/>
      <c r="XEZ29" s="247"/>
      <c r="XFA29" s="247"/>
      <c r="XFB29" s="247"/>
      <c r="XFC29" s="247"/>
      <c r="XFD29" s="247"/>
    </row>
    <row r="30" s="243" customFormat="1" spans="1:16384">
      <c r="A30" s="595"/>
      <c r="B30" s="596"/>
      <c r="C30" s="596"/>
      <c r="D30" s="594"/>
      <c r="E30" s="594"/>
      <c r="F30" s="594"/>
      <c r="G30" s="594"/>
      <c r="H30" s="594"/>
      <c r="I30" s="594"/>
      <c r="J30" s="594"/>
      <c r="K30" s="594"/>
      <c r="L30" s="597"/>
      <c r="M30" s="597"/>
      <c r="N30" s="597"/>
      <c r="O30" s="597"/>
      <c r="P30" s="597"/>
      <c r="Q30" s="597"/>
      <c r="R30" s="597"/>
      <c r="S30" s="597"/>
      <c r="T30" s="597"/>
      <c r="U30" s="597"/>
      <c r="V30" s="597"/>
      <c r="W30" s="597"/>
      <c r="X30" s="597"/>
      <c r="Y30" s="597"/>
      <c r="Z30" s="597"/>
      <c r="AA30" s="597"/>
      <c r="AB30" s="597"/>
      <c r="AC30" s="597"/>
      <c r="AD30" s="597"/>
      <c r="AE30" s="597"/>
      <c r="AF30" s="597"/>
      <c r="AG30" s="597"/>
      <c r="AH30" s="597"/>
      <c r="AI30" s="597"/>
      <c r="AJ30" s="597"/>
      <c r="AK30" s="597"/>
      <c r="AL30" s="597"/>
      <c r="AM30" s="597"/>
      <c r="AN30" s="597"/>
      <c r="AO30" s="597"/>
      <c r="AP30" s="597"/>
      <c r="AQ30" s="597"/>
      <c r="AR30" s="597"/>
      <c r="AS30" s="597"/>
      <c r="AT30" s="597"/>
      <c r="AU30" s="597"/>
      <c r="AV30" s="597"/>
      <c r="AW30" s="597"/>
      <c r="AX30" s="597"/>
      <c r="AY30" s="597"/>
      <c r="AZ30" s="597"/>
      <c r="BA30" s="597"/>
      <c r="BB30" s="597"/>
      <c r="BC30" s="597"/>
      <c r="BD30" s="597"/>
      <c r="BE30" s="597"/>
      <c r="BF30" s="597"/>
      <c r="BG30" s="597"/>
      <c r="BH30" s="597"/>
      <c r="BI30" s="597"/>
      <c r="BJ30" s="597"/>
      <c r="BK30" s="597"/>
      <c r="BL30" s="597"/>
      <c r="BM30" s="597"/>
      <c r="BN30" s="597"/>
      <c r="BO30" s="597"/>
      <c r="BP30" s="597"/>
      <c r="BQ30" s="597"/>
      <c r="BR30" s="597"/>
      <c r="BS30" s="597"/>
      <c r="BT30" s="597"/>
      <c r="BU30" s="597"/>
      <c r="BV30" s="597"/>
      <c r="BW30" s="597"/>
      <c r="BX30" s="597"/>
      <c r="BY30" s="597"/>
      <c r="BZ30" s="597"/>
      <c r="CA30" s="597"/>
      <c r="CB30" s="597"/>
      <c r="CC30" s="597"/>
      <c r="CD30" s="597"/>
      <c r="CE30" s="597"/>
      <c r="CF30" s="597"/>
      <c r="CG30" s="597"/>
      <c r="CH30" s="597"/>
      <c r="CI30" s="597"/>
      <c r="CJ30" s="597"/>
      <c r="CK30" s="597"/>
      <c r="CL30" s="597"/>
      <c r="CM30" s="597"/>
      <c r="CN30" s="597"/>
      <c r="CO30" s="597"/>
      <c r="CP30" s="597"/>
      <c r="CQ30" s="597"/>
      <c r="CR30" s="597"/>
      <c r="CS30" s="597"/>
      <c r="CT30" s="597"/>
      <c r="CU30" s="597"/>
      <c r="CV30" s="597"/>
      <c r="CW30" s="597"/>
      <c r="CX30" s="597"/>
      <c r="CY30" s="597"/>
      <c r="CZ30" s="597"/>
      <c r="DA30" s="597"/>
      <c r="DB30" s="597"/>
      <c r="DC30" s="597"/>
      <c r="DD30" s="597"/>
      <c r="DE30" s="597"/>
      <c r="DF30" s="597"/>
      <c r="DG30" s="597"/>
      <c r="DH30" s="597"/>
      <c r="DI30" s="597"/>
      <c r="DJ30" s="597"/>
      <c r="DK30" s="597"/>
      <c r="DL30" s="597"/>
      <c r="DM30" s="597"/>
      <c r="DN30" s="597"/>
      <c r="DO30" s="597"/>
      <c r="DP30" s="597"/>
      <c r="DQ30" s="597"/>
      <c r="DR30" s="597"/>
      <c r="DS30" s="597"/>
      <c r="DT30" s="597"/>
      <c r="DU30" s="597"/>
      <c r="DV30" s="597"/>
      <c r="DW30" s="597"/>
      <c r="DX30" s="597"/>
      <c r="DY30" s="597"/>
      <c r="DZ30" s="597"/>
      <c r="EA30" s="597"/>
      <c r="EB30" s="597"/>
      <c r="EC30" s="597"/>
      <c r="ED30" s="597"/>
      <c r="EE30" s="597"/>
      <c r="EF30" s="597"/>
      <c r="EG30" s="597"/>
      <c r="EH30" s="597"/>
      <c r="EI30" s="597"/>
      <c r="EJ30" s="597"/>
      <c r="EK30" s="597"/>
      <c r="EL30" s="597"/>
      <c r="EM30" s="597"/>
      <c r="EN30" s="597"/>
      <c r="EO30" s="597"/>
      <c r="EP30" s="597"/>
      <c r="EQ30" s="597"/>
      <c r="ER30" s="597"/>
      <c r="ES30" s="597"/>
      <c r="ET30" s="597"/>
      <c r="EU30" s="597"/>
      <c r="EV30" s="597"/>
      <c r="EW30" s="597"/>
      <c r="EX30" s="597"/>
      <c r="EY30" s="597"/>
      <c r="EZ30" s="597"/>
      <c r="FA30" s="597"/>
      <c r="FB30" s="597"/>
      <c r="FC30" s="597"/>
      <c r="FD30" s="597"/>
      <c r="FE30" s="597"/>
      <c r="FF30" s="597"/>
      <c r="FG30" s="597"/>
      <c r="FH30" s="597"/>
      <c r="FI30" s="597"/>
      <c r="FJ30" s="597"/>
      <c r="FK30" s="597"/>
      <c r="FL30" s="597"/>
      <c r="FM30" s="597"/>
      <c r="FN30" s="597"/>
      <c r="FO30" s="597"/>
      <c r="FP30" s="597"/>
      <c r="FQ30" s="597"/>
      <c r="FR30" s="597"/>
      <c r="FS30" s="597"/>
      <c r="FT30" s="597"/>
      <c r="FU30" s="597"/>
      <c r="FV30" s="597"/>
      <c r="FW30" s="597"/>
      <c r="FX30" s="597"/>
      <c r="FY30" s="597"/>
      <c r="FZ30" s="597"/>
      <c r="GA30" s="597"/>
      <c r="GB30" s="597"/>
      <c r="GC30" s="597"/>
      <c r="GD30" s="597"/>
      <c r="GE30" s="597"/>
      <c r="GF30" s="597"/>
      <c r="GG30" s="597"/>
      <c r="GH30" s="597"/>
      <c r="GI30" s="597"/>
      <c r="GJ30" s="597"/>
      <c r="GK30" s="597"/>
      <c r="GL30" s="597"/>
      <c r="GM30" s="597"/>
      <c r="GN30" s="597"/>
      <c r="GO30" s="597"/>
      <c r="GP30" s="597"/>
      <c r="GQ30" s="597"/>
      <c r="GR30" s="597"/>
      <c r="GS30" s="597"/>
      <c r="GT30" s="597"/>
      <c r="GU30" s="597"/>
      <c r="GV30" s="597"/>
      <c r="GW30" s="597"/>
      <c r="GX30" s="597"/>
      <c r="GY30" s="597"/>
      <c r="GZ30" s="597"/>
      <c r="HA30" s="597"/>
      <c r="HB30" s="597"/>
      <c r="HC30" s="597"/>
      <c r="HD30" s="597"/>
      <c r="HE30" s="597"/>
      <c r="HF30" s="597"/>
      <c r="HG30" s="597"/>
      <c r="HH30" s="597"/>
      <c r="HI30" s="597"/>
      <c r="HJ30" s="597"/>
      <c r="HK30" s="597"/>
      <c r="HL30" s="597"/>
      <c r="HM30" s="597"/>
      <c r="HN30" s="597"/>
      <c r="HO30" s="597"/>
      <c r="HP30" s="597"/>
      <c r="HQ30" s="597"/>
      <c r="HR30" s="597"/>
      <c r="HS30" s="597"/>
      <c r="HT30" s="597"/>
      <c r="HU30" s="597"/>
      <c r="HV30" s="597"/>
      <c r="HW30" s="597"/>
      <c r="HX30" s="597"/>
      <c r="HY30" s="597"/>
      <c r="HZ30" s="597"/>
      <c r="IA30" s="597"/>
      <c r="IB30" s="597"/>
      <c r="IC30" s="597"/>
      <c r="ID30" s="597"/>
      <c r="IE30" s="597"/>
      <c r="IF30" s="597"/>
      <c r="IG30" s="597"/>
      <c r="IH30" s="597"/>
      <c r="II30" s="597"/>
      <c r="IJ30" s="597"/>
      <c r="IK30" s="597"/>
      <c r="IL30" s="597"/>
      <c r="IM30" s="597"/>
      <c r="IN30" s="597"/>
      <c r="IO30" s="597"/>
      <c r="IP30" s="597"/>
      <c r="IQ30" s="597"/>
      <c r="IR30" s="597"/>
      <c r="IS30" s="597"/>
      <c r="IT30" s="597"/>
      <c r="IU30" s="597"/>
      <c r="IV30" s="597"/>
      <c r="IW30" s="597"/>
      <c r="IX30" s="597"/>
      <c r="IY30" s="597"/>
      <c r="IZ30" s="597"/>
      <c r="JA30" s="597"/>
      <c r="JB30" s="597"/>
      <c r="JC30" s="597"/>
      <c r="JD30" s="597"/>
      <c r="JE30" s="597"/>
      <c r="JF30" s="597"/>
      <c r="JG30" s="597"/>
      <c r="JH30" s="597"/>
      <c r="JI30" s="597"/>
      <c r="JJ30" s="597"/>
      <c r="JK30" s="597"/>
      <c r="JL30" s="597"/>
      <c r="JM30" s="597"/>
      <c r="JN30" s="597"/>
      <c r="JO30" s="597"/>
      <c r="JP30" s="597"/>
      <c r="JQ30" s="597"/>
      <c r="JR30" s="597"/>
      <c r="JS30" s="597"/>
      <c r="JT30" s="597"/>
      <c r="JU30" s="597"/>
      <c r="JV30" s="597"/>
      <c r="JW30" s="597"/>
      <c r="JX30" s="597"/>
      <c r="JY30" s="597"/>
      <c r="JZ30" s="597"/>
      <c r="KA30" s="597"/>
      <c r="KB30" s="597"/>
      <c r="KC30" s="597"/>
      <c r="KD30" s="597"/>
      <c r="KE30" s="597"/>
      <c r="KF30" s="597"/>
      <c r="KG30" s="597"/>
      <c r="KH30" s="597"/>
      <c r="KI30" s="597"/>
      <c r="KJ30" s="597"/>
      <c r="KK30" s="597"/>
      <c r="KL30" s="597"/>
      <c r="KM30" s="597"/>
      <c r="KN30" s="597"/>
      <c r="KO30" s="597"/>
      <c r="KP30" s="597"/>
      <c r="KQ30" s="597"/>
      <c r="KR30" s="597"/>
      <c r="KS30" s="597"/>
      <c r="KT30" s="597"/>
      <c r="KU30" s="597"/>
      <c r="KV30" s="597"/>
      <c r="KW30" s="597"/>
      <c r="KX30" s="597"/>
      <c r="KY30" s="597"/>
      <c r="KZ30" s="597"/>
      <c r="LA30" s="597"/>
      <c r="LB30" s="597"/>
      <c r="LC30" s="597"/>
      <c r="LD30" s="597"/>
      <c r="LE30" s="597"/>
      <c r="LF30" s="597"/>
      <c r="LG30" s="597"/>
      <c r="LH30" s="597"/>
      <c r="LI30" s="597"/>
      <c r="LJ30" s="597"/>
      <c r="LK30" s="597"/>
      <c r="LL30" s="597"/>
      <c r="LM30" s="597"/>
      <c r="LN30" s="597"/>
      <c r="LO30" s="597"/>
      <c r="LP30" s="597"/>
      <c r="LQ30" s="597"/>
      <c r="LR30" s="597"/>
      <c r="LS30" s="597"/>
      <c r="LT30" s="597"/>
      <c r="LU30" s="597"/>
      <c r="LV30" s="597"/>
      <c r="LW30" s="597"/>
      <c r="LX30" s="597"/>
      <c r="LY30" s="597"/>
      <c r="LZ30" s="597"/>
      <c r="MA30" s="597"/>
      <c r="MB30" s="597"/>
      <c r="MC30" s="597"/>
      <c r="MD30" s="597"/>
      <c r="ME30" s="597"/>
      <c r="MF30" s="597"/>
      <c r="MG30" s="597"/>
      <c r="MH30" s="597"/>
      <c r="MI30" s="597"/>
      <c r="MJ30" s="597"/>
      <c r="MK30" s="597"/>
      <c r="ML30" s="597"/>
      <c r="MM30" s="597"/>
      <c r="MN30" s="597"/>
      <c r="MO30" s="597"/>
      <c r="MP30" s="597"/>
      <c r="MQ30" s="597"/>
      <c r="MR30" s="597"/>
      <c r="MS30" s="597"/>
      <c r="MT30" s="597"/>
      <c r="MU30" s="597"/>
      <c r="MV30" s="597"/>
      <c r="MW30" s="597"/>
      <c r="MX30" s="597"/>
      <c r="MY30" s="597"/>
      <c r="MZ30" s="597"/>
      <c r="NA30" s="597"/>
      <c r="NB30" s="597"/>
      <c r="NC30" s="597"/>
      <c r="ND30" s="597"/>
      <c r="NE30" s="597"/>
      <c r="NF30" s="597"/>
      <c r="NG30" s="597"/>
      <c r="NH30" s="597"/>
      <c r="NI30" s="597"/>
      <c r="NJ30" s="597"/>
      <c r="NK30" s="597"/>
      <c r="NL30" s="597"/>
      <c r="NM30" s="597"/>
      <c r="XAB30" s="247"/>
      <c r="XAC30" s="247"/>
      <c r="XAD30" s="247"/>
      <c r="XAE30" s="247"/>
      <c r="XAF30" s="247"/>
      <c r="XAG30" s="247"/>
      <c r="XAH30" s="247"/>
      <c r="XAI30" s="247"/>
      <c r="XAJ30" s="247"/>
      <c r="XAK30" s="247"/>
      <c r="XAL30" s="247"/>
      <c r="XAM30" s="247"/>
      <c r="XAN30" s="247"/>
      <c r="XAO30" s="247"/>
      <c r="XAP30" s="247"/>
      <c r="XAQ30" s="247"/>
      <c r="XAR30" s="247"/>
      <c r="XAS30" s="247"/>
      <c r="XAT30" s="247"/>
      <c r="XAU30" s="247"/>
      <c r="XAV30" s="247"/>
      <c r="XAW30" s="247"/>
      <c r="XAX30" s="247"/>
      <c r="XAY30" s="247"/>
      <c r="XAZ30" s="247"/>
      <c r="XBA30" s="247"/>
      <c r="XBB30" s="247"/>
      <c r="XBC30" s="247"/>
      <c r="XBD30" s="247"/>
      <c r="XBE30" s="247"/>
      <c r="XBF30" s="247"/>
      <c r="XBG30" s="247"/>
      <c r="XBH30" s="247"/>
      <c r="XBI30" s="247"/>
      <c r="XBJ30" s="247"/>
      <c r="XBK30" s="247"/>
      <c r="XBL30" s="247"/>
      <c r="XBM30" s="247"/>
      <c r="XBN30" s="247"/>
      <c r="XBO30" s="247"/>
      <c r="XBP30" s="247"/>
      <c r="XBQ30" s="247"/>
      <c r="XBR30" s="247"/>
      <c r="XBS30" s="247"/>
      <c r="XBT30" s="247"/>
      <c r="XBU30" s="247"/>
      <c r="XBV30" s="247"/>
      <c r="XBW30" s="247"/>
      <c r="XBX30" s="247"/>
      <c r="XBY30" s="247"/>
      <c r="XBZ30" s="247"/>
      <c r="XCA30" s="247"/>
      <c r="XCB30" s="247"/>
      <c r="XCC30" s="247"/>
      <c r="XCD30" s="247"/>
      <c r="XCE30" s="247"/>
      <c r="XCF30" s="247"/>
      <c r="XCG30" s="247"/>
      <c r="XCH30" s="247"/>
      <c r="XCI30" s="247"/>
      <c r="XCJ30" s="247"/>
      <c r="XCK30" s="247"/>
      <c r="XCL30" s="247"/>
      <c r="XCM30" s="247"/>
      <c r="XCN30" s="247"/>
      <c r="XCO30" s="247"/>
      <c r="XCP30" s="247"/>
      <c r="XCQ30" s="247"/>
      <c r="XCR30" s="247"/>
      <c r="XCS30" s="247"/>
      <c r="XCT30" s="247"/>
      <c r="XCU30" s="247"/>
      <c r="XCV30" s="247"/>
      <c r="XCW30" s="247"/>
      <c r="XCX30" s="247"/>
      <c r="XCY30" s="247"/>
      <c r="XCZ30" s="247"/>
      <c r="XDA30" s="247"/>
      <c r="XDB30" s="247"/>
      <c r="XDC30" s="247"/>
      <c r="XDD30" s="247"/>
      <c r="XDE30" s="247"/>
      <c r="XDF30" s="247"/>
      <c r="XDG30" s="247"/>
      <c r="XDH30" s="247"/>
      <c r="XDI30" s="247"/>
      <c r="XDJ30" s="247"/>
      <c r="XDK30" s="247"/>
      <c r="XDL30" s="247"/>
      <c r="XDM30" s="247"/>
      <c r="XDN30" s="247"/>
      <c r="XDO30" s="247"/>
      <c r="XDP30" s="247"/>
      <c r="XDQ30" s="247"/>
      <c r="XDR30" s="247"/>
      <c r="XDS30" s="247"/>
      <c r="XDT30" s="247"/>
      <c r="XDU30" s="247"/>
      <c r="XDV30" s="247"/>
      <c r="XDW30" s="247"/>
      <c r="XDX30" s="247"/>
      <c r="XDY30" s="247"/>
      <c r="XDZ30" s="247"/>
      <c r="XEA30" s="247"/>
      <c r="XEB30" s="247"/>
      <c r="XEC30" s="247"/>
      <c r="XED30" s="247"/>
      <c r="XEE30" s="247"/>
      <c r="XEF30" s="247"/>
      <c r="XEG30" s="247"/>
      <c r="XEH30" s="247"/>
      <c r="XEI30" s="247"/>
      <c r="XEJ30" s="247"/>
      <c r="XEK30" s="247"/>
      <c r="XEL30" s="247"/>
      <c r="XEM30" s="247"/>
      <c r="XEN30" s="247"/>
      <c r="XEO30" s="247"/>
      <c r="XEP30" s="247"/>
      <c r="XEQ30" s="247"/>
      <c r="XER30" s="247"/>
      <c r="XES30" s="247"/>
      <c r="XET30" s="247"/>
      <c r="XEU30" s="247"/>
      <c r="XEV30" s="247"/>
      <c r="XEW30" s="247"/>
      <c r="XEX30" s="247"/>
      <c r="XEY30" s="247"/>
      <c r="XEZ30" s="247"/>
      <c r="XFA30" s="247"/>
      <c r="XFB30" s="247"/>
      <c r="XFC30" s="247"/>
      <c r="XFD30" s="247"/>
    </row>
    <row r="31" s="243" customFormat="1" spans="1:16384">
      <c r="A31" s="595"/>
      <c r="B31" s="596"/>
      <c r="C31" s="596"/>
      <c r="D31" s="594"/>
      <c r="E31" s="594"/>
      <c r="F31" s="594"/>
      <c r="G31" s="594"/>
      <c r="H31" s="594"/>
      <c r="I31" s="594"/>
      <c r="J31" s="594"/>
      <c r="K31" s="594"/>
      <c r="L31" s="597"/>
      <c r="M31" s="597"/>
      <c r="N31" s="597"/>
      <c r="O31" s="597"/>
      <c r="P31" s="597"/>
      <c r="Q31" s="597"/>
      <c r="R31" s="597"/>
      <c r="S31" s="597"/>
      <c r="T31" s="597"/>
      <c r="U31" s="597"/>
      <c r="V31" s="597"/>
      <c r="W31" s="597"/>
      <c r="X31" s="597"/>
      <c r="Y31" s="597"/>
      <c r="Z31" s="597"/>
      <c r="AA31" s="597"/>
      <c r="AB31" s="597"/>
      <c r="AC31" s="597"/>
      <c r="AD31" s="597"/>
      <c r="AE31" s="597"/>
      <c r="AF31" s="597"/>
      <c r="AG31" s="597"/>
      <c r="AH31" s="597"/>
      <c r="AI31" s="597"/>
      <c r="AJ31" s="597"/>
      <c r="AK31" s="597"/>
      <c r="AL31" s="597"/>
      <c r="AM31" s="597"/>
      <c r="AN31" s="597"/>
      <c r="AO31" s="597"/>
      <c r="AP31" s="597"/>
      <c r="AQ31" s="597"/>
      <c r="AR31" s="597"/>
      <c r="AS31" s="597"/>
      <c r="AT31" s="597"/>
      <c r="AU31" s="597"/>
      <c r="AV31" s="597"/>
      <c r="AW31" s="597"/>
      <c r="AX31" s="597"/>
      <c r="AY31" s="597"/>
      <c r="AZ31" s="597"/>
      <c r="BA31" s="597"/>
      <c r="BB31" s="597"/>
      <c r="BC31" s="597"/>
      <c r="BD31" s="597"/>
      <c r="BE31" s="597"/>
      <c r="BF31" s="597"/>
      <c r="BG31" s="597"/>
      <c r="BH31" s="597"/>
      <c r="BI31" s="597"/>
      <c r="BJ31" s="597"/>
      <c r="BK31" s="597"/>
      <c r="BL31" s="597"/>
      <c r="BM31" s="597"/>
      <c r="BN31" s="597"/>
      <c r="BO31" s="597"/>
      <c r="BP31" s="597"/>
      <c r="BQ31" s="597"/>
      <c r="BR31" s="597"/>
      <c r="BS31" s="597"/>
      <c r="BT31" s="597"/>
      <c r="BU31" s="597"/>
      <c r="BV31" s="597"/>
      <c r="BW31" s="597"/>
      <c r="BX31" s="597"/>
      <c r="BY31" s="597"/>
      <c r="BZ31" s="597"/>
      <c r="CA31" s="597"/>
      <c r="CB31" s="597"/>
      <c r="CC31" s="597"/>
      <c r="CD31" s="597"/>
      <c r="CE31" s="597"/>
      <c r="CF31" s="597"/>
      <c r="CG31" s="597"/>
      <c r="CH31" s="597"/>
      <c r="CI31" s="597"/>
      <c r="CJ31" s="597"/>
      <c r="CK31" s="597"/>
      <c r="CL31" s="597"/>
      <c r="CM31" s="597"/>
      <c r="CN31" s="597"/>
      <c r="CO31" s="597"/>
      <c r="CP31" s="597"/>
      <c r="CQ31" s="597"/>
      <c r="CR31" s="597"/>
      <c r="CS31" s="597"/>
      <c r="CT31" s="597"/>
      <c r="CU31" s="597"/>
      <c r="CV31" s="597"/>
      <c r="CW31" s="597"/>
      <c r="CX31" s="597"/>
      <c r="CY31" s="597"/>
      <c r="CZ31" s="597"/>
      <c r="DA31" s="597"/>
      <c r="DB31" s="597"/>
      <c r="DC31" s="597"/>
      <c r="DD31" s="597"/>
      <c r="DE31" s="597"/>
      <c r="DF31" s="597"/>
      <c r="DG31" s="597"/>
      <c r="DH31" s="597"/>
      <c r="DI31" s="597"/>
      <c r="DJ31" s="597"/>
      <c r="DK31" s="597"/>
      <c r="DL31" s="597"/>
      <c r="DM31" s="597"/>
      <c r="DN31" s="597"/>
      <c r="DO31" s="597"/>
      <c r="DP31" s="597"/>
      <c r="DQ31" s="597"/>
      <c r="DR31" s="597"/>
      <c r="DS31" s="597"/>
      <c r="DT31" s="597"/>
      <c r="DU31" s="597"/>
      <c r="DV31" s="597"/>
      <c r="DW31" s="597"/>
      <c r="DX31" s="597"/>
      <c r="DY31" s="597"/>
      <c r="DZ31" s="597"/>
      <c r="EA31" s="597"/>
      <c r="EB31" s="597"/>
      <c r="EC31" s="597"/>
      <c r="ED31" s="597"/>
      <c r="EE31" s="597"/>
      <c r="EF31" s="597"/>
      <c r="EG31" s="597"/>
      <c r="EH31" s="597"/>
      <c r="EI31" s="597"/>
      <c r="EJ31" s="597"/>
      <c r="EK31" s="597"/>
      <c r="EL31" s="597"/>
      <c r="EM31" s="597"/>
      <c r="EN31" s="597"/>
      <c r="EO31" s="597"/>
      <c r="EP31" s="597"/>
      <c r="EQ31" s="597"/>
      <c r="ER31" s="597"/>
      <c r="ES31" s="597"/>
      <c r="ET31" s="597"/>
      <c r="EU31" s="597"/>
      <c r="EV31" s="597"/>
      <c r="EW31" s="597"/>
      <c r="EX31" s="597"/>
      <c r="EY31" s="597"/>
      <c r="EZ31" s="597"/>
      <c r="FA31" s="597"/>
      <c r="FB31" s="597"/>
      <c r="FC31" s="597"/>
      <c r="FD31" s="597"/>
      <c r="FE31" s="597"/>
      <c r="FF31" s="597"/>
      <c r="FG31" s="597"/>
      <c r="FH31" s="597"/>
      <c r="FI31" s="597"/>
      <c r="FJ31" s="597"/>
      <c r="FK31" s="597"/>
      <c r="FL31" s="597"/>
      <c r="FM31" s="597"/>
      <c r="FN31" s="597"/>
      <c r="FO31" s="597"/>
      <c r="FP31" s="597"/>
      <c r="FQ31" s="597"/>
      <c r="FR31" s="597"/>
      <c r="FS31" s="597"/>
      <c r="FT31" s="597"/>
      <c r="FU31" s="597"/>
      <c r="FV31" s="597"/>
      <c r="FW31" s="597"/>
      <c r="FX31" s="597"/>
      <c r="FY31" s="597"/>
      <c r="FZ31" s="597"/>
      <c r="GA31" s="597"/>
      <c r="GB31" s="597"/>
      <c r="GC31" s="597"/>
      <c r="GD31" s="597"/>
      <c r="GE31" s="597"/>
      <c r="GF31" s="597"/>
      <c r="GG31" s="597"/>
      <c r="GH31" s="597"/>
      <c r="GI31" s="597"/>
      <c r="GJ31" s="597"/>
      <c r="GK31" s="597"/>
      <c r="GL31" s="597"/>
      <c r="GM31" s="597"/>
      <c r="GN31" s="597"/>
      <c r="GO31" s="597"/>
      <c r="GP31" s="597"/>
      <c r="GQ31" s="597"/>
      <c r="GR31" s="597"/>
      <c r="GS31" s="597"/>
      <c r="GT31" s="597"/>
      <c r="GU31" s="597"/>
      <c r="GV31" s="597"/>
      <c r="GW31" s="597"/>
      <c r="GX31" s="597"/>
      <c r="GY31" s="597"/>
      <c r="GZ31" s="597"/>
      <c r="HA31" s="597"/>
      <c r="HB31" s="597"/>
      <c r="HC31" s="597"/>
      <c r="HD31" s="597"/>
      <c r="HE31" s="597"/>
      <c r="HF31" s="597"/>
      <c r="HG31" s="597"/>
      <c r="HH31" s="597"/>
      <c r="HI31" s="597"/>
      <c r="HJ31" s="597"/>
      <c r="HK31" s="597"/>
      <c r="HL31" s="597"/>
      <c r="HM31" s="597"/>
      <c r="HN31" s="597"/>
      <c r="HO31" s="597"/>
      <c r="HP31" s="597"/>
      <c r="HQ31" s="597"/>
      <c r="HR31" s="597"/>
      <c r="HS31" s="597"/>
      <c r="HT31" s="597"/>
      <c r="HU31" s="597"/>
      <c r="HV31" s="597"/>
      <c r="HW31" s="597"/>
      <c r="HX31" s="597"/>
      <c r="HY31" s="597"/>
      <c r="HZ31" s="597"/>
      <c r="IA31" s="597"/>
      <c r="IB31" s="597"/>
      <c r="IC31" s="597"/>
      <c r="ID31" s="597"/>
      <c r="IE31" s="597"/>
      <c r="IF31" s="597"/>
      <c r="IG31" s="597"/>
      <c r="IH31" s="597"/>
      <c r="II31" s="597"/>
      <c r="IJ31" s="597"/>
      <c r="IK31" s="597"/>
      <c r="IL31" s="597"/>
      <c r="IM31" s="597"/>
      <c r="IN31" s="597"/>
      <c r="IO31" s="597"/>
      <c r="IP31" s="597"/>
      <c r="IQ31" s="597"/>
      <c r="IR31" s="597"/>
      <c r="IS31" s="597"/>
      <c r="IT31" s="597"/>
      <c r="IU31" s="597"/>
      <c r="IV31" s="597"/>
      <c r="IW31" s="597"/>
      <c r="IX31" s="597"/>
      <c r="IY31" s="597"/>
      <c r="IZ31" s="597"/>
      <c r="JA31" s="597"/>
      <c r="JB31" s="597"/>
      <c r="JC31" s="597"/>
      <c r="JD31" s="597"/>
      <c r="JE31" s="597"/>
      <c r="JF31" s="597"/>
      <c r="JG31" s="597"/>
      <c r="JH31" s="597"/>
      <c r="JI31" s="597"/>
      <c r="JJ31" s="597"/>
      <c r="JK31" s="597"/>
      <c r="JL31" s="597"/>
      <c r="JM31" s="597"/>
      <c r="JN31" s="597"/>
      <c r="JO31" s="597"/>
      <c r="JP31" s="597"/>
      <c r="JQ31" s="597"/>
      <c r="JR31" s="597"/>
      <c r="JS31" s="597"/>
      <c r="JT31" s="597"/>
      <c r="JU31" s="597"/>
      <c r="JV31" s="597"/>
      <c r="JW31" s="597"/>
      <c r="JX31" s="597"/>
      <c r="JY31" s="597"/>
      <c r="JZ31" s="597"/>
      <c r="KA31" s="597"/>
      <c r="KB31" s="597"/>
      <c r="KC31" s="597"/>
      <c r="KD31" s="597"/>
      <c r="KE31" s="597"/>
      <c r="KF31" s="597"/>
      <c r="KG31" s="597"/>
      <c r="KH31" s="597"/>
      <c r="KI31" s="597"/>
      <c r="KJ31" s="597"/>
      <c r="KK31" s="597"/>
      <c r="KL31" s="597"/>
      <c r="KM31" s="597"/>
      <c r="KN31" s="597"/>
      <c r="KO31" s="597"/>
      <c r="KP31" s="597"/>
      <c r="KQ31" s="597"/>
      <c r="KR31" s="597"/>
      <c r="KS31" s="597"/>
      <c r="KT31" s="597"/>
      <c r="KU31" s="597"/>
      <c r="KV31" s="597"/>
      <c r="KW31" s="597"/>
      <c r="KX31" s="597"/>
      <c r="KY31" s="597"/>
      <c r="KZ31" s="597"/>
      <c r="LA31" s="597"/>
      <c r="LB31" s="597"/>
      <c r="LC31" s="597"/>
      <c r="LD31" s="597"/>
      <c r="LE31" s="597"/>
      <c r="LF31" s="597"/>
      <c r="LG31" s="597"/>
      <c r="LH31" s="597"/>
      <c r="LI31" s="597"/>
      <c r="LJ31" s="597"/>
      <c r="LK31" s="597"/>
      <c r="LL31" s="597"/>
      <c r="LM31" s="597"/>
      <c r="LN31" s="597"/>
      <c r="LO31" s="597"/>
      <c r="LP31" s="597"/>
      <c r="LQ31" s="597"/>
      <c r="LR31" s="597"/>
      <c r="LS31" s="597"/>
      <c r="LT31" s="597"/>
      <c r="LU31" s="597"/>
      <c r="LV31" s="597"/>
      <c r="LW31" s="597"/>
      <c r="LX31" s="597"/>
      <c r="LY31" s="597"/>
      <c r="LZ31" s="597"/>
      <c r="MA31" s="597"/>
      <c r="MB31" s="597"/>
      <c r="MC31" s="597"/>
      <c r="MD31" s="597"/>
      <c r="ME31" s="597"/>
      <c r="MF31" s="597"/>
      <c r="MG31" s="597"/>
      <c r="MH31" s="597"/>
      <c r="MI31" s="597"/>
      <c r="MJ31" s="597"/>
      <c r="MK31" s="597"/>
      <c r="ML31" s="597"/>
      <c r="MM31" s="597"/>
      <c r="MN31" s="597"/>
      <c r="MO31" s="597"/>
      <c r="MP31" s="597"/>
      <c r="MQ31" s="597"/>
      <c r="MR31" s="597"/>
      <c r="MS31" s="597"/>
      <c r="MT31" s="597"/>
      <c r="MU31" s="597"/>
      <c r="MV31" s="597"/>
      <c r="MW31" s="597"/>
      <c r="MX31" s="597"/>
      <c r="MY31" s="597"/>
      <c r="MZ31" s="597"/>
      <c r="NA31" s="597"/>
      <c r="NB31" s="597"/>
      <c r="NC31" s="597"/>
      <c r="ND31" s="597"/>
      <c r="NE31" s="597"/>
      <c r="NF31" s="597"/>
      <c r="NG31" s="597"/>
      <c r="NH31" s="597"/>
      <c r="NI31" s="597"/>
      <c r="NJ31" s="597"/>
      <c r="NK31" s="597"/>
      <c r="NL31" s="597"/>
      <c r="NM31" s="597"/>
      <c r="XAB31" s="247"/>
      <c r="XAC31" s="247"/>
      <c r="XAD31" s="247"/>
      <c r="XAE31" s="247"/>
      <c r="XAF31" s="247"/>
      <c r="XAG31" s="247"/>
      <c r="XAH31" s="247"/>
      <c r="XAI31" s="247"/>
      <c r="XAJ31" s="247"/>
      <c r="XAK31" s="247"/>
      <c r="XAL31" s="247"/>
      <c r="XAM31" s="247"/>
      <c r="XAN31" s="247"/>
      <c r="XAO31" s="247"/>
      <c r="XAP31" s="247"/>
      <c r="XAQ31" s="247"/>
      <c r="XAR31" s="247"/>
      <c r="XAS31" s="247"/>
      <c r="XAT31" s="247"/>
      <c r="XAU31" s="247"/>
      <c r="XAV31" s="247"/>
      <c r="XAW31" s="247"/>
      <c r="XAX31" s="247"/>
      <c r="XAY31" s="247"/>
      <c r="XAZ31" s="247"/>
      <c r="XBA31" s="247"/>
      <c r="XBB31" s="247"/>
      <c r="XBC31" s="247"/>
      <c r="XBD31" s="247"/>
      <c r="XBE31" s="247"/>
      <c r="XBF31" s="247"/>
      <c r="XBG31" s="247"/>
      <c r="XBH31" s="247"/>
      <c r="XBI31" s="247"/>
      <c r="XBJ31" s="247"/>
      <c r="XBK31" s="247"/>
      <c r="XBL31" s="247"/>
      <c r="XBM31" s="247"/>
      <c r="XBN31" s="247"/>
      <c r="XBO31" s="247"/>
      <c r="XBP31" s="247"/>
      <c r="XBQ31" s="247"/>
      <c r="XBR31" s="247"/>
      <c r="XBS31" s="247"/>
      <c r="XBT31" s="247"/>
      <c r="XBU31" s="247"/>
      <c r="XBV31" s="247"/>
      <c r="XBW31" s="247"/>
      <c r="XBX31" s="247"/>
      <c r="XBY31" s="247"/>
      <c r="XBZ31" s="247"/>
      <c r="XCA31" s="247"/>
      <c r="XCB31" s="247"/>
      <c r="XCC31" s="247"/>
      <c r="XCD31" s="247"/>
      <c r="XCE31" s="247"/>
      <c r="XCF31" s="247"/>
      <c r="XCG31" s="247"/>
      <c r="XCH31" s="247"/>
      <c r="XCI31" s="247"/>
      <c r="XCJ31" s="247"/>
      <c r="XCK31" s="247"/>
      <c r="XCL31" s="247"/>
      <c r="XCM31" s="247"/>
      <c r="XCN31" s="247"/>
      <c r="XCO31" s="247"/>
      <c r="XCP31" s="247"/>
      <c r="XCQ31" s="247"/>
      <c r="XCR31" s="247"/>
      <c r="XCS31" s="247"/>
      <c r="XCT31" s="247"/>
      <c r="XCU31" s="247"/>
      <c r="XCV31" s="247"/>
      <c r="XCW31" s="247"/>
      <c r="XCX31" s="247"/>
      <c r="XCY31" s="247"/>
      <c r="XCZ31" s="247"/>
      <c r="XDA31" s="247"/>
      <c r="XDB31" s="247"/>
      <c r="XDC31" s="247"/>
      <c r="XDD31" s="247"/>
      <c r="XDE31" s="247"/>
      <c r="XDF31" s="247"/>
      <c r="XDG31" s="247"/>
      <c r="XDH31" s="247"/>
      <c r="XDI31" s="247"/>
      <c r="XDJ31" s="247"/>
      <c r="XDK31" s="247"/>
      <c r="XDL31" s="247"/>
      <c r="XDM31" s="247"/>
      <c r="XDN31" s="247"/>
      <c r="XDO31" s="247"/>
      <c r="XDP31" s="247"/>
      <c r="XDQ31" s="247"/>
      <c r="XDR31" s="247"/>
      <c r="XDS31" s="247"/>
      <c r="XDT31" s="247"/>
      <c r="XDU31" s="247"/>
      <c r="XDV31" s="247"/>
      <c r="XDW31" s="247"/>
      <c r="XDX31" s="247"/>
      <c r="XDY31" s="247"/>
      <c r="XDZ31" s="247"/>
      <c r="XEA31" s="247"/>
      <c r="XEB31" s="247"/>
      <c r="XEC31" s="247"/>
      <c r="XED31" s="247"/>
      <c r="XEE31" s="247"/>
      <c r="XEF31" s="247"/>
      <c r="XEG31" s="247"/>
      <c r="XEH31" s="247"/>
      <c r="XEI31" s="247"/>
      <c r="XEJ31" s="247"/>
      <c r="XEK31" s="247"/>
      <c r="XEL31" s="247"/>
      <c r="XEM31" s="247"/>
      <c r="XEN31" s="247"/>
      <c r="XEO31" s="247"/>
      <c r="XEP31" s="247"/>
      <c r="XEQ31" s="247"/>
      <c r="XER31" s="247"/>
      <c r="XES31" s="247"/>
      <c r="XET31" s="247"/>
      <c r="XEU31" s="247"/>
      <c r="XEV31" s="247"/>
      <c r="XEW31" s="247"/>
      <c r="XEX31" s="247"/>
      <c r="XEY31" s="247"/>
      <c r="XEZ31" s="247"/>
      <c r="XFA31" s="247"/>
      <c r="XFB31" s="247"/>
      <c r="XFC31" s="247"/>
      <c r="XFD31" s="247"/>
    </row>
    <row r="32" s="243" customFormat="1" spans="1:16384">
      <c r="A32" s="595"/>
      <c r="B32" s="596"/>
      <c r="C32" s="596"/>
      <c r="D32" s="594"/>
      <c r="E32" s="594"/>
      <c r="F32" s="594"/>
      <c r="G32" s="594"/>
      <c r="H32" s="594"/>
      <c r="I32" s="594"/>
      <c r="J32" s="594"/>
      <c r="K32" s="594"/>
      <c r="L32" s="597"/>
      <c r="XAB32" s="247"/>
      <c r="XAC32" s="247"/>
      <c r="XAD32" s="247"/>
      <c r="XAE32" s="247"/>
      <c r="XAF32" s="247"/>
      <c r="XAG32" s="247"/>
      <c r="XAH32" s="247"/>
      <c r="XAI32" s="247"/>
      <c r="XAJ32" s="247"/>
      <c r="XAK32" s="247"/>
      <c r="XAL32" s="247"/>
      <c r="XAM32" s="247"/>
      <c r="XAN32" s="247"/>
      <c r="XAO32" s="247"/>
      <c r="XAP32" s="247"/>
      <c r="XAQ32" s="247"/>
      <c r="XAR32" s="247"/>
      <c r="XAS32" s="247"/>
      <c r="XAT32" s="247"/>
      <c r="XAU32" s="247"/>
      <c r="XAV32" s="247"/>
      <c r="XAW32" s="247"/>
      <c r="XAX32" s="247"/>
      <c r="XAY32" s="247"/>
      <c r="XAZ32" s="247"/>
      <c r="XBA32" s="247"/>
      <c r="XBB32" s="247"/>
      <c r="XBC32" s="247"/>
      <c r="XBD32" s="247"/>
      <c r="XBE32" s="247"/>
      <c r="XBF32" s="247"/>
      <c r="XBG32" s="247"/>
      <c r="XBH32" s="247"/>
      <c r="XBI32" s="247"/>
      <c r="XBJ32" s="247"/>
      <c r="XBK32" s="247"/>
      <c r="XBL32" s="247"/>
      <c r="XBM32" s="247"/>
      <c r="XBN32" s="247"/>
      <c r="XBO32" s="247"/>
      <c r="XBP32" s="247"/>
      <c r="XBQ32" s="247"/>
      <c r="XBR32" s="247"/>
      <c r="XBS32" s="247"/>
      <c r="XBT32" s="247"/>
      <c r="XBU32" s="247"/>
      <c r="XBV32" s="247"/>
      <c r="XBW32" s="247"/>
      <c r="XBX32" s="247"/>
      <c r="XBY32" s="247"/>
      <c r="XBZ32" s="247"/>
      <c r="XCA32" s="247"/>
      <c r="XCB32" s="247"/>
      <c r="XCC32" s="247"/>
      <c r="XCD32" s="247"/>
      <c r="XCE32" s="247"/>
      <c r="XCF32" s="247"/>
      <c r="XCG32" s="247"/>
      <c r="XCH32" s="247"/>
      <c r="XCI32" s="247"/>
      <c r="XCJ32" s="247"/>
      <c r="XCK32" s="247"/>
      <c r="XCL32" s="247"/>
      <c r="XCM32" s="247"/>
      <c r="XCN32" s="247"/>
      <c r="XCO32" s="247"/>
      <c r="XCP32" s="247"/>
      <c r="XCQ32" s="247"/>
      <c r="XCR32" s="247"/>
      <c r="XCS32" s="247"/>
      <c r="XCT32" s="247"/>
      <c r="XCU32" s="247"/>
      <c r="XCV32" s="247"/>
      <c r="XCW32" s="247"/>
      <c r="XCX32" s="247"/>
      <c r="XCY32" s="247"/>
      <c r="XCZ32" s="247"/>
      <c r="XDA32" s="247"/>
      <c r="XDB32" s="247"/>
      <c r="XDC32" s="247"/>
      <c r="XDD32" s="247"/>
      <c r="XDE32" s="247"/>
      <c r="XDF32" s="247"/>
      <c r="XDG32" s="247"/>
      <c r="XDH32" s="247"/>
      <c r="XDI32" s="247"/>
      <c r="XDJ32" s="247"/>
      <c r="XDK32" s="247"/>
      <c r="XDL32" s="247"/>
      <c r="XDM32" s="247"/>
      <c r="XDN32" s="247"/>
      <c r="XDO32" s="247"/>
      <c r="XDP32" s="247"/>
      <c r="XDQ32" s="247"/>
      <c r="XDR32" s="247"/>
      <c r="XDS32" s="247"/>
      <c r="XDT32" s="247"/>
      <c r="XDU32" s="247"/>
      <c r="XDV32" s="247"/>
      <c r="XDW32" s="247"/>
      <c r="XDX32" s="247"/>
      <c r="XDY32" s="247"/>
      <c r="XDZ32" s="247"/>
      <c r="XEA32" s="247"/>
      <c r="XEB32" s="247"/>
      <c r="XEC32" s="247"/>
      <c r="XED32" s="247"/>
      <c r="XEE32" s="247"/>
      <c r="XEF32" s="247"/>
      <c r="XEG32" s="247"/>
      <c r="XEH32" s="247"/>
      <c r="XEI32" s="247"/>
      <c r="XEJ32" s="247"/>
      <c r="XEK32" s="247"/>
      <c r="XEL32" s="247"/>
      <c r="XEM32" s="247"/>
      <c r="XEN32" s="247"/>
      <c r="XEO32" s="247"/>
      <c r="XEP32" s="247"/>
      <c r="XEQ32" s="247"/>
      <c r="XER32" s="247"/>
      <c r="XES32" s="247"/>
      <c r="XET32" s="247"/>
      <c r="XEU32" s="247"/>
      <c r="XEV32" s="247"/>
      <c r="XEW32" s="247"/>
      <c r="XEX32" s="247"/>
      <c r="XEY32" s="247"/>
      <c r="XEZ32" s="247"/>
      <c r="XFA32" s="247"/>
      <c r="XFB32" s="247"/>
      <c r="XFC32" s="247"/>
      <c r="XFD32" s="247"/>
    </row>
    <row r="33" s="243" customFormat="1" spans="1:16384">
      <c r="A33" s="595"/>
      <c r="B33" s="596"/>
      <c r="C33" s="596"/>
      <c r="D33" s="594"/>
      <c r="E33" s="594"/>
      <c r="F33" s="594"/>
      <c r="G33" s="594"/>
      <c r="H33" s="594"/>
      <c r="I33" s="594"/>
      <c r="J33" s="594"/>
      <c r="K33" s="594"/>
      <c r="L33" s="597"/>
      <c r="XAB33" s="247"/>
      <c r="XAC33" s="247"/>
      <c r="XAD33" s="247"/>
      <c r="XAE33" s="247"/>
      <c r="XAF33" s="247"/>
      <c r="XAG33" s="247"/>
      <c r="XAH33" s="247"/>
      <c r="XAI33" s="247"/>
      <c r="XAJ33" s="247"/>
      <c r="XAK33" s="247"/>
      <c r="XAL33" s="247"/>
      <c r="XAM33" s="247"/>
      <c r="XAN33" s="247"/>
      <c r="XAO33" s="247"/>
      <c r="XAP33" s="247"/>
      <c r="XAQ33" s="247"/>
      <c r="XAR33" s="247"/>
      <c r="XAS33" s="247"/>
      <c r="XAT33" s="247"/>
      <c r="XAU33" s="247"/>
      <c r="XAV33" s="247"/>
      <c r="XAW33" s="247"/>
      <c r="XAX33" s="247"/>
      <c r="XAY33" s="247"/>
      <c r="XAZ33" s="247"/>
      <c r="XBA33" s="247"/>
      <c r="XBB33" s="247"/>
      <c r="XBC33" s="247"/>
      <c r="XBD33" s="247"/>
      <c r="XBE33" s="247"/>
      <c r="XBF33" s="247"/>
      <c r="XBG33" s="247"/>
      <c r="XBH33" s="247"/>
      <c r="XBI33" s="247"/>
      <c r="XBJ33" s="247"/>
      <c r="XBK33" s="247"/>
      <c r="XBL33" s="247"/>
      <c r="XBM33" s="247"/>
      <c r="XBN33" s="247"/>
      <c r="XBO33" s="247"/>
      <c r="XBP33" s="247"/>
      <c r="XBQ33" s="247"/>
      <c r="XBR33" s="247"/>
      <c r="XBS33" s="247"/>
      <c r="XBT33" s="247"/>
      <c r="XBU33" s="247"/>
      <c r="XBV33" s="247"/>
      <c r="XBW33" s="247"/>
      <c r="XBX33" s="247"/>
      <c r="XBY33" s="247"/>
      <c r="XBZ33" s="247"/>
      <c r="XCA33" s="247"/>
      <c r="XCB33" s="247"/>
      <c r="XCC33" s="247"/>
      <c r="XCD33" s="247"/>
      <c r="XCE33" s="247"/>
      <c r="XCF33" s="247"/>
      <c r="XCG33" s="247"/>
      <c r="XCH33" s="247"/>
      <c r="XCI33" s="247"/>
      <c r="XCJ33" s="247"/>
      <c r="XCK33" s="247"/>
      <c r="XCL33" s="247"/>
      <c r="XCM33" s="247"/>
      <c r="XCN33" s="247"/>
      <c r="XCO33" s="247"/>
      <c r="XCP33" s="247"/>
      <c r="XCQ33" s="247"/>
      <c r="XCR33" s="247"/>
      <c r="XCS33" s="247"/>
      <c r="XCT33" s="247"/>
      <c r="XCU33" s="247"/>
      <c r="XCV33" s="247"/>
      <c r="XCW33" s="247"/>
      <c r="XCX33" s="247"/>
      <c r="XCY33" s="247"/>
      <c r="XCZ33" s="247"/>
      <c r="XDA33" s="247"/>
      <c r="XDB33" s="247"/>
      <c r="XDC33" s="247"/>
      <c r="XDD33" s="247"/>
      <c r="XDE33" s="247"/>
      <c r="XDF33" s="247"/>
      <c r="XDG33" s="247"/>
      <c r="XDH33" s="247"/>
      <c r="XDI33" s="247"/>
      <c r="XDJ33" s="247"/>
      <c r="XDK33" s="247"/>
      <c r="XDL33" s="247"/>
      <c r="XDM33" s="247"/>
      <c r="XDN33" s="247"/>
      <c r="XDO33" s="247"/>
      <c r="XDP33" s="247"/>
      <c r="XDQ33" s="247"/>
      <c r="XDR33" s="247"/>
      <c r="XDS33" s="247"/>
      <c r="XDT33" s="247"/>
      <c r="XDU33" s="247"/>
      <c r="XDV33" s="247"/>
      <c r="XDW33" s="247"/>
      <c r="XDX33" s="247"/>
      <c r="XDY33" s="247"/>
      <c r="XDZ33" s="247"/>
      <c r="XEA33" s="247"/>
      <c r="XEB33" s="247"/>
      <c r="XEC33" s="247"/>
      <c r="XED33" s="247"/>
      <c r="XEE33" s="247"/>
      <c r="XEF33" s="247"/>
      <c r="XEG33" s="247"/>
      <c r="XEH33" s="247"/>
      <c r="XEI33" s="247"/>
      <c r="XEJ33" s="247"/>
      <c r="XEK33" s="247"/>
      <c r="XEL33" s="247"/>
      <c r="XEM33" s="247"/>
      <c r="XEN33" s="247"/>
      <c r="XEO33" s="247"/>
      <c r="XEP33" s="247"/>
      <c r="XEQ33" s="247"/>
      <c r="XER33" s="247"/>
      <c r="XES33" s="247"/>
      <c r="XET33" s="247"/>
      <c r="XEU33" s="247"/>
      <c r="XEV33" s="247"/>
      <c r="XEW33" s="247"/>
      <c r="XEX33" s="247"/>
      <c r="XEY33" s="247"/>
      <c r="XEZ33" s="247"/>
      <c r="XFA33" s="247"/>
      <c r="XFB33" s="247"/>
      <c r="XFC33" s="247"/>
      <c r="XFD33" s="247"/>
    </row>
    <row r="34" s="243" customFormat="1" spans="1:16384">
      <c r="A34" s="595"/>
      <c r="B34" s="596"/>
      <c r="C34" s="596"/>
      <c r="D34" s="594"/>
      <c r="E34" s="594"/>
      <c r="F34" s="594"/>
      <c r="G34" s="594"/>
      <c r="H34" s="594"/>
      <c r="I34" s="594"/>
      <c r="J34" s="594"/>
      <c r="K34" s="594"/>
      <c r="L34" s="597"/>
      <c r="XAB34" s="247"/>
      <c r="XAC34" s="247"/>
      <c r="XAD34" s="247"/>
      <c r="XAE34" s="247"/>
      <c r="XAF34" s="247"/>
      <c r="XAG34" s="247"/>
      <c r="XAH34" s="247"/>
      <c r="XAI34" s="247"/>
      <c r="XAJ34" s="247"/>
      <c r="XAK34" s="247"/>
      <c r="XAL34" s="247"/>
      <c r="XAM34" s="247"/>
      <c r="XAN34" s="247"/>
      <c r="XAO34" s="247"/>
      <c r="XAP34" s="247"/>
      <c r="XAQ34" s="247"/>
      <c r="XAR34" s="247"/>
      <c r="XAS34" s="247"/>
      <c r="XAT34" s="247"/>
      <c r="XAU34" s="247"/>
      <c r="XAV34" s="247"/>
      <c r="XAW34" s="247"/>
      <c r="XAX34" s="247"/>
      <c r="XAY34" s="247"/>
      <c r="XAZ34" s="247"/>
      <c r="XBA34" s="247"/>
      <c r="XBB34" s="247"/>
      <c r="XBC34" s="247"/>
      <c r="XBD34" s="247"/>
      <c r="XBE34" s="247"/>
      <c r="XBF34" s="247"/>
      <c r="XBG34" s="247"/>
      <c r="XBH34" s="247"/>
      <c r="XBI34" s="247"/>
      <c r="XBJ34" s="247"/>
      <c r="XBK34" s="247"/>
      <c r="XBL34" s="247"/>
      <c r="XBM34" s="247"/>
      <c r="XBN34" s="247"/>
      <c r="XBO34" s="247"/>
      <c r="XBP34" s="247"/>
      <c r="XBQ34" s="247"/>
      <c r="XBR34" s="247"/>
      <c r="XBS34" s="247"/>
      <c r="XBT34" s="247"/>
      <c r="XBU34" s="247"/>
      <c r="XBV34" s="247"/>
      <c r="XBW34" s="247"/>
      <c r="XBX34" s="247"/>
      <c r="XBY34" s="247"/>
      <c r="XBZ34" s="247"/>
      <c r="XCA34" s="247"/>
      <c r="XCB34" s="247"/>
      <c r="XCC34" s="247"/>
      <c r="XCD34" s="247"/>
      <c r="XCE34" s="247"/>
      <c r="XCF34" s="247"/>
      <c r="XCG34" s="247"/>
      <c r="XCH34" s="247"/>
      <c r="XCI34" s="247"/>
      <c r="XCJ34" s="247"/>
      <c r="XCK34" s="247"/>
      <c r="XCL34" s="247"/>
      <c r="XCM34" s="247"/>
      <c r="XCN34" s="247"/>
      <c r="XCO34" s="247"/>
      <c r="XCP34" s="247"/>
      <c r="XCQ34" s="247"/>
      <c r="XCR34" s="247"/>
      <c r="XCS34" s="247"/>
      <c r="XCT34" s="247"/>
      <c r="XCU34" s="247"/>
      <c r="XCV34" s="247"/>
      <c r="XCW34" s="247"/>
      <c r="XCX34" s="247"/>
      <c r="XCY34" s="247"/>
      <c r="XCZ34" s="247"/>
      <c r="XDA34" s="247"/>
      <c r="XDB34" s="247"/>
      <c r="XDC34" s="247"/>
      <c r="XDD34" s="247"/>
      <c r="XDE34" s="247"/>
      <c r="XDF34" s="247"/>
      <c r="XDG34" s="247"/>
      <c r="XDH34" s="247"/>
      <c r="XDI34" s="247"/>
      <c r="XDJ34" s="247"/>
      <c r="XDK34" s="247"/>
      <c r="XDL34" s="247"/>
      <c r="XDM34" s="247"/>
      <c r="XDN34" s="247"/>
      <c r="XDO34" s="247"/>
      <c r="XDP34" s="247"/>
      <c r="XDQ34" s="247"/>
      <c r="XDR34" s="247"/>
      <c r="XDS34" s="247"/>
      <c r="XDT34" s="247"/>
      <c r="XDU34" s="247"/>
      <c r="XDV34" s="247"/>
      <c r="XDW34" s="247"/>
      <c r="XDX34" s="247"/>
      <c r="XDY34" s="247"/>
      <c r="XDZ34" s="247"/>
      <c r="XEA34" s="247"/>
      <c r="XEB34" s="247"/>
      <c r="XEC34" s="247"/>
      <c r="XED34" s="247"/>
      <c r="XEE34" s="247"/>
      <c r="XEF34" s="247"/>
      <c r="XEG34" s="247"/>
      <c r="XEH34" s="247"/>
      <c r="XEI34" s="247"/>
      <c r="XEJ34" s="247"/>
      <c r="XEK34" s="247"/>
      <c r="XEL34" s="247"/>
      <c r="XEM34" s="247"/>
      <c r="XEN34" s="247"/>
      <c r="XEO34" s="247"/>
      <c r="XEP34" s="247"/>
      <c r="XEQ34" s="247"/>
      <c r="XER34" s="247"/>
      <c r="XES34" s="247"/>
      <c r="XET34" s="247"/>
      <c r="XEU34" s="247"/>
      <c r="XEV34" s="247"/>
      <c r="XEW34" s="247"/>
      <c r="XEX34" s="247"/>
      <c r="XEY34" s="247"/>
      <c r="XEZ34" s="247"/>
      <c r="XFA34" s="247"/>
      <c r="XFB34" s="247"/>
      <c r="XFC34" s="247"/>
      <c r="XFD34" s="247"/>
    </row>
    <row r="35" s="243" customFormat="1" spans="1:16384">
      <c r="A35" s="595"/>
      <c r="B35" s="596"/>
      <c r="C35" s="596"/>
      <c r="D35" s="594"/>
      <c r="E35" s="594"/>
      <c r="F35" s="594"/>
      <c r="G35" s="594"/>
      <c r="H35" s="594"/>
      <c r="I35" s="594"/>
      <c r="J35" s="594"/>
      <c r="K35" s="594"/>
      <c r="L35" s="597"/>
      <c r="XAB35" s="247"/>
      <c r="XAC35" s="247"/>
      <c r="XAD35" s="247"/>
      <c r="XAE35" s="247"/>
      <c r="XAF35" s="247"/>
      <c r="XAG35" s="247"/>
      <c r="XAH35" s="247"/>
      <c r="XAI35" s="247"/>
      <c r="XAJ35" s="247"/>
      <c r="XAK35" s="247"/>
      <c r="XAL35" s="247"/>
      <c r="XAM35" s="247"/>
      <c r="XAN35" s="247"/>
      <c r="XAO35" s="247"/>
      <c r="XAP35" s="247"/>
      <c r="XAQ35" s="247"/>
      <c r="XAR35" s="247"/>
      <c r="XAS35" s="247"/>
      <c r="XAT35" s="247"/>
      <c r="XAU35" s="247"/>
      <c r="XAV35" s="247"/>
      <c r="XAW35" s="247"/>
      <c r="XAX35" s="247"/>
      <c r="XAY35" s="247"/>
      <c r="XAZ35" s="247"/>
      <c r="XBA35" s="247"/>
      <c r="XBB35" s="247"/>
      <c r="XBC35" s="247"/>
      <c r="XBD35" s="247"/>
      <c r="XBE35" s="247"/>
      <c r="XBF35" s="247"/>
      <c r="XBG35" s="247"/>
      <c r="XBH35" s="247"/>
      <c r="XBI35" s="247"/>
      <c r="XBJ35" s="247"/>
      <c r="XBK35" s="247"/>
      <c r="XBL35" s="247"/>
      <c r="XBM35" s="247"/>
      <c r="XBN35" s="247"/>
      <c r="XBO35" s="247"/>
      <c r="XBP35" s="247"/>
      <c r="XBQ35" s="247"/>
      <c r="XBR35" s="247"/>
      <c r="XBS35" s="247"/>
      <c r="XBT35" s="247"/>
      <c r="XBU35" s="247"/>
      <c r="XBV35" s="247"/>
      <c r="XBW35" s="247"/>
      <c r="XBX35" s="247"/>
      <c r="XBY35" s="247"/>
      <c r="XBZ35" s="247"/>
      <c r="XCA35" s="247"/>
      <c r="XCB35" s="247"/>
      <c r="XCC35" s="247"/>
      <c r="XCD35" s="247"/>
      <c r="XCE35" s="247"/>
      <c r="XCF35" s="247"/>
      <c r="XCG35" s="247"/>
      <c r="XCH35" s="247"/>
      <c r="XCI35" s="247"/>
      <c r="XCJ35" s="247"/>
      <c r="XCK35" s="247"/>
      <c r="XCL35" s="247"/>
      <c r="XCM35" s="247"/>
      <c r="XCN35" s="247"/>
      <c r="XCO35" s="247"/>
      <c r="XCP35" s="247"/>
      <c r="XCQ35" s="247"/>
      <c r="XCR35" s="247"/>
      <c r="XCS35" s="247"/>
      <c r="XCT35" s="247"/>
      <c r="XCU35" s="247"/>
      <c r="XCV35" s="247"/>
      <c r="XCW35" s="247"/>
      <c r="XCX35" s="247"/>
      <c r="XCY35" s="247"/>
      <c r="XCZ35" s="247"/>
      <c r="XDA35" s="247"/>
      <c r="XDB35" s="247"/>
      <c r="XDC35" s="247"/>
      <c r="XDD35" s="247"/>
      <c r="XDE35" s="247"/>
      <c r="XDF35" s="247"/>
      <c r="XDG35" s="247"/>
      <c r="XDH35" s="247"/>
      <c r="XDI35" s="247"/>
      <c r="XDJ35" s="247"/>
      <c r="XDK35" s="247"/>
      <c r="XDL35" s="247"/>
      <c r="XDM35" s="247"/>
      <c r="XDN35" s="247"/>
      <c r="XDO35" s="247"/>
      <c r="XDP35" s="247"/>
      <c r="XDQ35" s="247"/>
      <c r="XDR35" s="247"/>
      <c r="XDS35" s="247"/>
      <c r="XDT35" s="247"/>
      <c r="XDU35" s="247"/>
      <c r="XDV35" s="247"/>
      <c r="XDW35" s="247"/>
      <c r="XDX35" s="247"/>
      <c r="XDY35" s="247"/>
      <c r="XDZ35" s="247"/>
      <c r="XEA35" s="247"/>
      <c r="XEB35" s="247"/>
      <c r="XEC35" s="247"/>
      <c r="XED35" s="247"/>
      <c r="XEE35" s="247"/>
      <c r="XEF35" s="247"/>
      <c r="XEG35" s="247"/>
      <c r="XEH35" s="247"/>
      <c r="XEI35" s="247"/>
      <c r="XEJ35" s="247"/>
      <c r="XEK35" s="247"/>
      <c r="XEL35" s="247"/>
      <c r="XEM35" s="247"/>
      <c r="XEN35" s="247"/>
      <c r="XEO35" s="247"/>
      <c r="XEP35" s="247"/>
      <c r="XEQ35" s="247"/>
      <c r="XER35" s="247"/>
      <c r="XES35" s="247"/>
      <c r="XET35" s="247"/>
      <c r="XEU35" s="247"/>
      <c r="XEV35" s="247"/>
      <c r="XEW35" s="247"/>
      <c r="XEX35" s="247"/>
      <c r="XEY35" s="247"/>
      <c r="XEZ35" s="247"/>
      <c r="XFA35" s="247"/>
      <c r="XFB35" s="247"/>
      <c r="XFC35" s="247"/>
      <c r="XFD35" s="247"/>
    </row>
    <row r="36" s="243" customFormat="1" spans="1:16384">
      <c r="A36" s="595"/>
      <c r="B36" s="596"/>
      <c r="C36" s="596"/>
      <c r="D36" s="594"/>
      <c r="E36" s="594"/>
      <c r="F36" s="594"/>
      <c r="G36" s="594"/>
      <c r="H36" s="594"/>
      <c r="I36" s="594"/>
      <c r="J36" s="594"/>
      <c r="K36" s="594"/>
      <c r="L36" s="597"/>
      <c r="XAB36" s="247"/>
      <c r="XAC36" s="247"/>
      <c r="XAD36" s="247"/>
      <c r="XAE36" s="247"/>
      <c r="XAF36" s="247"/>
      <c r="XAG36" s="247"/>
      <c r="XAH36" s="247"/>
      <c r="XAI36" s="247"/>
      <c r="XAJ36" s="247"/>
      <c r="XAK36" s="247"/>
      <c r="XAL36" s="247"/>
      <c r="XAM36" s="247"/>
      <c r="XAN36" s="247"/>
      <c r="XAO36" s="247"/>
      <c r="XAP36" s="247"/>
      <c r="XAQ36" s="247"/>
      <c r="XAR36" s="247"/>
      <c r="XAS36" s="247"/>
      <c r="XAT36" s="247"/>
      <c r="XAU36" s="247"/>
      <c r="XAV36" s="247"/>
      <c r="XAW36" s="247"/>
      <c r="XAX36" s="247"/>
      <c r="XAY36" s="247"/>
      <c r="XAZ36" s="247"/>
      <c r="XBA36" s="247"/>
      <c r="XBB36" s="247"/>
      <c r="XBC36" s="247"/>
      <c r="XBD36" s="247"/>
      <c r="XBE36" s="247"/>
      <c r="XBF36" s="247"/>
      <c r="XBG36" s="247"/>
      <c r="XBH36" s="247"/>
      <c r="XBI36" s="247"/>
      <c r="XBJ36" s="247"/>
      <c r="XBK36" s="247"/>
      <c r="XBL36" s="247"/>
      <c r="XBM36" s="247"/>
      <c r="XBN36" s="247"/>
      <c r="XBO36" s="247"/>
      <c r="XBP36" s="247"/>
      <c r="XBQ36" s="247"/>
      <c r="XBR36" s="247"/>
      <c r="XBS36" s="247"/>
      <c r="XBT36" s="247"/>
      <c r="XBU36" s="247"/>
      <c r="XBV36" s="247"/>
      <c r="XBW36" s="247"/>
      <c r="XBX36" s="247"/>
      <c r="XBY36" s="247"/>
      <c r="XBZ36" s="247"/>
      <c r="XCA36" s="247"/>
      <c r="XCB36" s="247"/>
      <c r="XCC36" s="247"/>
      <c r="XCD36" s="247"/>
      <c r="XCE36" s="247"/>
      <c r="XCF36" s="247"/>
      <c r="XCG36" s="247"/>
      <c r="XCH36" s="247"/>
      <c r="XCI36" s="247"/>
      <c r="XCJ36" s="247"/>
      <c r="XCK36" s="247"/>
      <c r="XCL36" s="247"/>
      <c r="XCM36" s="247"/>
      <c r="XCN36" s="247"/>
      <c r="XCO36" s="247"/>
      <c r="XCP36" s="247"/>
      <c r="XCQ36" s="247"/>
      <c r="XCR36" s="247"/>
      <c r="XCS36" s="247"/>
      <c r="XCT36" s="247"/>
      <c r="XCU36" s="247"/>
      <c r="XCV36" s="247"/>
      <c r="XCW36" s="247"/>
      <c r="XCX36" s="247"/>
      <c r="XCY36" s="247"/>
      <c r="XCZ36" s="247"/>
      <c r="XDA36" s="247"/>
      <c r="XDB36" s="247"/>
      <c r="XDC36" s="247"/>
      <c r="XDD36" s="247"/>
      <c r="XDE36" s="247"/>
      <c r="XDF36" s="247"/>
      <c r="XDG36" s="247"/>
      <c r="XDH36" s="247"/>
      <c r="XDI36" s="247"/>
      <c r="XDJ36" s="247"/>
      <c r="XDK36" s="247"/>
      <c r="XDL36" s="247"/>
      <c r="XDM36" s="247"/>
      <c r="XDN36" s="247"/>
      <c r="XDO36" s="247"/>
      <c r="XDP36" s="247"/>
      <c r="XDQ36" s="247"/>
      <c r="XDR36" s="247"/>
      <c r="XDS36" s="247"/>
      <c r="XDT36" s="247"/>
      <c r="XDU36" s="247"/>
      <c r="XDV36" s="247"/>
      <c r="XDW36" s="247"/>
      <c r="XDX36" s="247"/>
      <c r="XDY36" s="247"/>
      <c r="XDZ36" s="247"/>
      <c r="XEA36" s="247"/>
      <c r="XEB36" s="247"/>
      <c r="XEC36" s="247"/>
      <c r="XED36" s="247"/>
      <c r="XEE36" s="247"/>
      <c r="XEF36" s="247"/>
      <c r="XEG36" s="247"/>
      <c r="XEH36" s="247"/>
      <c r="XEI36" s="247"/>
      <c r="XEJ36" s="247"/>
      <c r="XEK36" s="247"/>
      <c r="XEL36" s="247"/>
      <c r="XEM36" s="247"/>
      <c r="XEN36" s="247"/>
      <c r="XEO36" s="247"/>
      <c r="XEP36" s="247"/>
      <c r="XEQ36" s="247"/>
      <c r="XER36" s="247"/>
      <c r="XES36" s="247"/>
      <c r="XET36" s="247"/>
      <c r="XEU36" s="247"/>
      <c r="XEV36" s="247"/>
      <c r="XEW36" s="247"/>
      <c r="XEX36" s="247"/>
      <c r="XEY36" s="247"/>
      <c r="XEZ36" s="247"/>
      <c r="XFA36" s="247"/>
      <c r="XFB36" s="247"/>
      <c r="XFC36" s="247"/>
      <c r="XFD36" s="247"/>
    </row>
    <row r="37" s="243" customFormat="1" spans="1:16384">
      <c r="A37" s="595"/>
      <c r="B37" s="596"/>
      <c r="C37" s="596"/>
      <c r="D37" s="594"/>
      <c r="E37" s="594"/>
      <c r="F37" s="594"/>
      <c r="G37" s="594"/>
      <c r="H37" s="594"/>
      <c r="I37" s="594"/>
      <c r="J37" s="594"/>
      <c r="K37" s="594"/>
      <c r="L37" s="597"/>
      <c r="XAB37" s="247"/>
      <c r="XAC37" s="247"/>
      <c r="XAD37" s="247"/>
      <c r="XAE37" s="247"/>
      <c r="XAF37" s="247"/>
      <c r="XAG37" s="247"/>
      <c r="XAH37" s="247"/>
      <c r="XAI37" s="247"/>
      <c r="XAJ37" s="247"/>
      <c r="XAK37" s="247"/>
      <c r="XAL37" s="247"/>
      <c r="XAM37" s="247"/>
      <c r="XAN37" s="247"/>
      <c r="XAO37" s="247"/>
      <c r="XAP37" s="247"/>
      <c r="XAQ37" s="247"/>
      <c r="XAR37" s="247"/>
      <c r="XAS37" s="247"/>
      <c r="XAT37" s="247"/>
      <c r="XAU37" s="247"/>
      <c r="XAV37" s="247"/>
      <c r="XAW37" s="247"/>
      <c r="XAX37" s="247"/>
      <c r="XAY37" s="247"/>
      <c r="XAZ37" s="247"/>
      <c r="XBA37" s="247"/>
      <c r="XBB37" s="247"/>
      <c r="XBC37" s="247"/>
      <c r="XBD37" s="247"/>
      <c r="XBE37" s="247"/>
      <c r="XBF37" s="247"/>
      <c r="XBG37" s="247"/>
      <c r="XBH37" s="247"/>
      <c r="XBI37" s="247"/>
      <c r="XBJ37" s="247"/>
      <c r="XBK37" s="247"/>
      <c r="XBL37" s="247"/>
      <c r="XBM37" s="247"/>
      <c r="XBN37" s="247"/>
      <c r="XBO37" s="247"/>
      <c r="XBP37" s="247"/>
      <c r="XBQ37" s="247"/>
      <c r="XBR37" s="247"/>
      <c r="XBS37" s="247"/>
      <c r="XBT37" s="247"/>
      <c r="XBU37" s="247"/>
      <c r="XBV37" s="247"/>
      <c r="XBW37" s="247"/>
      <c r="XBX37" s="247"/>
      <c r="XBY37" s="247"/>
      <c r="XBZ37" s="247"/>
      <c r="XCA37" s="247"/>
      <c r="XCB37" s="247"/>
      <c r="XCC37" s="247"/>
      <c r="XCD37" s="247"/>
      <c r="XCE37" s="247"/>
      <c r="XCF37" s="247"/>
      <c r="XCG37" s="247"/>
      <c r="XCH37" s="247"/>
      <c r="XCI37" s="247"/>
      <c r="XCJ37" s="247"/>
      <c r="XCK37" s="247"/>
      <c r="XCL37" s="247"/>
      <c r="XCM37" s="247"/>
      <c r="XCN37" s="247"/>
      <c r="XCO37" s="247"/>
      <c r="XCP37" s="247"/>
      <c r="XCQ37" s="247"/>
      <c r="XCR37" s="247"/>
      <c r="XCS37" s="247"/>
      <c r="XCT37" s="247"/>
      <c r="XCU37" s="247"/>
      <c r="XCV37" s="247"/>
      <c r="XCW37" s="247"/>
      <c r="XCX37" s="247"/>
      <c r="XCY37" s="247"/>
      <c r="XCZ37" s="247"/>
      <c r="XDA37" s="247"/>
      <c r="XDB37" s="247"/>
      <c r="XDC37" s="247"/>
      <c r="XDD37" s="247"/>
      <c r="XDE37" s="247"/>
      <c r="XDF37" s="247"/>
      <c r="XDG37" s="247"/>
      <c r="XDH37" s="247"/>
      <c r="XDI37" s="247"/>
      <c r="XDJ37" s="247"/>
      <c r="XDK37" s="247"/>
      <c r="XDL37" s="247"/>
      <c r="XDM37" s="247"/>
      <c r="XDN37" s="247"/>
      <c r="XDO37" s="247"/>
      <c r="XDP37" s="247"/>
      <c r="XDQ37" s="247"/>
      <c r="XDR37" s="247"/>
      <c r="XDS37" s="247"/>
      <c r="XDT37" s="247"/>
      <c r="XDU37" s="247"/>
      <c r="XDV37" s="247"/>
      <c r="XDW37" s="247"/>
      <c r="XDX37" s="247"/>
      <c r="XDY37" s="247"/>
      <c r="XDZ37" s="247"/>
      <c r="XEA37" s="247"/>
      <c r="XEB37" s="247"/>
      <c r="XEC37" s="247"/>
      <c r="XED37" s="247"/>
      <c r="XEE37" s="247"/>
      <c r="XEF37" s="247"/>
      <c r="XEG37" s="247"/>
      <c r="XEH37" s="247"/>
      <c r="XEI37" s="247"/>
      <c r="XEJ37" s="247"/>
      <c r="XEK37" s="247"/>
      <c r="XEL37" s="247"/>
      <c r="XEM37" s="247"/>
      <c r="XEN37" s="247"/>
      <c r="XEO37" s="247"/>
      <c r="XEP37" s="247"/>
      <c r="XEQ37" s="247"/>
      <c r="XER37" s="247"/>
      <c r="XES37" s="247"/>
      <c r="XET37" s="247"/>
      <c r="XEU37" s="247"/>
      <c r="XEV37" s="247"/>
      <c r="XEW37" s="247"/>
      <c r="XEX37" s="247"/>
      <c r="XEY37" s="247"/>
      <c r="XEZ37" s="247"/>
      <c r="XFA37" s="247"/>
      <c r="XFB37" s="247"/>
      <c r="XFC37" s="247"/>
      <c r="XFD37" s="247"/>
    </row>
    <row r="38" s="243" customFormat="1" spans="1:16384">
      <c r="A38" s="595"/>
      <c r="B38" s="596"/>
      <c r="C38" s="596"/>
      <c r="D38" s="594"/>
      <c r="E38" s="594"/>
      <c r="F38" s="594"/>
      <c r="G38" s="594"/>
      <c r="H38" s="594"/>
      <c r="I38" s="594"/>
      <c r="J38" s="594"/>
      <c r="K38" s="594"/>
      <c r="L38" s="597"/>
      <c r="XAB38" s="247"/>
      <c r="XAC38" s="247"/>
      <c r="XAD38" s="247"/>
      <c r="XAE38" s="247"/>
      <c r="XAF38" s="247"/>
      <c r="XAG38" s="247"/>
      <c r="XAH38" s="247"/>
      <c r="XAI38" s="247"/>
      <c r="XAJ38" s="247"/>
      <c r="XAK38" s="247"/>
      <c r="XAL38" s="247"/>
      <c r="XAM38" s="247"/>
      <c r="XAN38" s="247"/>
      <c r="XAO38" s="247"/>
      <c r="XAP38" s="247"/>
      <c r="XAQ38" s="247"/>
      <c r="XAR38" s="247"/>
      <c r="XAS38" s="247"/>
      <c r="XAT38" s="247"/>
      <c r="XAU38" s="247"/>
      <c r="XAV38" s="247"/>
      <c r="XAW38" s="247"/>
      <c r="XAX38" s="247"/>
      <c r="XAY38" s="247"/>
      <c r="XAZ38" s="247"/>
      <c r="XBA38" s="247"/>
      <c r="XBB38" s="247"/>
      <c r="XBC38" s="247"/>
      <c r="XBD38" s="247"/>
      <c r="XBE38" s="247"/>
      <c r="XBF38" s="247"/>
      <c r="XBG38" s="247"/>
      <c r="XBH38" s="247"/>
      <c r="XBI38" s="247"/>
      <c r="XBJ38" s="247"/>
      <c r="XBK38" s="247"/>
      <c r="XBL38" s="247"/>
      <c r="XBM38" s="247"/>
      <c r="XBN38" s="247"/>
      <c r="XBO38" s="247"/>
      <c r="XBP38" s="247"/>
      <c r="XBQ38" s="247"/>
      <c r="XBR38" s="247"/>
      <c r="XBS38" s="247"/>
      <c r="XBT38" s="247"/>
      <c r="XBU38" s="247"/>
      <c r="XBV38" s="247"/>
      <c r="XBW38" s="247"/>
      <c r="XBX38" s="247"/>
      <c r="XBY38" s="247"/>
      <c r="XBZ38" s="247"/>
      <c r="XCA38" s="247"/>
      <c r="XCB38" s="247"/>
      <c r="XCC38" s="247"/>
      <c r="XCD38" s="247"/>
      <c r="XCE38" s="247"/>
      <c r="XCF38" s="247"/>
      <c r="XCG38" s="247"/>
      <c r="XCH38" s="247"/>
      <c r="XCI38" s="247"/>
      <c r="XCJ38" s="247"/>
      <c r="XCK38" s="247"/>
      <c r="XCL38" s="247"/>
      <c r="XCM38" s="247"/>
      <c r="XCN38" s="247"/>
      <c r="XCO38" s="247"/>
      <c r="XCP38" s="247"/>
      <c r="XCQ38" s="247"/>
      <c r="XCR38" s="247"/>
      <c r="XCS38" s="247"/>
      <c r="XCT38" s="247"/>
      <c r="XCU38" s="247"/>
      <c r="XCV38" s="247"/>
      <c r="XCW38" s="247"/>
      <c r="XCX38" s="247"/>
      <c r="XCY38" s="247"/>
      <c r="XCZ38" s="247"/>
      <c r="XDA38" s="247"/>
      <c r="XDB38" s="247"/>
      <c r="XDC38" s="247"/>
      <c r="XDD38" s="247"/>
      <c r="XDE38" s="247"/>
      <c r="XDF38" s="247"/>
      <c r="XDG38" s="247"/>
      <c r="XDH38" s="247"/>
      <c r="XDI38" s="247"/>
      <c r="XDJ38" s="247"/>
      <c r="XDK38" s="247"/>
      <c r="XDL38" s="247"/>
      <c r="XDM38" s="247"/>
      <c r="XDN38" s="247"/>
      <c r="XDO38" s="247"/>
      <c r="XDP38" s="247"/>
      <c r="XDQ38" s="247"/>
      <c r="XDR38" s="247"/>
      <c r="XDS38" s="247"/>
      <c r="XDT38" s="247"/>
      <c r="XDU38" s="247"/>
      <c r="XDV38" s="247"/>
      <c r="XDW38" s="247"/>
      <c r="XDX38" s="247"/>
      <c r="XDY38" s="247"/>
      <c r="XDZ38" s="247"/>
      <c r="XEA38" s="247"/>
      <c r="XEB38" s="247"/>
      <c r="XEC38" s="247"/>
      <c r="XED38" s="247"/>
      <c r="XEE38" s="247"/>
      <c r="XEF38" s="247"/>
      <c r="XEG38" s="247"/>
      <c r="XEH38" s="247"/>
      <c r="XEI38" s="247"/>
      <c r="XEJ38" s="247"/>
      <c r="XEK38" s="247"/>
      <c r="XEL38" s="247"/>
      <c r="XEM38" s="247"/>
      <c r="XEN38" s="247"/>
      <c r="XEO38" s="247"/>
      <c r="XEP38" s="247"/>
      <c r="XEQ38" s="247"/>
      <c r="XER38" s="247"/>
      <c r="XES38" s="247"/>
      <c r="XET38" s="247"/>
      <c r="XEU38" s="247"/>
      <c r="XEV38" s="247"/>
      <c r="XEW38" s="247"/>
      <c r="XEX38" s="247"/>
      <c r="XEY38" s="247"/>
      <c r="XEZ38" s="247"/>
      <c r="XFA38" s="247"/>
      <c r="XFB38" s="247"/>
      <c r="XFC38" s="247"/>
      <c r="XFD38" s="247"/>
    </row>
    <row r="39" s="243" customFormat="1" spans="1:16384">
      <c r="A39" s="595"/>
      <c r="B39" s="596"/>
      <c r="C39" s="596"/>
      <c r="D39" s="594"/>
      <c r="E39" s="594"/>
      <c r="F39" s="594"/>
      <c r="G39" s="594"/>
      <c r="H39" s="594"/>
      <c r="I39" s="594"/>
      <c r="J39" s="594"/>
      <c r="K39" s="594"/>
      <c r="L39" s="597"/>
      <c r="XAB39" s="247"/>
      <c r="XAC39" s="247"/>
      <c r="XAD39" s="247"/>
      <c r="XAE39" s="247"/>
      <c r="XAF39" s="247"/>
      <c r="XAG39" s="247"/>
      <c r="XAH39" s="247"/>
      <c r="XAI39" s="247"/>
      <c r="XAJ39" s="247"/>
      <c r="XAK39" s="247"/>
      <c r="XAL39" s="247"/>
      <c r="XAM39" s="247"/>
      <c r="XAN39" s="247"/>
      <c r="XAO39" s="247"/>
      <c r="XAP39" s="247"/>
      <c r="XAQ39" s="247"/>
      <c r="XAR39" s="247"/>
      <c r="XAS39" s="247"/>
      <c r="XAT39" s="247"/>
      <c r="XAU39" s="247"/>
      <c r="XAV39" s="247"/>
      <c r="XAW39" s="247"/>
      <c r="XAX39" s="247"/>
      <c r="XAY39" s="247"/>
      <c r="XAZ39" s="247"/>
      <c r="XBA39" s="247"/>
      <c r="XBB39" s="247"/>
      <c r="XBC39" s="247"/>
      <c r="XBD39" s="247"/>
      <c r="XBE39" s="247"/>
      <c r="XBF39" s="247"/>
      <c r="XBG39" s="247"/>
      <c r="XBH39" s="247"/>
      <c r="XBI39" s="247"/>
      <c r="XBJ39" s="247"/>
      <c r="XBK39" s="247"/>
      <c r="XBL39" s="247"/>
      <c r="XBM39" s="247"/>
      <c r="XBN39" s="247"/>
      <c r="XBO39" s="247"/>
      <c r="XBP39" s="247"/>
      <c r="XBQ39" s="247"/>
      <c r="XBR39" s="247"/>
      <c r="XBS39" s="247"/>
      <c r="XBT39" s="247"/>
      <c r="XBU39" s="247"/>
      <c r="XBV39" s="247"/>
      <c r="XBW39" s="247"/>
      <c r="XBX39" s="247"/>
      <c r="XBY39" s="247"/>
      <c r="XBZ39" s="247"/>
      <c r="XCA39" s="247"/>
      <c r="XCB39" s="247"/>
      <c r="XCC39" s="247"/>
      <c r="XCD39" s="247"/>
      <c r="XCE39" s="247"/>
      <c r="XCF39" s="247"/>
      <c r="XCG39" s="247"/>
      <c r="XCH39" s="247"/>
      <c r="XCI39" s="247"/>
      <c r="XCJ39" s="247"/>
      <c r="XCK39" s="247"/>
      <c r="XCL39" s="247"/>
      <c r="XCM39" s="247"/>
      <c r="XCN39" s="247"/>
      <c r="XCO39" s="247"/>
      <c r="XCP39" s="247"/>
      <c r="XCQ39" s="247"/>
      <c r="XCR39" s="247"/>
      <c r="XCS39" s="247"/>
      <c r="XCT39" s="247"/>
      <c r="XCU39" s="247"/>
      <c r="XCV39" s="247"/>
      <c r="XCW39" s="247"/>
      <c r="XCX39" s="247"/>
      <c r="XCY39" s="247"/>
      <c r="XCZ39" s="247"/>
      <c r="XDA39" s="247"/>
      <c r="XDB39" s="247"/>
      <c r="XDC39" s="247"/>
      <c r="XDD39" s="247"/>
      <c r="XDE39" s="247"/>
      <c r="XDF39" s="247"/>
      <c r="XDG39" s="247"/>
      <c r="XDH39" s="247"/>
      <c r="XDI39" s="247"/>
      <c r="XDJ39" s="247"/>
      <c r="XDK39" s="247"/>
      <c r="XDL39" s="247"/>
      <c r="XDM39" s="247"/>
      <c r="XDN39" s="247"/>
      <c r="XDO39" s="247"/>
      <c r="XDP39" s="247"/>
      <c r="XDQ39" s="247"/>
      <c r="XDR39" s="247"/>
      <c r="XDS39" s="247"/>
      <c r="XDT39" s="247"/>
      <c r="XDU39" s="247"/>
      <c r="XDV39" s="247"/>
      <c r="XDW39" s="247"/>
      <c r="XDX39" s="247"/>
      <c r="XDY39" s="247"/>
      <c r="XDZ39" s="247"/>
      <c r="XEA39" s="247"/>
      <c r="XEB39" s="247"/>
      <c r="XEC39" s="247"/>
      <c r="XED39" s="247"/>
      <c r="XEE39" s="247"/>
      <c r="XEF39" s="247"/>
      <c r="XEG39" s="247"/>
      <c r="XEH39" s="247"/>
      <c r="XEI39" s="247"/>
      <c r="XEJ39" s="247"/>
      <c r="XEK39" s="247"/>
      <c r="XEL39" s="247"/>
      <c r="XEM39" s="247"/>
      <c r="XEN39" s="247"/>
      <c r="XEO39" s="247"/>
      <c r="XEP39" s="247"/>
      <c r="XEQ39" s="247"/>
      <c r="XER39" s="247"/>
      <c r="XES39" s="247"/>
      <c r="XET39" s="247"/>
      <c r="XEU39" s="247"/>
      <c r="XEV39" s="247"/>
      <c r="XEW39" s="247"/>
      <c r="XEX39" s="247"/>
      <c r="XEY39" s="247"/>
      <c r="XEZ39" s="247"/>
      <c r="XFA39" s="247"/>
      <c r="XFB39" s="247"/>
      <c r="XFC39" s="247"/>
      <c r="XFD39" s="247"/>
    </row>
    <row r="40" s="243" customFormat="1" spans="1:16384">
      <c r="A40" s="595"/>
      <c r="B40" s="596"/>
      <c r="C40" s="596"/>
      <c r="D40" s="594"/>
      <c r="E40" s="594"/>
      <c r="F40" s="594"/>
      <c r="G40" s="594"/>
      <c r="H40" s="594"/>
      <c r="I40" s="594"/>
      <c r="J40" s="594"/>
      <c r="K40" s="594"/>
      <c r="L40" s="597"/>
      <c r="XAB40" s="247"/>
      <c r="XAC40" s="247"/>
      <c r="XAD40" s="247"/>
      <c r="XAE40" s="247"/>
      <c r="XAF40" s="247"/>
      <c r="XAG40" s="247"/>
      <c r="XAH40" s="247"/>
      <c r="XAI40" s="247"/>
      <c r="XAJ40" s="247"/>
      <c r="XAK40" s="247"/>
      <c r="XAL40" s="247"/>
      <c r="XAM40" s="247"/>
      <c r="XAN40" s="247"/>
      <c r="XAO40" s="247"/>
      <c r="XAP40" s="247"/>
      <c r="XAQ40" s="247"/>
      <c r="XAR40" s="247"/>
      <c r="XAS40" s="247"/>
      <c r="XAT40" s="247"/>
      <c r="XAU40" s="247"/>
      <c r="XAV40" s="247"/>
      <c r="XAW40" s="247"/>
      <c r="XAX40" s="247"/>
      <c r="XAY40" s="247"/>
      <c r="XAZ40" s="247"/>
      <c r="XBA40" s="247"/>
      <c r="XBB40" s="247"/>
      <c r="XBC40" s="247"/>
      <c r="XBD40" s="247"/>
      <c r="XBE40" s="247"/>
      <c r="XBF40" s="247"/>
      <c r="XBG40" s="247"/>
      <c r="XBH40" s="247"/>
      <c r="XBI40" s="247"/>
      <c r="XBJ40" s="247"/>
      <c r="XBK40" s="247"/>
      <c r="XBL40" s="247"/>
      <c r="XBM40" s="247"/>
      <c r="XBN40" s="247"/>
      <c r="XBO40" s="247"/>
      <c r="XBP40" s="247"/>
      <c r="XBQ40" s="247"/>
      <c r="XBR40" s="247"/>
      <c r="XBS40" s="247"/>
      <c r="XBT40" s="247"/>
      <c r="XBU40" s="247"/>
      <c r="XBV40" s="247"/>
      <c r="XBW40" s="247"/>
      <c r="XBX40" s="247"/>
      <c r="XBY40" s="247"/>
      <c r="XBZ40" s="247"/>
      <c r="XCA40" s="247"/>
      <c r="XCB40" s="247"/>
      <c r="XCC40" s="247"/>
      <c r="XCD40" s="247"/>
      <c r="XCE40" s="247"/>
      <c r="XCF40" s="247"/>
      <c r="XCG40" s="247"/>
      <c r="XCH40" s="247"/>
      <c r="XCI40" s="247"/>
      <c r="XCJ40" s="247"/>
      <c r="XCK40" s="247"/>
      <c r="XCL40" s="247"/>
      <c r="XCM40" s="247"/>
      <c r="XCN40" s="247"/>
      <c r="XCO40" s="247"/>
      <c r="XCP40" s="247"/>
      <c r="XCQ40" s="247"/>
      <c r="XCR40" s="247"/>
      <c r="XCS40" s="247"/>
      <c r="XCT40" s="247"/>
      <c r="XCU40" s="247"/>
      <c r="XCV40" s="247"/>
      <c r="XCW40" s="247"/>
      <c r="XCX40" s="247"/>
      <c r="XCY40" s="247"/>
      <c r="XCZ40" s="247"/>
      <c r="XDA40" s="247"/>
      <c r="XDB40" s="247"/>
      <c r="XDC40" s="247"/>
      <c r="XDD40" s="247"/>
      <c r="XDE40" s="247"/>
      <c r="XDF40" s="247"/>
      <c r="XDG40" s="247"/>
      <c r="XDH40" s="247"/>
      <c r="XDI40" s="247"/>
      <c r="XDJ40" s="247"/>
      <c r="XDK40" s="247"/>
      <c r="XDL40" s="247"/>
      <c r="XDM40" s="247"/>
      <c r="XDN40" s="247"/>
      <c r="XDO40" s="247"/>
      <c r="XDP40" s="247"/>
      <c r="XDQ40" s="247"/>
      <c r="XDR40" s="247"/>
      <c r="XDS40" s="247"/>
      <c r="XDT40" s="247"/>
      <c r="XDU40" s="247"/>
      <c r="XDV40" s="247"/>
      <c r="XDW40" s="247"/>
      <c r="XDX40" s="247"/>
      <c r="XDY40" s="247"/>
      <c r="XDZ40" s="247"/>
      <c r="XEA40" s="247"/>
      <c r="XEB40" s="247"/>
      <c r="XEC40" s="247"/>
      <c r="XED40" s="247"/>
      <c r="XEE40" s="247"/>
      <c r="XEF40" s="247"/>
      <c r="XEG40" s="247"/>
      <c r="XEH40" s="247"/>
      <c r="XEI40" s="247"/>
      <c r="XEJ40" s="247"/>
      <c r="XEK40" s="247"/>
      <c r="XEL40" s="247"/>
      <c r="XEM40" s="247"/>
      <c r="XEN40" s="247"/>
      <c r="XEO40" s="247"/>
      <c r="XEP40" s="247"/>
      <c r="XEQ40" s="247"/>
      <c r="XER40" s="247"/>
      <c r="XES40" s="247"/>
      <c r="XET40" s="247"/>
      <c r="XEU40" s="247"/>
      <c r="XEV40" s="247"/>
      <c r="XEW40" s="247"/>
      <c r="XEX40" s="247"/>
      <c r="XEY40" s="247"/>
      <c r="XEZ40" s="247"/>
      <c r="XFA40" s="247"/>
      <c r="XFB40" s="247"/>
      <c r="XFC40" s="247"/>
      <c r="XFD40" s="247"/>
    </row>
    <row r="41" s="243" customFormat="1" spans="1:16384">
      <c r="A41" s="595"/>
      <c r="B41" s="596"/>
      <c r="C41" s="596"/>
      <c r="D41" s="594"/>
      <c r="E41" s="594"/>
      <c r="F41" s="594"/>
      <c r="G41" s="594"/>
      <c r="H41" s="594"/>
      <c r="I41" s="594"/>
      <c r="J41" s="594"/>
      <c r="K41" s="594"/>
      <c r="L41" s="597"/>
      <c r="XAB41" s="247"/>
      <c r="XAC41" s="247"/>
      <c r="XAD41" s="247"/>
      <c r="XAE41" s="247"/>
      <c r="XAF41" s="247"/>
      <c r="XAG41" s="247"/>
      <c r="XAH41" s="247"/>
      <c r="XAI41" s="247"/>
      <c r="XAJ41" s="247"/>
      <c r="XAK41" s="247"/>
      <c r="XAL41" s="247"/>
      <c r="XAM41" s="247"/>
      <c r="XAN41" s="247"/>
      <c r="XAO41" s="247"/>
      <c r="XAP41" s="247"/>
      <c r="XAQ41" s="247"/>
      <c r="XAR41" s="247"/>
      <c r="XAS41" s="247"/>
      <c r="XAT41" s="247"/>
      <c r="XAU41" s="247"/>
      <c r="XAV41" s="247"/>
      <c r="XAW41" s="247"/>
      <c r="XAX41" s="247"/>
      <c r="XAY41" s="247"/>
      <c r="XAZ41" s="247"/>
      <c r="XBA41" s="247"/>
      <c r="XBB41" s="247"/>
      <c r="XBC41" s="247"/>
      <c r="XBD41" s="247"/>
      <c r="XBE41" s="247"/>
      <c r="XBF41" s="247"/>
      <c r="XBG41" s="247"/>
      <c r="XBH41" s="247"/>
      <c r="XBI41" s="247"/>
      <c r="XBJ41" s="247"/>
      <c r="XBK41" s="247"/>
      <c r="XBL41" s="247"/>
      <c r="XBM41" s="247"/>
      <c r="XBN41" s="247"/>
      <c r="XBO41" s="247"/>
      <c r="XBP41" s="247"/>
      <c r="XBQ41" s="247"/>
      <c r="XBR41" s="247"/>
      <c r="XBS41" s="247"/>
      <c r="XBT41" s="247"/>
      <c r="XBU41" s="247"/>
      <c r="XBV41" s="247"/>
      <c r="XBW41" s="247"/>
      <c r="XBX41" s="247"/>
      <c r="XBY41" s="247"/>
      <c r="XBZ41" s="247"/>
      <c r="XCA41" s="247"/>
      <c r="XCB41" s="247"/>
      <c r="XCC41" s="247"/>
      <c r="XCD41" s="247"/>
      <c r="XCE41" s="247"/>
      <c r="XCF41" s="247"/>
      <c r="XCG41" s="247"/>
      <c r="XCH41" s="247"/>
      <c r="XCI41" s="247"/>
      <c r="XCJ41" s="247"/>
      <c r="XCK41" s="247"/>
      <c r="XCL41" s="247"/>
      <c r="XCM41" s="247"/>
      <c r="XCN41" s="247"/>
      <c r="XCO41" s="247"/>
      <c r="XCP41" s="247"/>
      <c r="XCQ41" s="247"/>
      <c r="XCR41" s="247"/>
      <c r="XCS41" s="247"/>
      <c r="XCT41" s="247"/>
      <c r="XCU41" s="247"/>
      <c r="XCV41" s="247"/>
      <c r="XCW41" s="247"/>
      <c r="XCX41" s="247"/>
      <c r="XCY41" s="247"/>
      <c r="XCZ41" s="247"/>
      <c r="XDA41" s="247"/>
      <c r="XDB41" s="247"/>
      <c r="XDC41" s="247"/>
      <c r="XDD41" s="247"/>
      <c r="XDE41" s="247"/>
      <c r="XDF41" s="247"/>
      <c r="XDG41" s="247"/>
      <c r="XDH41" s="247"/>
      <c r="XDI41" s="247"/>
      <c r="XDJ41" s="247"/>
      <c r="XDK41" s="247"/>
      <c r="XDL41" s="247"/>
      <c r="XDM41" s="247"/>
      <c r="XDN41" s="247"/>
      <c r="XDO41" s="247"/>
      <c r="XDP41" s="247"/>
      <c r="XDQ41" s="247"/>
      <c r="XDR41" s="247"/>
      <c r="XDS41" s="247"/>
      <c r="XDT41" s="247"/>
      <c r="XDU41" s="247"/>
      <c r="XDV41" s="247"/>
      <c r="XDW41" s="247"/>
      <c r="XDX41" s="247"/>
      <c r="XDY41" s="247"/>
      <c r="XDZ41" s="247"/>
      <c r="XEA41" s="247"/>
      <c r="XEB41" s="247"/>
      <c r="XEC41" s="247"/>
      <c r="XED41" s="247"/>
      <c r="XEE41" s="247"/>
      <c r="XEF41" s="247"/>
      <c r="XEG41" s="247"/>
      <c r="XEH41" s="247"/>
      <c r="XEI41" s="247"/>
      <c r="XEJ41" s="247"/>
      <c r="XEK41" s="247"/>
      <c r="XEL41" s="247"/>
      <c r="XEM41" s="247"/>
      <c r="XEN41" s="247"/>
      <c r="XEO41" s="247"/>
      <c r="XEP41" s="247"/>
      <c r="XEQ41" s="247"/>
      <c r="XER41" s="247"/>
      <c r="XES41" s="247"/>
      <c r="XET41" s="247"/>
      <c r="XEU41" s="247"/>
      <c r="XEV41" s="247"/>
      <c r="XEW41" s="247"/>
      <c r="XEX41" s="247"/>
      <c r="XEY41" s="247"/>
      <c r="XEZ41" s="247"/>
      <c r="XFA41" s="247"/>
      <c r="XFB41" s="247"/>
      <c r="XFC41" s="247"/>
      <c r="XFD41" s="247"/>
    </row>
    <row r="42" s="243" customFormat="1" spans="1:16384">
      <c r="A42" s="595"/>
      <c r="B42" s="596"/>
      <c r="C42" s="596"/>
      <c r="D42" s="594"/>
      <c r="E42" s="594"/>
      <c r="F42" s="594"/>
      <c r="G42" s="594"/>
      <c r="H42" s="594"/>
      <c r="I42" s="594"/>
      <c r="J42" s="594"/>
      <c r="K42" s="594"/>
      <c r="L42" s="597"/>
      <c r="XAB42" s="247"/>
      <c r="XAC42" s="247"/>
      <c r="XAD42" s="247"/>
      <c r="XAE42" s="247"/>
      <c r="XAF42" s="247"/>
      <c r="XAG42" s="247"/>
      <c r="XAH42" s="247"/>
      <c r="XAI42" s="247"/>
      <c r="XAJ42" s="247"/>
      <c r="XAK42" s="247"/>
      <c r="XAL42" s="247"/>
      <c r="XAM42" s="247"/>
      <c r="XAN42" s="247"/>
      <c r="XAO42" s="247"/>
      <c r="XAP42" s="247"/>
      <c r="XAQ42" s="247"/>
      <c r="XAR42" s="247"/>
      <c r="XAS42" s="247"/>
      <c r="XAT42" s="247"/>
      <c r="XAU42" s="247"/>
      <c r="XAV42" s="247"/>
      <c r="XAW42" s="247"/>
      <c r="XAX42" s="247"/>
      <c r="XAY42" s="247"/>
      <c r="XAZ42" s="247"/>
      <c r="XBA42" s="247"/>
      <c r="XBB42" s="247"/>
      <c r="XBC42" s="247"/>
      <c r="XBD42" s="247"/>
      <c r="XBE42" s="247"/>
      <c r="XBF42" s="247"/>
      <c r="XBG42" s="247"/>
      <c r="XBH42" s="247"/>
      <c r="XBI42" s="247"/>
      <c r="XBJ42" s="247"/>
      <c r="XBK42" s="247"/>
      <c r="XBL42" s="247"/>
      <c r="XBM42" s="247"/>
      <c r="XBN42" s="247"/>
      <c r="XBO42" s="247"/>
      <c r="XBP42" s="247"/>
      <c r="XBQ42" s="247"/>
      <c r="XBR42" s="247"/>
      <c r="XBS42" s="247"/>
      <c r="XBT42" s="247"/>
      <c r="XBU42" s="247"/>
      <c r="XBV42" s="247"/>
      <c r="XBW42" s="247"/>
      <c r="XBX42" s="247"/>
      <c r="XBY42" s="247"/>
      <c r="XBZ42" s="247"/>
      <c r="XCA42" s="247"/>
      <c r="XCB42" s="247"/>
      <c r="XCC42" s="247"/>
      <c r="XCD42" s="247"/>
      <c r="XCE42" s="247"/>
      <c r="XCF42" s="247"/>
      <c r="XCG42" s="247"/>
      <c r="XCH42" s="247"/>
      <c r="XCI42" s="247"/>
      <c r="XCJ42" s="247"/>
      <c r="XCK42" s="247"/>
      <c r="XCL42" s="247"/>
      <c r="XCM42" s="247"/>
      <c r="XCN42" s="247"/>
      <c r="XCO42" s="247"/>
      <c r="XCP42" s="247"/>
      <c r="XCQ42" s="247"/>
      <c r="XCR42" s="247"/>
      <c r="XCS42" s="247"/>
      <c r="XCT42" s="247"/>
      <c r="XCU42" s="247"/>
      <c r="XCV42" s="247"/>
      <c r="XCW42" s="247"/>
      <c r="XCX42" s="247"/>
      <c r="XCY42" s="247"/>
      <c r="XCZ42" s="247"/>
      <c r="XDA42" s="247"/>
      <c r="XDB42" s="247"/>
      <c r="XDC42" s="247"/>
      <c r="XDD42" s="247"/>
      <c r="XDE42" s="247"/>
      <c r="XDF42" s="247"/>
      <c r="XDG42" s="247"/>
      <c r="XDH42" s="247"/>
      <c r="XDI42" s="247"/>
      <c r="XDJ42" s="247"/>
      <c r="XDK42" s="247"/>
      <c r="XDL42" s="247"/>
      <c r="XDM42" s="247"/>
      <c r="XDN42" s="247"/>
      <c r="XDO42" s="247"/>
      <c r="XDP42" s="247"/>
      <c r="XDQ42" s="247"/>
      <c r="XDR42" s="247"/>
      <c r="XDS42" s="247"/>
      <c r="XDT42" s="247"/>
      <c r="XDU42" s="247"/>
      <c r="XDV42" s="247"/>
      <c r="XDW42" s="247"/>
      <c r="XDX42" s="247"/>
      <c r="XDY42" s="247"/>
      <c r="XDZ42" s="247"/>
      <c r="XEA42" s="247"/>
      <c r="XEB42" s="247"/>
      <c r="XEC42" s="247"/>
      <c r="XED42" s="247"/>
      <c r="XEE42" s="247"/>
      <c r="XEF42" s="247"/>
      <c r="XEG42" s="247"/>
      <c r="XEH42" s="247"/>
      <c r="XEI42" s="247"/>
      <c r="XEJ42" s="247"/>
      <c r="XEK42" s="247"/>
      <c r="XEL42" s="247"/>
      <c r="XEM42" s="247"/>
      <c r="XEN42" s="247"/>
      <c r="XEO42" s="247"/>
      <c r="XEP42" s="247"/>
      <c r="XEQ42" s="247"/>
      <c r="XER42" s="247"/>
      <c r="XES42" s="247"/>
      <c r="XET42" s="247"/>
      <c r="XEU42" s="247"/>
      <c r="XEV42" s="247"/>
      <c r="XEW42" s="247"/>
      <c r="XEX42" s="247"/>
      <c r="XEY42" s="247"/>
      <c r="XEZ42" s="247"/>
      <c r="XFA42" s="247"/>
      <c r="XFB42" s="247"/>
      <c r="XFC42" s="247"/>
      <c r="XFD42" s="247"/>
    </row>
    <row r="43" s="243" customFormat="1" spans="1:16384">
      <c r="A43" s="595"/>
      <c r="B43" s="596"/>
      <c r="C43" s="596"/>
      <c r="D43" s="594"/>
      <c r="E43" s="594"/>
      <c r="F43" s="594"/>
      <c r="G43" s="594"/>
      <c r="H43" s="594"/>
      <c r="I43" s="594"/>
      <c r="J43" s="594"/>
      <c r="K43" s="594"/>
      <c r="L43" s="597"/>
      <c r="XAB43" s="247"/>
      <c r="XAC43" s="247"/>
      <c r="XAD43" s="247"/>
      <c r="XAE43" s="247"/>
      <c r="XAF43" s="247"/>
      <c r="XAG43" s="247"/>
      <c r="XAH43" s="247"/>
      <c r="XAI43" s="247"/>
      <c r="XAJ43" s="247"/>
      <c r="XAK43" s="247"/>
      <c r="XAL43" s="247"/>
      <c r="XAM43" s="247"/>
      <c r="XAN43" s="247"/>
      <c r="XAO43" s="247"/>
      <c r="XAP43" s="247"/>
      <c r="XAQ43" s="247"/>
      <c r="XAR43" s="247"/>
      <c r="XAS43" s="247"/>
      <c r="XAT43" s="247"/>
      <c r="XAU43" s="247"/>
      <c r="XAV43" s="247"/>
      <c r="XAW43" s="247"/>
      <c r="XAX43" s="247"/>
      <c r="XAY43" s="247"/>
      <c r="XAZ43" s="247"/>
      <c r="XBA43" s="247"/>
      <c r="XBB43" s="247"/>
      <c r="XBC43" s="247"/>
      <c r="XBD43" s="247"/>
      <c r="XBE43" s="247"/>
      <c r="XBF43" s="247"/>
      <c r="XBG43" s="247"/>
      <c r="XBH43" s="247"/>
      <c r="XBI43" s="247"/>
      <c r="XBJ43" s="247"/>
      <c r="XBK43" s="247"/>
      <c r="XBL43" s="247"/>
      <c r="XBM43" s="247"/>
      <c r="XBN43" s="247"/>
      <c r="XBO43" s="247"/>
      <c r="XBP43" s="247"/>
      <c r="XBQ43" s="247"/>
      <c r="XBR43" s="247"/>
      <c r="XBS43" s="247"/>
      <c r="XBT43" s="247"/>
      <c r="XBU43" s="247"/>
      <c r="XBV43" s="247"/>
      <c r="XBW43" s="247"/>
      <c r="XBX43" s="247"/>
      <c r="XBY43" s="247"/>
      <c r="XBZ43" s="247"/>
      <c r="XCA43" s="247"/>
      <c r="XCB43" s="247"/>
      <c r="XCC43" s="247"/>
      <c r="XCD43" s="247"/>
      <c r="XCE43" s="247"/>
      <c r="XCF43" s="247"/>
      <c r="XCG43" s="247"/>
      <c r="XCH43" s="247"/>
      <c r="XCI43" s="247"/>
      <c r="XCJ43" s="247"/>
      <c r="XCK43" s="247"/>
      <c r="XCL43" s="247"/>
      <c r="XCM43" s="247"/>
      <c r="XCN43" s="247"/>
      <c r="XCO43" s="247"/>
      <c r="XCP43" s="247"/>
      <c r="XCQ43" s="247"/>
      <c r="XCR43" s="247"/>
      <c r="XCS43" s="247"/>
      <c r="XCT43" s="247"/>
      <c r="XCU43" s="247"/>
      <c r="XCV43" s="247"/>
      <c r="XCW43" s="247"/>
      <c r="XCX43" s="247"/>
      <c r="XCY43" s="247"/>
      <c r="XCZ43" s="247"/>
      <c r="XDA43" s="247"/>
      <c r="XDB43" s="247"/>
      <c r="XDC43" s="247"/>
      <c r="XDD43" s="247"/>
      <c r="XDE43" s="247"/>
      <c r="XDF43" s="247"/>
      <c r="XDG43" s="247"/>
      <c r="XDH43" s="247"/>
      <c r="XDI43" s="247"/>
      <c r="XDJ43" s="247"/>
      <c r="XDK43" s="247"/>
      <c r="XDL43" s="247"/>
      <c r="XDM43" s="247"/>
      <c r="XDN43" s="247"/>
      <c r="XDO43" s="247"/>
      <c r="XDP43" s="247"/>
      <c r="XDQ43" s="247"/>
      <c r="XDR43" s="247"/>
      <c r="XDS43" s="247"/>
      <c r="XDT43" s="247"/>
      <c r="XDU43" s="247"/>
      <c r="XDV43" s="247"/>
      <c r="XDW43" s="247"/>
      <c r="XDX43" s="247"/>
      <c r="XDY43" s="247"/>
      <c r="XDZ43" s="247"/>
      <c r="XEA43" s="247"/>
      <c r="XEB43" s="247"/>
      <c r="XEC43" s="247"/>
      <c r="XED43" s="247"/>
      <c r="XEE43" s="247"/>
      <c r="XEF43" s="247"/>
      <c r="XEG43" s="247"/>
      <c r="XEH43" s="247"/>
      <c r="XEI43" s="247"/>
      <c r="XEJ43" s="247"/>
      <c r="XEK43" s="247"/>
      <c r="XEL43" s="247"/>
      <c r="XEM43" s="247"/>
      <c r="XEN43" s="247"/>
      <c r="XEO43" s="247"/>
      <c r="XEP43" s="247"/>
      <c r="XEQ43" s="247"/>
      <c r="XER43" s="247"/>
      <c r="XES43" s="247"/>
      <c r="XET43" s="247"/>
      <c r="XEU43" s="247"/>
      <c r="XEV43" s="247"/>
      <c r="XEW43" s="247"/>
      <c r="XEX43" s="247"/>
      <c r="XEY43" s="247"/>
      <c r="XEZ43" s="247"/>
      <c r="XFA43" s="247"/>
      <c r="XFB43" s="247"/>
      <c r="XFC43" s="247"/>
      <c r="XFD43" s="247"/>
    </row>
    <row r="44" s="243" customFormat="1" spans="1:16384">
      <c r="A44" s="595"/>
      <c r="B44" s="596"/>
      <c r="C44" s="596"/>
      <c r="D44" s="594"/>
      <c r="E44" s="594"/>
      <c r="F44" s="594"/>
      <c r="G44" s="594"/>
      <c r="H44" s="594"/>
      <c r="I44" s="594"/>
      <c r="J44" s="594"/>
      <c r="K44" s="594"/>
      <c r="L44" s="597"/>
      <c r="XAB44" s="247"/>
      <c r="XAC44" s="247"/>
      <c r="XAD44" s="247"/>
      <c r="XAE44" s="247"/>
      <c r="XAF44" s="247"/>
      <c r="XAG44" s="247"/>
      <c r="XAH44" s="247"/>
      <c r="XAI44" s="247"/>
      <c r="XAJ44" s="247"/>
      <c r="XAK44" s="247"/>
      <c r="XAL44" s="247"/>
      <c r="XAM44" s="247"/>
      <c r="XAN44" s="247"/>
      <c r="XAO44" s="247"/>
      <c r="XAP44" s="247"/>
      <c r="XAQ44" s="247"/>
      <c r="XAR44" s="247"/>
      <c r="XAS44" s="247"/>
      <c r="XAT44" s="247"/>
      <c r="XAU44" s="247"/>
      <c r="XAV44" s="247"/>
      <c r="XAW44" s="247"/>
      <c r="XAX44" s="247"/>
      <c r="XAY44" s="247"/>
      <c r="XAZ44" s="247"/>
      <c r="XBA44" s="247"/>
      <c r="XBB44" s="247"/>
      <c r="XBC44" s="247"/>
      <c r="XBD44" s="247"/>
      <c r="XBE44" s="247"/>
      <c r="XBF44" s="247"/>
      <c r="XBG44" s="247"/>
      <c r="XBH44" s="247"/>
      <c r="XBI44" s="247"/>
      <c r="XBJ44" s="247"/>
      <c r="XBK44" s="247"/>
      <c r="XBL44" s="247"/>
      <c r="XBM44" s="247"/>
      <c r="XBN44" s="247"/>
      <c r="XBO44" s="247"/>
      <c r="XBP44" s="247"/>
      <c r="XBQ44" s="247"/>
      <c r="XBR44" s="247"/>
      <c r="XBS44" s="247"/>
      <c r="XBT44" s="247"/>
      <c r="XBU44" s="247"/>
      <c r="XBV44" s="247"/>
      <c r="XBW44" s="247"/>
      <c r="XBX44" s="247"/>
      <c r="XBY44" s="247"/>
      <c r="XBZ44" s="247"/>
      <c r="XCA44" s="247"/>
      <c r="XCB44" s="247"/>
      <c r="XCC44" s="247"/>
      <c r="XCD44" s="247"/>
      <c r="XCE44" s="247"/>
      <c r="XCF44" s="247"/>
      <c r="XCG44" s="247"/>
      <c r="XCH44" s="247"/>
      <c r="XCI44" s="247"/>
      <c r="XCJ44" s="247"/>
      <c r="XCK44" s="247"/>
      <c r="XCL44" s="247"/>
      <c r="XCM44" s="247"/>
      <c r="XCN44" s="247"/>
      <c r="XCO44" s="247"/>
      <c r="XCP44" s="247"/>
      <c r="XCQ44" s="247"/>
      <c r="XCR44" s="247"/>
      <c r="XCS44" s="247"/>
      <c r="XCT44" s="247"/>
      <c r="XCU44" s="247"/>
      <c r="XCV44" s="247"/>
      <c r="XCW44" s="247"/>
      <c r="XCX44" s="247"/>
      <c r="XCY44" s="247"/>
      <c r="XCZ44" s="247"/>
      <c r="XDA44" s="247"/>
      <c r="XDB44" s="247"/>
      <c r="XDC44" s="247"/>
      <c r="XDD44" s="247"/>
      <c r="XDE44" s="247"/>
      <c r="XDF44" s="247"/>
      <c r="XDG44" s="247"/>
      <c r="XDH44" s="247"/>
      <c r="XDI44" s="247"/>
      <c r="XDJ44" s="247"/>
      <c r="XDK44" s="247"/>
      <c r="XDL44" s="247"/>
      <c r="XDM44" s="247"/>
      <c r="XDN44" s="247"/>
      <c r="XDO44" s="247"/>
      <c r="XDP44" s="247"/>
      <c r="XDQ44" s="247"/>
      <c r="XDR44" s="247"/>
      <c r="XDS44" s="247"/>
      <c r="XDT44" s="247"/>
      <c r="XDU44" s="247"/>
      <c r="XDV44" s="247"/>
      <c r="XDW44" s="247"/>
      <c r="XDX44" s="247"/>
      <c r="XDY44" s="247"/>
      <c r="XDZ44" s="247"/>
      <c r="XEA44" s="247"/>
      <c r="XEB44" s="247"/>
      <c r="XEC44" s="247"/>
      <c r="XED44" s="247"/>
      <c r="XEE44" s="247"/>
      <c r="XEF44" s="247"/>
      <c r="XEG44" s="247"/>
      <c r="XEH44" s="247"/>
      <c r="XEI44" s="247"/>
      <c r="XEJ44" s="247"/>
      <c r="XEK44" s="247"/>
      <c r="XEL44" s="247"/>
      <c r="XEM44" s="247"/>
      <c r="XEN44" s="247"/>
      <c r="XEO44" s="247"/>
      <c r="XEP44" s="247"/>
      <c r="XEQ44" s="247"/>
      <c r="XER44" s="247"/>
      <c r="XES44" s="247"/>
      <c r="XET44" s="247"/>
      <c r="XEU44" s="247"/>
      <c r="XEV44" s="247"/>
      <c r="XEW44" s="247"/>
      <c r="XEX44" s="247"/>
      <c r="XEY44" s="247"/>
      <c r="XEZ44" s="247"/>
      <c r="XFA44" s="247"/>
      <c r="XFB44" s="247"/>
      <c r="XFC44" s="247"/>
      <c r="XFD44" s="247"/>
    </row>
    <row r="45" s="243" customFormat="1" spans="1:16384">
      <c r="A45" s="595"/>
      <c r="B45" s="596"/>
      <c r="C45" s="596"/>
      <c r="D45" s="594"/>
      <c r="E45" s="594"/>
      <c r="F45" s="594"/>
      <c r="G45" s="594"/>
      <c r="H45" s="594"/>
      <c r="I45" s="594"/>
      <c r="J45" s="594"/>
      <c r="K45" s="594"/>
      <c r="L45" s="597"/>
      <c r="XAB45" s="247"/>
      <c r="XAC45" s="247"/>
      <c r="XAD45" s="247"/>
      <c r="XAE45" s="247"/>
      <c r="XAF45" s="247"/>
      <c r="XAG45" s="247"/>
      <c r="XAH45" s="247"/>
      <c r="XAI45" s="247"/>
      <c r="XAJ45" s="247"/>
      <c r="XAK45" s="247"/>
      <c r="XAL45" s="247"/>
      <c r="XAM45" s="247"/>
      <c r="XAN45" s="247"/>
      <c r="XAO45" s="247"/>
      <c r="XAP45" s="247"/>
      <c r="XAQ45" s="247"/>
      <c r="XAR45" s="247"/>
      <c r="XAS45" s="247"/>
      <c r="XAT45" s="247"/>
      <c r="XAU45" s="247"/>
      <c r="XAV45" s="247"/>
      <c r="XAW45" s="247"/>
      <c r="XAX45" s="247"/>
      <c r="XAY45" s="247"/>
      <c r="XAZ45" s="247"/>
      <c r="XBA45" s="247"/>
      <c r="XBB45" s="247"/>
      <c r="XBC45" s="247"/>
      <c r="XBD45" s="247"/>
      <c r="XBE45" s="247"/>
      <c r="XBF45" s="247"/>
      <c r="XBG45" s="247"/>
      <c r="XBH45" s="247"/>
      <c r="XBI45" s="247"/>
      <c r="XBJ45" s="247"/>
      <c r="XBK45" s="247"/>
      <c r="XBL45" s="247"/>
      <c r="XBM45" s="247"/>
      <c r="XBN45" s="247"/>
      <c r="XBO45" s="247"/>
      <c r="XBP45" s="247"/>
      <c r="XBQ45" s="247"/>
      <c r="XBR45" s="247"/>
      <c r="XBS45" s="247"/>
      <c r="XBT45" s="247"/>
      <c r="XBU45" s="247"/>
      <c r="XBV45" s="247"/>
      <c r="XBW45" s="247"/>
      <c r="XBX45" s="247"/>
      <c r="XBY45" s="247"/>
      <c r="XBZ45" s="247"/>
      <c r="XCA45" s="247"/>
      <c r="XCB45" s="247"/>
      <c r="XCC45" s="247"/>
      <c r="XCD45" s="247"/>
      <c r="XCE45" s="247"/>
      <c r="XCF45" s="247"/>
      <c r="XCG45" s="247"/>
      <c r="XCH45" s="247"/>
      <c r="XCI45" s="247"/>
      <c r="XCJ45" s="247"/>
      <c r="XCK45" s="247"/>
      <c r="XCL45" s="247"/>
      <c r="XCM45" s="247"/>
      <c r="XCN45" s="247"/>
      <c r="XCO45" s="247"/>
      <c r="XCP45" s="247"/>
      <c r="XCQ45" s="247"/>
      <c r="XCR45" s="247"/>
      <c r="XCS45" s="247"/>
      <c r="XCT45" s="247"/>
      <c r="XCU45" s="247"/>
      <c r="XCV45" s="247"/>
      <c r="XCW45" s="247"/>
      <c r="XCX45" s="247"/>
      <c r="XCY45" s="247"/>
      <c r="XCZ45" s="247"/>
      <c r="XDA45" s="247"/>
      <c r="XDB45" s="247"/>
      <c r="XDC45" s="247"/>
      <c r="XDD45" s="247"/>
      <c r="XDE45" s="247"/>
      <c r="XDF45" s="247"/>
      <c r="XDG45" s="247"/>
      <c r="XDH45" s="247"/>
      <c r="XDI45" s="247"/>
      <c r="XDJ45" s="247"/>
      <c r="XDK45" s="247"/>
      <c r="XDL45" s="247"/>
      <c r="XDM45" s="247"/>
      <c r="XDN45" s="247"/>
      <c r="XDO45" s="247"/>
      <c r="XDP45" s="247"/>
      <c r="XDQ45" s="247"/>
      <c r="XDR45" s="247"/>
      <c r="XDS45" s="247"/>
      <c r="XDT45" s="247"/>
      <c r="XDU45" s="247"/>
      <c r="XDV45" s="247"/>
      <c r="XDW45" s="247"/>
      <c r="XDX45" s="247"/>
      <c r="XDY45" s="247"/>
      <c r="XDZ45" s="247"/>
      <c r="XEA45" s="247"/>
      <c r="XEB45" s="247"/>
      <c r="XEC45" s="247"/>
      <c r="XED45" s="247"/>
      <c r="XEE45" s="247"/>
      <c r="XEF45" s="247"/>
      <c r="XEG45" s="247"/>
      <c r="XEH45" s="247"/>
      <c r="XEI45" s="247"/>
      <c r="XEJ45" s="247"/>
      <c r="XEK45" s="247"/>
      <c r="XEL45" s="247"/>
      <c r="XEM45" s="247"/>
      <c r="XEN45" s="247"/>
      <c r="XEO45" s="247"/>
      <c r="XEP45" s="247"/>
      <c r="XEQ45" s="247"/>
      <c r="XER45" s="247"/>
      <c r="XES45" s="247"/>
      <c r="XET45" s="247"/>
      <c r="XEU45" s="247"/>
      <c r="XEV45" s="247"/>
      <c r="XEW45" s="247"/>
      <c r="XEX45" s="247"/>
      <c r="XEY45" s="247"/>
      <c r="XEZ45" s="247"/>
      <c r="XFA45" s="247"/>
      <c r="XFB45" s="247"/>
      <c r="XFC45" s="247"/>
      <c r="XFD45" s="247"/>
    </row>
    <row r="46" s="243" customFormat="1" spans="1:16384">
      <c r="A46" s="595"/>
      <c r="B46" s="596"/>
      <c r="C46" s="596"/>
      <c r="D46" s="594"/>
      <c r="E46" s="594"/>
      <c r="F46" s="594"/>
      <c r="G46" s="594"/>
      <c r="H46" s="594"/>
      <c r="I46" s="594"/>
      <c r="J46" s="594"/>
      <c r="K46" s="594"/>
      <c r="L46" s="597"/>
      <c r="XAB46" s="247"/>
      <c r="XAC46" s="247"/>
      <c r="XAD46" s="247"/>
      <c r="XAE46" s="247"/>
      <c r="XAF46" s="247"/>
      <c r="XAG46" s="247"/>
      <c r="XAH46" s="247"/>
      <c r="XAI46" s="247"/>
      <c r="XAJ46" s="247"/>
      <c r="XAK46" s="247"/>
      <c r="XAL46" s="247"/>
      <c r="XAM46" s="247"/>
      <c r="XAN46" s="247"/>
      <c r="XAO46" s="247"/>
      <c r="XAP46" s="247"/>
      <c r="XAQ46" s="247"/>
      <c r="XAR46" s="247"/>
      <c r="XAS46" s="247"/>
      <c r="XAT46" s="247"/>
      <c r="XAU46" s="247"/>
      <c r="XAV46" s="247"/>
      <c r="XAW46" s="247"/>
      <c r="XAX46" s="247"/>
      <c r="XAY46" s="247"/>
      <c r="XAZ46" s="247"/>
      <c r="XBA46" s="247"/>
      <c r="XBB46" s="247"/>
      <c r="XBC46" s="247"/>
      <c r="XBD46" s="247"/>
      <c r="XBE46" s="247"/>
      <c r="XBF46" s="247"/>
      <c r="XBG46" s="247"/>
      <c r="XBH46" s="247"/>
      <c r="XBI46" s="247"/>
      <c r="XBJ46" s="247"/>
      <c r="XBK46" s="247"/>
      <c r="XBL46" s="247"/>
      <c r="XBM46" s="247"/>
      <c r="XBN46" s="247"/>
      <c r="XBO46" s="247"/>
      <c r="XBP46" s="247"/>
      <c r="XBQ46" s="247"/>
      <c r="XBR46" s="247"/>
      <c r="XBS46" s="247"/>
      <c r="XBT46" s="247"/>
      <c r="XBU46" s="247"/>
      <c r="XBV46" s="247"/>
      <c r="XBW46" s="247"/>
      <c r="XBX46" s="247"/>
      <c r="XBY46" s="247"/>
      <c r="XBZ46" s="247"/>
      <c r="XCA46" s="247"/>
      <c r="XCB46" s="247"/>
      <c r="XCC46" s="247"/>
      <c r="XCD46" s="247"/>
      <c r="XCE46" s="247"/>
      <c r="XCF46" s="247"/>
      <c r="XCG46" s="247"/>
      <c r="XCH46" s="247"/>
      <c r="XCI46" s="247"/>
      <c r="XCJ46" s="247"/>
      <c r="XCK46" s="247"/>
      <c r="XCL46" s="247"/>
      <c r="XCM46" s="247"/>
      <c r="XCN46" s="247"/>
      <c r="XCO46" s="247"/>
      <c r="XCP46" s="247"/>
      <c r="XCQ46" s="247"/>
      <c r="XCR46" s="247"/>
      <c r="XCS46" s="247"/>
      <c r="XCT46" s="247"/>
      <c r="XCU46" s="247"/>
      <c r="XCV46" s="247"/>
      <c r="XCW46" s="247"/>
      <c r="XCX46" s="247"/>
      <c r="XCY46" s="247"/>
      <c r="XCZ46" s="247"/>
      <c r="XDA46" s="247"/>
      <c r="XDB46" s="247"/>
      <c r="XDC46" s="247"/>
      <c r="XDD46" s="247"/>
      <c r="XDE46" s="247"/>
      <c r="XDF46" s="247"/>
      <c r="XDG46" s="247"/>
      <c r="XDH46" s="247"/>
      <c r="XDI46" s="247"/>
      <c r="XDJ46" s="247"/>
      <c r="XDK46" s="247"/>
      <c r="XDL46" s="247"/>
      <c r="XDM46" s="247"/>
      <c r="XDN46" s="247"/>
      <c r="XDO46" s="247"/>
      <c r="XDP46" s="247"/>
      <c r="XDQ46" s="247"/>
      <c r="XDR46" s="247"/>
      <c r="XDS46" s="247"/>
      <c r="XDT46" s="247"/>
      <c r="XDU46" s="247"/>
      <c r="XDV46" s="247"/>
      <c r="XDW46" s="247"/>
      <c r="XDX46" s="247"/>
      <c r="XDY46" s="247"/>
      <c r="XDZ46" s="247"/>
      <c r="XEA46" s="247"/>
      <c r="XEB46" s="247"/>
      <c r="XEC46" s="247"/>
      <c r="XED46" s="247"/>
      <c r="XEE46" s="247"/>
      <c r="XEF46" s="247"/>
      <c r="XEG46" s="247"/>
      <c r="XEH46" s="247"/>
      <c r="XEI46" s="247"/>
      <c r="XEJ46" s="247"/>
      <c r="XEK46" s="247"/>
      <c r="XEL46" s="247"/>
      <c r="XEM46" s="247"/>
      <c r="XEN46" s="247"/>
      <c r="XEO46" s="247"/>
      <c r="XEP46" s="247"/>
      <c r="XEQ46" s="247"/>
      <c r="XER46" s="247"/>
      <c r="XES46" s="247"/>
      <c r="XET46" s="247"/>
      <c r="XEU46" s="247"/>
      <c r="XEV46" s="247"/>
      <c r="XEW46" s="247"/>
      <c r="XEX46" s="247"/>
      <c r="XEY46" s="247"/>
      <c r="XEZ46" s="247"/>
      <c r="XFA46" s="247"/>
      <c r="XFB46" s="247"/>
      <c r="XFC46" s="247"/>
      <c r="XFD46" s="247"/>
    </row>
    <row r="47" s="243" customFormat="1" spans="1:16384">
      <c r="A47" s="595"/>
      <c r="B47" s="596"/>
      <c r="C47" s="596"/>
      <c r="D47" s="594"/>
      <c r="E47" s="594"/>
      <c r="F47" s="594"/>
      <c r="G47" s="594"/>
      <c r="H47" s="594"/>
      <c r="I47" s="594"/>
      <c r="J47" s="594"/>
      <c r="K47" s="594"/>
      <c r="L47" s="597"/>
      <c r="XAB47" s="247"/>
      <c r="XAC47" s="247"/>
      <c r="XAD47" s="247"/>
      <c r="XAE47" s="247"/>
      <c r="XAF47" s="247"/>
      <c r="XAG47" s="247"/>
      <c r="XAH47" s="247"/>
      <c r="XAI47" s="247"/>
      <c r="XAJ47" s="247"/>
      <c r="XAK47" s="247"/>
      <c r="XAL47" s="247"/>
      <c r="XAM47" s="247"/>
      <c r="XAN47" s="247"/>
      <c r="XAO47" s="247"/>
      <c r="XAP47" s="247"/>
      <c r="XAQ47" s="247"/>
      <c r="XAR47" s="247"/>
      <c r="XAS47" s="247"/>
      <c r="XAT47" s="247"/>
      <c r="XAU47" s="247"/>
      <c r="XAV47" s="247"/>
      <c r="XAW47" s="247"/>
      <c r="XAX47" s="247"/>
      <c r="XAY47" s="247"/>
      <c r="XAZ47" s="247"/>
      <c r="XBA47" s="247"/>
      <c r="XBB47" s="247"/>
      <c r="XBC47" s="247"/>
      <c r="XBD47" s="247"/>
      <c r="XBE47" s="247"/>
      <c r="XBF47" s="247"/>
      <c r="XBG47" s="247"/>
      <c r="XBH47" s="247"/>
      <c r="XBI47" s="247"/>
      <c r="XBJ47" s="247"/>
      <c r="XBK47" s="247"/>
      <c r="XBL47" s="247"/>
      <c r="XBM47" s="247"/>
      <c r="XBN47" s="247"/>
      <c r="XBO47" s="247"/>
      <c r="XBP47" s="247"/>
      <c r="XBQ47" s="247"/>
      <c r="XBR47" s="247"/>
      <c r="XBS47" s="247"/>
      <c r="XBT47" s="247"/>
      <c r="XBU47" s="247"/>
      <c r="XBV47" s="247"/>
      <c r="XBW47" s="247"/>
      <c r="XBX47" s="247"/>
      <c r="XBY47" s="247"/>
      <c r="XBZ47" s="247"/>
      <c r="XCA47" s="247"/>
      <c r="XCB47" s="247"/>
      <c r="XCC47" s="247"/>
      <c r="XCD47" s="247"/>
      <c r="XCE47" s="247"/>
      <c r="XCF47" s="247"/>
      <c r="XCG47" s="247"/>
      <c r="XCH47" s="247"/>
      <c r="XCI47" s="247"/>
      <c r="XCJ47" s="247"/>
      <c r="XCK47" s="247"/>
      <c r="XCL47" s="247"/>
      <c r="XCM47" s="247"/>
      <c r="XCN47" s="247"/>
      <c r="XCO47" s="247"/>
      <c r="XCP47" s="247"/>
      <c r="XCQ47" s="247"/>
      <c r="XCR47" s="247"/>
      <c r="XCS47" s="247"/>
      <c r="XCT47" s="247"/>
      <c r="XCU47" s="247"/>
      <c r="XCV47" s="247"/>
      <c r="XCW47" s="247"/>
      <c r="XCX47" s="247"/>
      <c r="XCY47" s="247"/>
      <c r="XCZ47" s="247"/>
      <c r="XDA47" s="247"/>
      <c r="XDB47" s="247"/>
      <c r="XDC47" s="247"/>
      <c r="XDD47" s="247"/>
      <c r="XDE47" s="247"/>
      <c r="XDF47" s="247"/>
      <c r="XDG47" s="247"/>
      <c r="XDH47" s="247"/>
      <c r="XDI47" s="247"/>
      <c r="XDJ47" s="247"/>
      <c r="XDK47" s="247"/>
      <c r="XDL47" s="247"/>
      <c r="XDM47" s="247"/>
      <c r="XDN47" s="247"/>
      <c r="XDO47" s="247"/>
      <c r="XDP47" s="247"/>
      <c r="XDQ47" s="247"/>
      <c r="XDR47" s="247"/>
      <c r="XDS47" s="247"/>
      <c r="XDT47" s="247"/>
      <c r="XDU47" s="247"/>
      <c r="XDV47" s="247"/>
      <c r="XDW47" s="247"/>
      <c r="XDX47" s="247"/>
      <c r="XDY47" s="247"/>
      <c r="XDZ47" s="247"/>
      <c r="XEA47" s="247"/>
      <c r="XEB47" s="247"/>
      <c r="XEC47" s="247"/>
      <c r="XED47" s="247"/>
      <c r="XEE47" s="247"/>
      <c r="XEF47" s="247"/>
      <c r="XEG47" s="247"/>
      <c r="XEH47" s="247"/>
      <c r="XEI47" s="247"/>
      <c r="XEJ47" s="247"/>
      <c r="XEK47" s="247"/>
      <c r="XEL47" s="247"/>
      <c r="XEM47" s="247"/>
      <c r="XEN47" s="247"/>
      <c r="XEO47" s="247"/>
      <c r="XEP47" s="247"/>
      <c r="XEQ47" s="247"/>
      <c r="XER47" s="247"/>
      <c r="XES47" s="247"/>
      <c r="XET47" s="247"/>
      <c r="XEU47" s="247"/>
      <c r="XEV47" s="247"/>
      <c r="XEW47" s="247"/>
      <c r="XEX47" s="247"/>
      <c r="XEY47" s="247"/>
      <c r="XEZ47" s="247"/>
      <c r="XFA47" s="247"/>
      <c r="XFB47" s="247"/>
      <c r="XFC47" s="247"/>
      <c r="XFD47" s="247"/>
    </row>
    <row r="48" s="243" customFormat="1" spans="1:16384">
      <c r="A48" s="595"/>
      <c r="B48" s="596"/>
      <c r="C48" s="596"/>
      <c r="D48" s="594"/>
      <c r="E48" s="594"/>
      <c r="F48" s="594"/>
      <c r="G48" s="594"/>
      <c r="H48" s="594"/>
      <c r="I48" s="594"/>
      <c r="J48" s="594"/>
      <c r="K48" s="594"/>
      <c r="L48" s="597"/>
      <c r="XAB48" s="247"/>
      <c r="XAC48" s="247"/>
      <c r="XAD48" s="247"/>
      <c r="XAE48" s="247"/>
      <c r="XAF48" s="247"/>
      <c r="XAG48" s="247"/>
      <c r="XAH48" s="247"/>
      <c r="XAI48" s="247"/>
      <c r="XAJ48" s="247"/>
      <c r="XAK48" s="247"/>
      <c r="XAL48" s="247"/>
      <c r="XAM48" s="247"/>
      <c r="XAN48" s="247"/>
      <c r="XAO48" s="247"/>
      <c r="XAP48" s="247"/>
      <c r="XAQ48" s="247"/>
      <c r="XAR48" s="247"/>
      <c r="XAS48" s="247"/>
      <c r="XAT48" s="247"/>
      <c r="XAU48" s="247"/>
      <c r="XAV48" s="247"/>
      <c r="XAW48" s="247"/>
      <c r="XAX48" s="247"/>
      <c r="XAY48" s="247"/>
      <c r="XAZ48" s="247"/>
      <c r="XBA48" s="247"/>
      <c r="XBB48" s="247"/>
      <c r="XBC48" s="247"/>
      <c r="XBD48" s="247"/>
      <c r="XBE48" s="247"/>
      <c r="XBF48" s="247"/>
      <c r="XBG48" s="247"/>
      <c r="XBH48" s="247"/>
      <c r="XBI48" s="247"/>
      <c r="XBJ48" s="247"/>
      <c r="XBK48" s="247"/>
      <c r="XBL48" s="247"/>
      <c r="XBM48" s="247"/>
      <c r="XBN48" s="247"/>
      <c r="XBO48" s="247"/>
      <c r="XBP48" s="247"/>
      <c r="XBQ48" s="247"/>
      <c r="XBR48" s="247"/>
      <c r="XBS48" s="247"/>
      <c r="XBT48" s="247"/>
      <c r="XBU48" s="247"/>
      <c r="XBV48" s="247"/>
      <c r="XBW48" s="247"/>
      <c r="XBX48" s="247"/>
      <c r="XBY48" s="247"/>
      <c r="XBZ48" s="247"/>
      <c r="XCA48" s="247"/>
      <c r="XCB48" s="247"/>
      <c r="XCC48" s="247"/>
      <c r="XCD48" s="247"/>
      <c r="XCE48" s="247"/>
      <c r="XCF48" s="247"/>
      <c r="XCG48" s="247"/>
      <c r="XCH48" s="247"/>
      <c r="XCI48" s="247"/>
      <c r="XCJ48" s="247"/>
      <c r="XCK48" s="247"/>
      <c r="XCL48" s="247"/>
      <c r="XCM48" s="247"/>
      <c r="XCN48" s="247"/>
      <c r="XCO48" s="247"/>
      <c r="XCP48" s="247"/>
      <c r="XCQ48" s="247"/>
      <c r="XCR48" s="247"/>
      <c r="XCS48" s="247"/>
      <c r="XCT48" s="247"/>
      <c r="XCU48" s="247"/>
      <c r="XCV48" s="247"/>
      <c r="XCW48" s="247"/>
      <c r="XCX48" s="247"/>
      <c r="XCY48" s="247"/>
      <c r="XCZ48" s="247"/>
      <c r="XDA48" s="247"/>
      <c r="XDB48" s="247"/>
      <c r="XDC48" s="247"/>
      <c r="XDD48" s="247"/>
      <c r="XDE48" s="247"/>
      <c r="XDF48" s="247"/>
      <c r="XDG48" s="247"/>
      <c r="XDH48" s="247"/>
      <c r="XDI48" s="247"/>
      <c r="XDJ48" s="247"/>
      <c r="XDK48" s="247"/>
      <c r="XDL48" s="247"/>
      <c r="XDM48" s="247"/>
      <c r="XDN48" s="247"/>
      <c r="XDO48" s="247"/>
      <c r="XDP48" s="247"/>
      <c r="XDQ48" s="247"/>
      <c r="XDR48" s="247"/>
      <c r="XDS48" s="247"/>
      <c r="XDT48" s="247"/>
      <c r="XDU48" s="247"/>
      <c r="XDV48" s="247"/>
      <c r="XDW48" s="247"/>
      <c r="XDX48" s="247"/>
      <c r="XDY48" s="247"/>
      <c r="XDZ48" s="247"/>
      <c r="XEA48" s="247"/>
      <c r="XEB48" s="247"/>
      <c r="XEC48" s="247"/>
      <c r="XED48" s="247"/>
      <c r="XEE48" s="247"/>
      <c r="XEF48" s="247"/>
      <c r="XEG48" s="247"/>
      <c r="XEH48" s="247"/>
      <c r="XEI48" s="247"/>
      <c r="XEJ48" s="247"/>
      <c r="XEK48" s="247"/>
      <c r="XEL48" s="247"/>
      <c r="XEM48" s="247"/>
      <c r="XEN48" s="247"/>
      <c r="XEO48" s="247"/>
      <c r="XEP48" s="247"/>
      <c r="XEQ48" s="247"/>
      <c r="XER48" s="247"/>
      <c r="XES48" s="247"/>
      <c r="XET48" s="247"/>
      <c r="XEU48" s="247"/>
      <c r="XEV48" s="247"/>
      <c r="XEW48" s="247"/>
      <c r="XEX48" s="247"/>
      <c r="XEY48" s="247"/>
      <c r="XEZ48" s="247"/>
      <c r="XFA48" s="247"/>
      <c r="XFB48" s="247"/>
      <c r="XFC48" s="247"/>
      <c r="XFD48" s="247"/>
    </row>
    <row r="49" s="243" customFormat="1" spans="1:16384">
      <c r="A49" s="595"/>
      <c r="B49" s="596"/>
      <c r="C49" s="596"/>
      <c r="D49" s="594"/>
      <c r="E49" s="594"/>
      <c r="F49" s="594"/>
      <c r="G49" s="594"/>
      <c r="H49" s="594"/>
      <c r="I49" s="594"/>
      <c r="J49" s="594"/>
      <c r="K49" s="594"/>
      <c r="L49" s="597"/>
      <c r="XAB49" s="247"/>
      <c r="XAC49" s="247"/>
      <c r="XAD49" s="247"/>
      <c r="XAE49" s="247"/>
      <c r="XAF49" s="247"/>
      <c r="XAG49" s="247"/>
      <c r="XAH49" s="247"/>
      <c r="XAI49" s="247"/>
      <c r="XAJ49" s="247"/>
      <c r="XAK49" s="247"/>
      <c r="XAL49" s="247"/>
      <c r="XAM49" s="247"/>
      <c r="XAN49" s="247"/>
      <c r="XAO49" s="247"/>
      <c r="XAP49" s="247"/>
      <c r="XAQ49" s="247"/>
      <c r="XAR49" s="247"/>
      <c r="XAS49" s="247"/>
      <c r="XAT49" s="247"/>
      <c r="XAU49" s="247"/>
      <c r="XAV49" s="247"/>
      <c r="XAW49" s="247"/>
      <c r="XAX49" s="247"/>
      <c r="XAY49" s="247"/>
      <c r="XAZ49" s="247"/>
      <c r="XBA49" s="247"/>
      <c r="XBB49" s="247"/>
      <c r="XBC49" s="247"/>
      <c r="XBD49" s="247"/>
      <c r="XBE49" s="247"/>
      <c r="XBF49" s="247"/>
      <c r="XBG49" s="247"/>
      <c r="XBH49" s="247"/>
      <c r="XBI49" s="247"/>
      <c r="XBJ49" s="247"/>
      <c r="XBK49" s="247"/>
      <c r="XBL49" s="247"/>
      <c r="XBM49" s="247"/>
      <c r="XBN49" s="247"/>
      <c r="XBO49" s="247"/>
      <c r="XBP49" s="247"/>
      <c r="XBQ49" s="247"/>
      <c r="XBR49" s="247"/>
      <c r="XBS49" s="247"/>
      <c r="XBT49" s="247"/>
      <c r="XBU49" s="247"/>
      <c r="XBV49" s="247"/>
      <c r="XBW49" s="247"/>
      <c r="XBX49" s="247"/>
      <c r="XBY49" s="247"/>
      <c r="XBZ49" s="247"/>
      <c r="XCA49" s="247"/>
      <c r="XCB49" s="247"/>
      <c r="XCC49" s="247"/>
      <c r="XCD49" s="247"/>
      <c r="XCE49" s="247"/>
      <c r="XCF49" s="247"/>
      <c r="XCG49" s="247"/>
      <c r="XCH49" s="247"/>
      <c r="XCI49" s="247"/>
      <c r="XCJ49" s="247"/>
      <c r="XCK49" s="247"/>
      <c r="XCL49" s="247"/>
      <c r="XCM49" s="247"/>
      <c r="XCN49" s="247"/>
      <c r="XCO49" s="247"/>
      <c r="XCP49" s="247"/>
      <c r="XCQ49" s="247"/>
      <c r="XCR49" s="247"/>
      <c r="XCS49" s="247"/>
      <c r="XCT49" s="247"/>
      <c r="XCU49" s="247"/>
      <c r="XCV49" s="247"/>
      <c r="XCW49" s="247"/>
      <c r="XCX49" s="247"/>
      <c r="XCY49" s="247"/>
      <c r="XCZ49" s="247"/>
      <c r="XDA49" s="247"/>
      <c r="XDB49" s="247"/>
      <c r="XDC49" s="247"/>
      <c r="XDD49" s="247"/>
      <c r="XDE49" s="247"/>
      <c r="XDF49" s="247"/>
      <c r="XDG49" s="247"/>
      <c r="XDH49" s="247"/>
      <c r="XDI49" s="247"/>
      <c r="XDJ49" s="247"/>
      <c r="XDK49" s="247"/>
      <c r="XDL49" s="247"/>
      <c r="XDM49" s="247"/>
      <c r="XDN49" s="247"/>
      <c r="XDO49" s="247"/>
      <c r="XDP49" s="247"/>
      <c r="XDQ49" s="247"/>
      <c r="XDR49" s="247"/>
      <c r="XDS49" s="247"/>
      <c r="XDT49" s="247"/>
      <c r="XDU49" s="247"/>
      <c r="XDV49" s="247"/>
      <c r="XDW49" s="247"/>
      <c r="XDX49" s="247"/>
      <c r="XDY49" s="247"/>
      <c r="XDZ49" s="247"/>
      <c r="XEA49" s="247"/>
      <c r="XEB49" s="247"/>
      <c r="XEC49" s="247"/>
      <c r="XED49" s="247"/>
      <c r="XEE49" s="247"/>
      <c r="XEF49" s="247"/>
      <c r="XEG49" s="247"/>
      <c r="XEH49" s="247"/>
      <c r="XEI49" s="247"/>
      <c r="XEJ49" s="247"/>
      <c r="XEK49" s="247"/>
      <c r="XEL49" s="247"/>
      <c r="XEM49" s="247"/>
      <c r="XEN49" s="247"/>
      <c r="XEO49" s="247"/>
      <c r="XEP49" s="247"/>
      <c r="XEQ49" s="247"/>
      <c r="XER49" s="247"/>
      <c r="XES49" s="247"/>
      <c r="XET49" s="247"/>
      <c r="XEU49" s="247"/>
      <c r="XEV49" s="247"/>
      <c r="XEW49" s="247"/>
      <c r="XEX49" s="247"/>
      <c r="XEY49" s="247"/>
      <c r="XEZ49" s="247"/>
      <c r="XFA49" s="247"/>
      <c r="XFB49" s="247"/>
      <c r="XFC49" s="247"/>
      <c r="XFD49" s="247"/>
    </row>
    <row r="50" s="243" customFormat="1" spans="1:16384">
      <c r="A50" s="595"/>
      <c r="B50" s="596"/>
      <c r="C50" s="596"/>
      <c r="D50" s="594"/>
      <c r="E50" s="594"/>
      <c r="F50" s="594"/>
      <c r="G50" s="594"/>
      <c r="H50" s="594"/>
      <c r="I50" s="594"/>
      <c r="J50" s="594"/>
      <c r="K50" s="594"/>
      <c r="L50" s="597"/>
      <c r="XAB50" s="247"/>
      <c r="XAC50" s="247"/>
      <c r="XAD50" s="247"/>
      <c r="XAE50" s="247"/>
      <c r="XAF50" s="247"/>
      <c r="XAG50" s="247"/>
      <c r="XAH50" s="247"/>
      <c r="XAI50" s="247"/>
      <c r="XAJ50" s="247"/>
      <c r="XAK50" s="247"/>
      <c r="XAL50" s="247"/>
      <c r="XAM50" s="247"/>
      <c r="XAN50" s="247"/>
      <c r="XAO50" s="247"/>
      <c r="XAP50" s="247"/>
      <c r="XAQ50" s="247"/>
      <c r="XAR50" s="247"/>
      <c r="XAS50" s="247"/>
      <c r="XAT50" s="247"/>
      <c r="XAU50" s="247"/>
      <c r="XAV50" s="247"/>
      <c r="XAW50" s="247"/>
      <c r="XAX50" s="247"/>
      <c r="XAY50" s="247"/>
      <c r="XAZ50" s="247"/>
      <c r="XBA50" s="247"/>
      <c r="XBB50" s="247"/>
      <c r="XBC50" s="247"/>
      <c r="XBD50" s="247"/>
      <c r="XBE50" s="247"/>
      <c r="XBF50" s="247"/>
      <c r="XBG50" s="247"/>
      <c r="XBH50" s="247"/>
      <c r="XBI50" s="247"/>
      <c r="XBJ50" s="247"/>
      <c r="XBK50" s="247"/>
      <c r="XBL50" s="247"/>
      <c r="XBM50" s="247"/>
      <c r="XBN50" s="247"/>
      <c r="XBO50" s="247"/>
      <c r="XBP50" s="247"/>
      <c r="XBQ50" s="247"/>
      <c r="XBR50" s="247"/>
      <c r="XBS50" s="247"/>
      <c r="XBT50" s="247"/>
      <c r="XBU50" s="247"/>
      <c r="XBV50" s="247"/>
      <c r="XBW50" s="247"/>
      <c r="XBX50" s="247"/>
      <c r="XBY50" s="247"/>
      <c r="XBZ50" s="247"/>
      <c r="XCA50" s="247"/>
      <c r="XCB50" s="247"/>
      <c r="XCC50" s="247"/>
      <c r="XCD50" s="247"/>
      <c r="XCE50" s="247"/>
      <c r="XCF50" s="247"/>
      <c r="XCG50" s="247"/>
      <c r="XCH50" s="247"/>
      <c r="XCI50" s="247"/>
      <c r="XCJ50" s="247"/>
      <c r="XCK50" s="247"/>
      <c r="XCL50" s="247"/>
      <c r="XCM50" s="247"/>
      <c r="XCN50" s="247"/>
      <c r="XCO50" s="247"/>
      <c r="XCP50" s="247"/>
      <c r="XCQ50" s="247"/>
      <c r="XCR50" s="247"/>
      <c r="XCS50" s="247"/>
      <c r="XCT50" s="247"/>
      <c r="XCU50" s="247"/>
      <c r="XCV50" s="247"/>
      <c r="XCW50" s="247"/>
      <c r="XCX50" s="247"/>
      <c r="XCY50" s="247"/>
      <c r="XCZ50" s="247"/>
      <c r="XDA50" s="247"/>
      <c r="XDB50" s="247"/>
      <c r="XDC50" s="247"/>
      <c r="XDD50" s="247"/>
      <c r="XDE50" s="247"/>
      <c r="XDF50" s="247"/>
      <c r="XDG50" s="247"/>
      <c r="XDH50" s="247"/>
      <c r="XDI50" s="247"/>
      <c r="XDJ50" s="247"/>
      <c r="XDK50" s="247"/>
      <c r="XDL50" s="247"/>
      <c r="XDM50" s="247"/>
      <c r="XDN50" s="247"/>
      <c r="XDO50" s="247"/>
      <c r="XDP50" s="247"/>
      <c r="XDQ50" s="247"/>
      <c r="XDR50" s="247"/>
      <c r="XDS50" s="247"/>
      <c r="XDT50" s="247"/>
      <c r="XDU50" s="247"/>
      <c r="XDV50" s="247"/>
      <c r="XDW50" s="247"/>
      <c r="XDX50" s="247"/>
      <c r="XDY50" s="247"/>
      <c r="XDZ50" s="247"/>
      <c r="XEA50" s="247"/>
      <c r="XEB50" s="247"/>
      <c r="XEC50" s="247"/>
      <c r="XED50" s="247"/>
      <c r="XEE50" s="247"/>
      <c r="XEF50" s="247"/>
      <c r="XEG50" s="247"/>
      <c r="XEH50" s="247"/>
      <c r="XEI50" s="247"/>
      <c r="XEJ50" s="247"/>
      <c r="XEK50" s="247"/>
      <c r="XEL50" s="247"/>
      <c r="XEM50" s="247"/>
      <c r="XEN50" s="247"/>
      <c r="XEO50" s="247"/>
      <c r="XEP50" s="247"/>
      <c r="XEQ50" s="247"/>
      <c r="XER50" s="247"/>
      <c r="XES50" s="247"/>
      <c r="XET50" s="247"/>
      <c r="XEU50" s="247"/>
      <c r="XEV50" s="247"/>
      <c r="XEW50" s="247"/>
      <c r="XEX50" s="247"/>
      <c r="XEY50" s="247"/>
      <c r="XEZ50" s="247"/>
      <c r="XFA50" s="247"/>
      <c r="XFB50" s="247"/>
      <c r="XFC50" s="247"/>
      <c r="XFD50" s="247"/>
    </row>
    <row r="51" s="243" customFormat="1" spans="1:16384">
      <c r="A51" s="595"/>
      <c r="B51" s="596"/>
      <c r="C51" s="596"/>
      <c r="D51" s="594"/>
      <c r="E51" s="594"/>
      <c r="F51" s="594"/>
      <c r="G51" s="594"/>
      <c r="H51" s="594"/>
      <c r="I51" s="594"/>
      <c r="J51" s="594"/>
      <c r="K51" s="594"/>
      <c r="L51" s="597"/>
      <c r="XAB51" s="247"/>
      <c r="XAC51" s="247"/>
      <c r="XAD51" s="247"/>
      <c r="XAE51" s="247"/>
      <c r="XAF51" s="247"/>
      <c r="XAG51" s="247"/>
      <c r="XAH51" s="247"/>
      <c r="XAI51" s="247"/>
      <c r="XAJ51" s="247"/>
      <c r="XAK51" s="247"/>
      <c r="XAL51" s="247"/>
      <c r="XAM51" s="247"/>
      <c r="XAN51" s="247"/>
      <c r="XAO51" s="247"/>
      <c r="XAP51" s="247"/>
      <c r="XAQ51" s="247"/>
      <c r="XAR51" s="247"/>
      <c r="XAS51" s="247"/>
      <c r="XAT51" s="247"/>
      <c r="XAU51" s="247"/>
      <c r="XAV51" s="247"/>
      <c r="XAW51" s="247"/>
      <c r="XAX51" s="247"/>
      <c r="XAY51" s="247"/>
      <c r="XAZ51" s="247"/>
      <c r="XBA51" s="247"/>
      <c r="XBB51" s="247"/>
      <c r="XBC51" s="247"/>
      <c r="XBD51" s="247"/>
      <c r="XBE51" s="247"/>
      <c r="XBF51" s="247"/>
      <c r="XBG51" s="247"/>
      <c r="XBH51" s="247"/>
      <c r="XBI51" s="247"/>
      <c r="XBJ51" s="247"/>
      <c r="XBK51" s="247"/>
      <c r="XBL51" s="247"/>
      <c r="XBM51" s="247"/>
      <c r="XBN51" s="247"/>
      <c r="XBO51" s="247"/>
      <c r="XBP51" s="247"/>
      <c r="XBQ51" s="247"/>
      <c r="XBR51" s="247"/>
      <c r="XBS51" s="247"/>
      <c r="XBT51" s="247"/>
      <c r="XBU51" s="247"/>
      <c r="XBV51" s="247"/>
      <c r="XBW51" s="247"/>
      <c r="XBX51" s="247"/>
      <c r="XBY51" s="247"/>
      <c r="XBZ51" s="247"/>
      <c r="XCA51" s="247"/>
      <c r="XCB51" s="247"/>
      <c r="XCC51" s="247"/>
      <c r="XCD51" s="247"/>
      <c r="XCE51" s="247"/>
      <c r="XCF51" s="247"/>
      <c r="XCG51" s="247"/>
      <c r="XCH51" s="247"/>
      <c r="XCI51" s="247"/>
      <c r="XCJ51" s="247"/>
      <c r="XCK51" s="247"/>
      <c r="XCL51" s="247"/>
      <c r="XCM51" s="247"/>
      <c r="XCN51" s="247"/>
      <c r="XCO51" s="247"/>
      <c r="XCP51" s="247"/>
      <c r="XCQ51" s="247"/>
      <c r="XCR51" s="247"/>
      <c r="XCS51" s="247"/>
      <c r="XCT51" s="247"/>
      <c r="XCU51" s="247"/>
      <c r="XCV51" s="247"/>
      <c r="XCW51" s="247"/>
      <c r="XCX51" s="247"/>
      <c r="XCY51" s="247"/>
      <c r="XCZ51" s="247"/>
      <c r="XDA51" s="247"/>
      <c r="XDB51" s="247"/>
      <c r="XDC51" s="247"/>
      <c r="XDD51" s="247"/>
      <c r="XDE51" s="247"/>
      <c r="XDF51" s="247"/>
      <c r="XDG51" s="247"/>
      <c r="XDH51" s="247"/>
      <c r="XDI51" s="247"/>
      <c r="XDJ51" s="247"/>
      <c r="XDK51" s="247"/>
      <c r="XDL51" s="247"/>
      <c r="XDM51" s="247"/>
      <c r="XDN51" s="247"/>
      <c r="XDO51" s="247"/>
      <c r="XDP51" s="247"/>
      <c r="XDQ51" s="247"/>
      <c r="XDR51" s="247"/>
      <c r="XDS51" s="247"/>
      <c r="XDT51" s="247"/>
      <c r="XDU51" s="247"/>
      <c r="XDV51" s="247"/>
      <c r="XDW51" s="247"/>
      <c r="XDX51" s="247"/>
      <c r="XDY51" s="247"/>
      <c r="XDZ51" s="247"/>
      <c r="XEA51" s="247"/>
      <c r="XEB51" s="247"/>
      <c r="XEC51" s="247"/>
      <c r="XED51" s="247"/>
      <c r="XEE51" s="247"/>
      <c r="XEF51" s="247"/>
      <c r="XEG51" s="247"/>
      <c r="XEH51" s="247"/>
      <c r="XEI51" s="247"/>
      <c r="XEJ51" s="247"/>
      <c r="XEK51" s="247"/>
      <c r="XEL51" s="247"/>
      <c r="XEM51" s="247"/>
      <c r="XEN51" s="247"/>
      <c r="XEO51" s="247"/>
      <c r="XEP51" s="247"/>
      <c r="XEQ51" s="247"/>
      <c r="XER51" s="247"/>
      <c r="XES51" s="247"/>
      <c r="XET51" s="247"/>
      <c r="XEU51" s="247"/>
      <c r="XEV51" s="247"/>
      <c r="XEW51" s="247"/>
      <c r="XEX51" s="247"/>
      <c r="XEY51" s="247"/>
      <c r="XEZ51" s="247"/>
      <c r="XFA51" s="247"/>
      <c r="XFB51" s="247"/>
      <c r="XFC51" s="247"/>
      <c r="XFD51" s="247"/>
    </row>
    <row r="52" s="243" customFormat="1" spans="1:16384">
      <c r="A52" s="595"/>
      <c r="B52" s="596"/>
      <c r="C52" s="596"/>
      <c r="D52" s="594"/>
      <c r="E52" s="594"/>
      <c r="F52" s="594"/>
      <c r="G52" s="594"/>
      <c r="H52" s="594"/>
      <c r="I52" s="594"/>
      <c r="J52" s="594"/>
      <c r="K52" s="594"/>
      <c r="L52" s="597"/>
      <c r="XAB52" s="247"/>
      <c r="XAC52" s="247"/>
      <c r="XAD52" s="247"/>
      <c r="XAE52" s="247"/>
      <c r="XAF52" s="247"/>
      <c r="XAG52" s="247"/>
      <c r="XAH52" s="247"/>
      <c r="XAI52" s="247"/>
      <c r="XAJ52" s="247"/>
      <c r="XAK52" s="247"/>
      <c r="XAL52" s="247"/>
      <c r="XAM52" s="247"/>
      <c r="XAN52" s="247"/>
      <c r="XAO52" s="247"/>
      <c r="XAP52" s="247"/>
      <c r="XAQ52" s="247"/>
      <c r="XAR52" s="247"/>
      <c r="XAS52" s="247"/>
      <c r="XAT52" s="247"/>
      <c r="XAU52" s="247"/>
      <c r="XAV52" s="247"/>
      <c r="XAW52" s="247"/>
      <c r="XAX52" s="247"/>
      <c r="XAY52" s="247"/>
      <c r="XAZ52" s="247"/>
      <c r="XBA52" s="247"/>
      <c r="XBB52" s="247"/>
      <c r="XBC52" s="247"/>
      <c r="XBD52" s="247"/>
      <c r="XBE52" s="247"/>
      <c r="XBF52" s="247"/>
      <c r="XBG52" s="247"/>
      <c r="XBH52" s="247"/>
      <c r="XBI52" s="247"/>
      <c r="XBJ52" s="247"/>
      <c r="XBK52" s="247"/>
      <c r="XBL52" s="247"/>
      <c r="XBM52" s="247"/>
      <c r="XBN52" s="247"/>
      <c r="XBO52" s="247"/>
      <c r="XBP52" s="247"/>
      <c r="XBQ52" s="247"/>
      <c r="XBR52" s="247"/>
      <c r="XBS52" s="247"/>
      <c r="XBT52" s="247"/>
      <c r="XBU52" s="247"/>
      <c r="XBV52" s="247"/>
      <c r="XBW52" s="247"/>
      <c r="XBX52" s="247"/>
      <c r="XBY52" s="247"/>
      <c r="XBZ52" s="247"/>
      <c r="XCA52" s="247"/>
      <c r="XCB52" s="247"/>
      <c r="XCC52" s="247"/>
      <c r="XCD52" s="247"/>
      <c r="XCE52" s="247"/>
      <c r="XCF52" s="247"/>
      <c r="XCG52" s="247"/>
      <c r="XCH52" s="247"/>
      <c r="XCI52" s="247"/>
      <c r="XCJ52" s="247"/>
      <c r="XCK52" s="247"/>
      <c r="XCL52" s="247"/>
      <c r="XCM52" s="247"/>
      <c r="XCN52" s="247"/>
      <c r="XCO52" s="247"/>
      <c r="XCP52" s="247"/>
      <c r="XCQ52" s="247"/>
      <c r="XCR52" s="247"/>
      <c r="XCS52" s="247"/>
      <c r="XCT52" s="247"/>
      <c r="XCU52" s="247"/>
      <c r="XCV52" s="247"/>
      <c r="XCW52" s="247"/>
      <c r="XCX52" s="247"/>
      <c r="XCY52" s="247"/>
      <c r="XCZ52" s="247"/>
      <c r="XDA52" s="247"/>
      <c r="XDB52" s="247"/>
      <c r="XDC52" s="247"/>
      <c r="XDD52" s="247"/>
      <c r="XDE52" s="247"/>
      <c r="XDF52" s="247"/>
      <c r="XDG52" s="247"/>
      <c r="XDH52" s="247"/>
      <c r="XDI52" s="247"/>
      <c r="XDJ52" s="247"/>
      <c r="XDK52" s="247"/>
      <c r="XDL52" s="247"/>
      <c r="XDM52" s="247"/>
      <c r="XDN52" s="247"/>
      <c r="XDO52" s="247"/>
      <c r="XDP52" s="247"/>
      <c r="XDQ52" s="247"/>
      <c r="XDR52" s="247"/>
      <c r="XDS52" s="247"/>
      <c r="XDT52" s="247"/>
      <c r="XDU52" s="247"/>
      <c r="XDV52" s="247"/>
      <c r="XDW52" s="247"/>
      <c r="XDX52" s="247"/>
      <c r="XDY52" s="247"/>
      <c r="XDZ52" s="247"/>
      <c r="XEA52" s="247"/>
      <c r="XEB52" s="247"/>
      <c r="XEC52" s="247"/>
      <c r="XED52" s="247"/>
      <c r="XEE52" s="247"/>
      <c r="XEF52" s="247"/>
      <c r="XEG52" s="247"/>
      <c r="XEH52" s="247"/>
      <c r="XEI52" s="247"/>
      <c r="XEJ52" s="247"/>
      <c r="XEK52" s="247"/>
      <c r="XEL52" s="247"/>
      <c r="XEM52" s="247"/>
      <c r="XEN52" s="247"/>
      <c r="XEO52" s="247"/>
      <c r="XEP52" s="247"/>
      <c r="XEQ52" s="247"/>
      <c r="XER52" s="247"/>
      <c r="XES52" s="247"/>
      <c r="XET52" s="247"/>
      <c r="XEU52" s="247"/>
      <c r="XEV52" s="247"/>
      <c r="XEW52" s="247"/>
      <c r="XEX52" s="247"/>
      <c r="XEY52" s="247"/>
      <c r="XEZ52" s="247"/>
      <c r="XFA52" s="247"/>
      <c r="XFB52" s="247"/>
      <c r="XFC52" s="247"/>
      <c r="XFD52" s="247"/>
    </row>
    <row r="53" s="243" customFormat="1" spans="1:16384">
      <c r="A53" s="595"/>
      <c r="B53" s="596"/>
      <c r="C53" s="596"/>
      <c r="D53" s="594"/>
      <c r="E53" s="594"/>
      <c r="F53" s="594"/>
      <c r="G53" s="594"/>
      <c r="H53" s="594"/>
      <c r="I53" s="594"/>
      <c r="J53" s="594"/>
      <c r="K53" s="594"/>
      <c r="L53" s="597"/>
      <c r="XAB53" s="247"/>
      <c r="XAC53" s="247"/>
      <c r="XAD53" s="247"/>
      <c r="XAE53" s="247"/>
      <c r="XAF53" s="247"/>
      <c r="XAG53" s="247"/>
      <c r="XAH53" s="247"/>
      <c r="XAI53" s="247"/>
      <c r="XAJ53" s="247"/>
      <c r="XAK53" s="247"/>
      <c r="XAL53" s="247"/>
      <c r="XAM53" s="247"/>
      <c r="XAN53" s="247"/>
      <c r="XAO53" s="247"/>
      <c r="XAP53" s="247"/>
      <c r="XAQ53" s="247"/>
      <c r="XAR53" s="247"/>
      <c r="XAS53" s="247"/>
      <c r="XAT53" s="247"/>
      <c r="XAU53" s="247"/>
      <c r="XAV53" s="247"/>
      <c r="XAW53" s="247"/>
      <c r="XAX53" s="247"/>
      <c r="XAY53" s="247"/>
      <c r="XAZ53" s="247"/>
      <c r="XBA53" s="247"/>
      <c r="XBB53" s="247"/>
      <c r="XBC53" s="247"/>
      <c r="XBD53" s="247"/>
      <c r="XBE53" s="247"/>
      <c r="XBF53" s="247"/>
      <c r="XBG53" s="247"/>
      <c r="XBH53" s="247"/>
      <c r="XBI53" s="247"/>
      <c r="XBJ53" s="247"/>
      <c r="XBK53" s="247"/>
      <c r="XBL53" s="247"/>
      <c r="XBM53" s="247"/>
      <c r="XBN53" s="247"/>
      <c r="XBO53" s="247"/>
      <c r="XBP53" s="247"/>
      <c r="XBQ53" s="247"/>
      <c r="XBR53" s="247"/>
      <c r="XBS53" s="247"/>
      <c r="XBT53" s="247"/>
      <c r="XBU53" s="247"/>
      <c r="XBV53" s="247"/>
      <c r="XBW53" s="247"/>
      <c r="XBX53" s="247"/>
      <c r="XBY53" s="247"/>
      <c r="XBZ53" s="247"/>
      <c r="XCA53" s="247"/>
      <c r="XCB53" s="247"/>
      <c r="XCC53" s="247"/>
      <c r="XCD53" s="247"/>
      <c r="XCE53" s="247"/>
      <c r="XCF53" s="247"/>
      <c r="XCG53" s="247"/>
      <c r="XCH53" s="247"/>
      <c r="XCI53" s="247"/>
      <c r="XCJ53" s="247"/>
      <c r="XCK53" s="247"/>
      <c r="XCL53" s="247"/>
      <c r="XCM53" s="247"/>
      <c r="XCN53" s="247"/>
      <c r="XCO53" s="247"/>
      <c r="XCP53" s="247"/>
      <c r="XCQ53" s="247"/>
      <c r="XCR53" s="247"/>
      <c r="XCS53" s="247"/>
      <c r="XCT53" s="247"/>
      <c r="XCU53" s="247"/>
      <c r="XCV53" s="247"/>
      <c r="XCW53" s="247"/>
      <c r="XCX53" s="247"/>
      <c r="XCY53" s="247"/>
      <c r="XCZ53" s="247"/>
      <c r="XDA53" s="247"/>
      <c r="XDB53" s="247"/>
      <c r="XDC53" s="247"/>
      <c r="XDD53" s="247"/>
      <c r="XDE53" s="247"/>
      <c r="XDF53" s="247"/>
      <c r="XDG53" s="247"/>
      <c r="XDH53" s="247"/>
      <c r="XDI53" s="247"/>
      <c r="XDJ53" s="247"/>
      <c r="XDK53" s="247"/>
      <c r="XDL53" s="247"/>
      <c r="XDM53" s="247"/>
      <c r="XDN53" s="247"/>
      <c r="XDO53" s="247"/>
      <c r="XDP53" s="247"/>
      <c r="XDQ53" s="247"/>
      <c r="XDR53" s="247"/>
      <c r="XDS53" s="247"/>
      <c r="XDT53" s="247"/>
      <c r="XDU53" s="247"/>
      <c r="XDV53" s="247"/>
      <c r="XDW53" s="247"/>
      <c r="XDX53" s="247"/>
      <c r="XDY53" s="247"/>
      <c r="XDZ53" s="247"/>
      <c r="XEA53" s="247"/>
      <c r="XEB53" s="247"/>
      <c r="XEC53" s="247"/>
      <c r="XED53" s="247"/>
      <c r="XEE53" s="247"/>
      <c r="XEF53" s="247"/>
      <c r="XEG53" s="247"/>
      <c r="XEH53" s="247"/>
      <c r="XEI53" s="247"/>
      <c r="XEJ53" s="247"/>
      <c r="XEK53" s="247"/>
      <c r="XEL53" s="247"/>
      <c r="XEM53" s="247"/>
      <c r="XEN53" s="247"/>
      <c r="XEO53" s="247"/>
      <c r="XEP53" s="247"/>
      <c r="XEQ53" s="247"/>
      <c r="XER53" s="247"/>
      <c r="XES53" s="247"/>
      <c r="XET53" s="247"/>
      <c r="XEU53" s="247"/>
      <c r="XEV53" s="247"/>
      <c r="XEW53" s="247"/>
      <c r="XEX53" s="247"/>
      <c r="XEY53" s="247"/>
      <c r="XEZ53" s="247"/>
      <c r="XFA53" s="247"/>
      <c r="XFB53" s="247"/>
      <c r="XFC53" s="247"/>
      <c r="XFD53" s="247"/>
    </row>
    <row r="54" s="243" customFormat="1" spans="1:16384">
      <c r="A54" s="595"/>
      <c r="B54" s="596"/>
      <c r="C54" s="596"/>
      <c r="D54" s="594"/>
      <c r="E54" s="594"/>
      <c r="F54" s="594"/>
      <c r="G54" s="594"/>
      <c r="H54" s="594"/>
      <c r="I54" s="594"/>
      <c r="J54" s="594"/>
      <c r="K54" s="594"/>
      <c r="L54" s="597"/>
      <c r="XAB54" s="247"/>
      <c r="XAC54" s="247"/>
      <c r="XAD54" s="247"/>
      <c r="XAE54" s="247"/>
      <c r="XAF54" s="247"/>
      <c r="XAG54" s="247"/>
      <c r="XAH54" s="247"/>
      <c r="XAI54" s="247"/>
      <c r="XAJ54" s="247"/>
      <c r="XAK54" s="247"/>
      <c r="XAL54" s="247"/>
      <c r="XAM54" s="247"/>
      <c r="XAN54" s="247"/>
      <c r="XAO54" s="247"/>
      <c r="XAP54" s="247"/>
      <c r="XAQ54" s="247"/>
      <c r="XAR54" s="247"/>
      <c r="XAS54" s="247"/>
      <c r="XAT54" s="247"/>
      <c r="XAU54" s="247"/>
      <c r="XAV54" s="247"/>
      <c r="XAW54" s="247"/>
      <c r="XAX54" s="247"/>
      <c r="XAY54" s="247"/>
      <c r="XAZ54" s="247"/>
      <c r="XBA54" s="247"/>
      <c r="XBB54" s="247"/>
      <c r="XBC54" s="247"/>
      <c r="XBD54" s="247"/>
      <c r="XBE54" s="247"/>
      <c r="XBF54" s="247"/>
      <c r="XBG54" s="247"/>
      <c r="XBH54" s="247"/>
      <c r="XBI54" s="247"/>
      <c r="XBJ54" s="247"/>
      <c r="XBK54" s="247"/>
      <c r="XBL54" s="247"/>
      <c r="XBM54" s="247"/>
      <c r="XBN54" s="247"/>
      <c r="XBO54" s="247"/>
      <c r="XBP54" s="247"/>
      <c r="XBQ54" s="247"/>
      <c r="XBR54" s="247"/>
      <c r="XBS54" s="247"/>
      <c r="XBT54" s="247"/>
      <c r="XBU54" s="247"/>
      <c r="XBV54" s="247"/>
      <c r="XBW54" s="247"/>
      <c r="XBX54" s="247"/>
      <c r="XBY54" s="247"/>
      <c r="XBZ54" s="247"/>
      <c r="XCA54" s="247"/>
      <c r="XCB54" s="247"/>
      <c r="XCC54" s="247"/>
      <c r="XCD54" s="247"/>
      <c r="XCE54" s="247"/>
      <c r="XCF54" s="247"/>
      <c r="XCG54" s="247"/>
      <c r="XCH54" s="247"/>
      <c r="XCI54" s="247"/>
      <c r="XCJ54" s="247"/>
      <c r="XCK54" s="247"/>
      <c r="XCL54" s="247"/>
      <c r="XCM54" s="247"/>
      <c r="XCN54" s="247"/>
      <c r="XCO54" s="247"/>
      <c r="XCP54" s="247"/>
      <c r="XCQ54" s="247"/>
      <c r="XCR54" s="247"/>
      <c r="XCS54" s="247"/>
      <c r="XCT54" s="247"/>
      <c r="XCU54" s="247"/>
      <c r="XCV54" s="247"/>
      <c r="XCW54" s="247"/>
      <c r="XCX54" s="247"/>
      <c r="XCY54" s="247"/>
      <c r="XCZ54" s="247"/>
      <c r="XDA54" s="247"/>
      <c r="XDB54" s="247"/>
      <c r="XDC54" s="247"/>
      <c r="XDD54" s="247"/>
      <c r="XDE54" s="247"/>
      <c r="XDF54" s="247"/>
      <c r="XDG54" s="247"/>
      <c r="XDH54" s="247"/>
      <c r="XDI54" s="247"/>
      <c r="XDJ54" s="247"/>
      <c r="XDK54" s="247"/>
      <c r="XDL54" s="247"/>
      <c r="XDM54" s="247"/>
      <c r="XDN54" s="247"/>
      <c r="XDO54" s="247"/>
      <c r="XDP54" s="247"/>
      <c r="XDQ54" s="247"/>
      <c r="XDR54" s="247"/>
      <c r="XDS54" s="247"/>
      <c r="XDT54" s="247"/>
      <c r="XDU54" s="247"/>
      <c r="XDV54" s="247"/>
      <c r="XDW54" s="247"/>
      <c r="XDX54" s="247"/>
      <c r="XDY54" s="247"/>
      <c r="XDZ54" s="247"/>
      <c r="XEA54" s="247"/>
      <c r="XEB54" s="247"/>
      <c r="XEC54" s="247"/>
      <c r="XED54" s="247"/>
      <c r="XEE54" s="247"/>
      <c r="XEF54" s="247"/>
      <c r="XEG54" s="247"/>
      <c r="XEH54" s="247"/>
      <c r="XEI54" s="247"/>
      <c r="XEJ54" s="247"/>
      <c r="XEK54" s="247"/>
      <c r="XEL54" s="247"/>
      <c r="XEM54" s="247"/>
      <c r="XEN54" s="247"/>
      <c r="XEO54" s="247"/>
      <c r="XEP54" s="247"/>
      <c r="XEQ54" s="247"/>
      <c r="XER54" s="247"/>
      <c r="XES54" s="247"/>
      <c r="XET54" s="247"/>
      <c r="XEU54" s="247"/>
      <c r="XEV54" s="247"/>
      <c r="XEW54" s="247"/>
      <c r="XEX54" s="247"/>
      <c r="XEY54" s="247"/>
      <c r="XEZ54" s="247"/>
      <c r="XFA54" s="247"/>
      <c r="XFB54" s="247"/>
      <c r="XFC54" s="247"/>
      <c r="XFD54" s="247"/>
    </row>
    <row r="55" s="243" customFormat="1" spans="1:16384">
      <c r="A55" s="595"/>
      <c r="B55" s="596"/>
      <c r="C55" s="596"/>
      <c r="D55" s="594"/>
      <c r="E55" s="594"/>
      <c r="F55" s="594"/>
      <c r="G55" s="594"/>
      <c r="H55" s="594"/>
      <c r="I55" s="594"/>
      <c r="J55" s="594"/>
      <c r="K55" s="594"/>
      <c r="L55" s="597"/>
      <c r="XAB55" s="247"/>
      <c r="XAC55" s="247"/>
      <c r="XAD55" s="247"/>
      <c r="XAE55" s="247"/>
      <c r="XAF55" s="247"/>
      <c r="XAG55" s="247"/>
      <c r="XAH55" s="247"/>
      <c r="XAI55" s="247"/>
      <c r="XAJ55" s="247"/>
      <c r="XAK55" s="247"/>
      <c r="XAL55" s="247"/>
      <c r="XAM55" s="247"/>
      <c r="XAN55" s="247"/>
      <c r="XAO55" s="247"/>
      <c r="XAP55" s="247"/>
      <c r="XAQ55" s="247"/>
      <c r="XAR55" s="247"/>
      <c r="XAS55" s="247"/>
      <c r="XAT55" s="247"/>
      <c r="XAU55" s="247"/>
      <c r="XAV55" s="247"/>
      <c r="XAW55" s="247"/>
      <c r="XAX55" s="247"/>
      <c r="XAY55" s="247"/>
      <c r="XAZ55" s="247"/>
      <c r="XBA55" s="247"/>
      <c r="XBB55" s="247"/>
      <c r="XBC55" s="247"/>
      <c r="XBD55" s="247"/>
      <c r="XBE55" s="247"/>
      <c r="XBF55" s="247"/>
      <c r="XBG55" s="247"/>
      <c r="XBH55" s="247"/>
      <c r="XBI55" s="247"/>
      <c r="XBJ55" s="247"/>
      <c r="XBK55" s="247"/>
      <c r="XBL55" s="247"/>
      <c r="XBM55" s="247"/>
      <c r="XBN55" s="247"/>
      <c r="XBO55" s="247"/>
      <c r="XBP55" s="247"/>
      <c r="XBQ55" s="247"/>
      <c r="XBR55" s="247"/>
      <c r="XBS55" s="247"/>
      <c r="XBT55" s="247"/>
      <c r="XBU55" s="247"/>
      <c r="XBV55" s="247"/>
      <c r="XBW55" s="247"/>
      <c r="XBX55" s="247"/>
      <c r="XBY55" s="247"/>
      <c r="XBZ55" s="247"/>
      <c r="XCA55" s="247"/>
      <c r="XCB55" s="247"/>
      <c r="XCC55" s="247"/>
      <c r="XCD55" s="247"/>
      <c r="XCE55" s="247"/>
      <c r="XCF55" s="247"/>
      <c r="XCG55" s="247"/>
      <c r="XCH55" s="247"/>
      <c r="XCI55" s="247"/>
      <c r="XCJ55" s="247"/>
      <c r="XCK55" s="247"/>
      <c r="XCL55" s="247"/>
      <c r="XCM55" s="247"/>
      <c r="XCN55" s="247"/>
      <c r="XCO55" s="247"/>
      <c r="XCP55" s="247"/>
      <c r="XCQ55" s="247"/>
      <c r="XCR55" s="247"/>
      <c r="XCS55" s="247"/>
      <c r="XCT55" s="247"/>
      <c r="XCU55" s="247"/>
      <c r="XCV55" s="247"/>
      <c r="XCW55" s="247"/>
      <c r="XCX55" s="247"/>
      <c r="XCY55" s="247"/>
      <c r="XCZ55" s="247"/>
      <c r="XDA55" s="247"/>
      <c r="XDB55" s="247"/>
      <c r="XDC55" s="247"/>
      <c r="XDD55" s="247"/>
      <c r="XDE55" s="247"/>
      <c r="XDF55" s="247"/>
      <c r="XDG55" s="247"/>
      <c r="XDH55" s="247"/>
      <c r="XDI55" s="247"/>
      <c r="XDJ55" s="247"/>
      <c r="XDK55" s="247"/>
      <c r="XDL55" s="247"/>
      <c r="XDM55" s="247"/>
      <c r="XDN55" s="247"/>
      <c r="XDO55" s="247"/>
      <c r="XDP55" s="247"/>
      <c r="XDQ55" s="247"/>
      <c r="XDR55" s="247"/>
      <c r="XDS55" s="247"/>
      <c r="XDT55" s="247"/>
      <c r="XDU55" s="247"/>
      <c r="XDV55" s="247"/>
      <c r="XDW55" s="247"/>
      <c r="XDX55" s="247"/>
      <c r="XDY55" s="247"/>
      <c r="XDZ55" s="247"/>
      <c r="XEA55" s="247"/>
      <c r="XEB55" s="247"/>
      <c r="XEC55" s="247"/>
      <c r="XED55" s="247"/>
      <c r="XEE55" s="247"/>
      <c r="XEF55" s="247"/>
      <c r="XEG55" s="247"/>
      <c r="XEH55" s="247"/>
      <c r="XEI55" s="247"/>
      <c r="XEJ55" s="247"/>
      <c r="XEK55" s="247"/>
      <c r="XEL55" s="247"/>
      <c r="XEM55" s="247"/>
      <c r="XEN55" s="247"/>
      <c r="XEO55" s="247"/>
      <c r="XEP55" s="247"/>
      <c r="XEQ55" s="247"/>
      <c r="XER55" s="247"/>
      <c r="XES55" s="247"/>
      <c r="XET55" s="247"/>
      <c r="XEU55" s="247"/>
      <c r="XEV55" s="247"/>
      <c r="XEW55" s="247"/>
      <c r="XEX55" s="247"/>
      <c r="XEY55" s="247"/>
      <c r="XEZ55" s="247"/>
      <c r="XFA55" s="247"/>
      <c r="XFB55" s="247"/>
      <c r="XFC55" s="247"/>
      <c r="XFD55" s="247"/>
    </row>
    <row r="56" s="243" customFormat="1" spans="1:16384">
      <c r="A56" s="595"/>
      <c r="B56" s="596"/>
      <c r="C56" s="596"/>
      <c r="D56" s="594"/>
      <c r="E56" s="594"/>
      <c r="F56" s="594"/>
      <c r="G56" s="594"/>
      <c r="H56" s="594"/>
      <c r="I56" s="594"/>
      <c r="J56" s="594"/>
      <c r="K56" s="594"/>
      <c r="L56" s="597"/>
      <c r="XAB56" s="247"/>
      <c r="XAC56" s="247"/>
      <c r="XAD56" s="247"/>
      <c r="XAE56" s="247"/>
      <c r="XAF56" s="247"/>
      <c r="XAG56" s="247"/>
      <c r="XAH56" s="247"/>
      <c r="XAI56" s="247"/>
      <c r="XAJ56" s="247"/>
      <c r="XAK56" s="247"/>
      <c r="XAL56" s="247"/>
      <c r="XAM56" s="247"/>
      <c r="XAN56" s="247"/>
      <c r="XAO56" s="247"/>
      <c r="XAP56" s="247"/>
      <c r="XAQ56" s="247"/>
      <c r="XAR56" s="247"/>
      <c r="XAS56" s="247"/>
      <c r="XAT56" s="247"/>
      <c r="XAU56" s="247"/>
      <c r="XAV56" s="247"/>
      <c r="XAW56" s="247"/>
      <c r="XAX56" s="247"/>
      <c r="XAY56" s="247"/>
      <c r="XAZ56" s="247"/>
      <c r="XBA56" s="247"/>
      <c r="XBB56" s="247"/>
      <c r="XBC56" s="247"/>
      <c r="XBD56" s="247"/>
      <c r="XBE56" s="247"/>
      <c r="XBF56" s="247"/>
      <c r="XBG56" s="247"/>
      <c r="XBH56" s="247"/>
      <c r="XBI56" s="247"/>
      <c r="XBJ56" s="247"/>
      <c r="XBK56" s="247"/>
      <c r="XBL56" s="247"/>
      <c r="XBM56" s="247"/>
      <c r="XBN56" s="247"/>
      <c r="XBO56" s="247"/>
      <c r="XBP56" s="247"/>
      <c r="XBQ56" s="247"/>
      <c r="XBR56" s="247"/>
      <c r="XBS56" s="247"/>
      <c r="XBT56" s="247"/>
      <c r="XBU56" s="247"/>
      <c r="XBV56" s="247"/>
      <c r="XBW56" s="247"/>
      <c r="XBX56" s="247"/>
      <c r="XBY56" s="247"/>
      <c r="XBZ56" s="247"/>
      <c r="XCA56" s="247"/>
      <c r="XCB56" s="247"/>
      <c r="XCC56" s="247"/>
      <c r="XCD56" s="247"/>
      <c r="XCE56" s="247"/>
      <c r="XCF56" s="247"/>
      <c r="XCG56" s="247"/>
      <c r="XCH56" s="247"/>
      <c r="XCI56" s="247"/>
      <c r="XCJ56" s="247"/>
      <c r="XCK56" s="247"/>
      <c r="XCL56" s="247"/>
      <c r="XCM56" s="247"/>
      <c r="XCN56" s="247"/>
      <c r="XCO56" s="247"/>
      <c r="XCP56" s="247"/>
      <c r="XCQ56" s="247"/>
      <c r="XCR56" s="247"/>
      <c r="XCS56" s="247"/>
      <c r="XCT56" s="247"/>
      <c r="XCU56" s="247"/>
      <c r="XCV56" s="247"/>
      <c r="XCW56" s="247"/>
      <c r="XCX56" s="247"/>
      <c r="XCY56" s="247"/>
      <c r="XCZ56" s="247"/>
      <c r="XDA56" s="247"/>
      <c r="XDB56" s="247"/>
      <c r="XDC56" s="247"/>
      <c r="XDD56" s="247"/>
      <c r="XDE56" s="247"/>
      <c r="XDF56" s="247"/>
      <c r="XDG56" s="247"/>
      <c r="XDH56" s="247"/>
      <c r="XDI56" s="247"/>
      <c r="XDJ56" s="247"/>
      <c r="XDK56" s="247"/>
      <c r="XDL56" s="247"/>
      <c r="XDM56" s="247"/>
      <c r="XDN56" s="247"/>
      <c r="XDO56" s="247"/>
      <c r="XDP56" s="247"/>
      <c r="XDQ56" s="247"/>
      <c r="XDR56" s="247"/>
      <c r="XDS56" s="247"/>
      <c r="XDT56" s="247"/>
      <c r="XDU56" s="247"/>
      <c r="XDV56" s="247"/>
      <c r="XDW56" s="247"/>
      <c r="XDX56" s="247"/>
      <c r="XDY56" s="247"/>
      <c r="XDZ56" s="247"/>
      <c r="XEA56" s="247"/>
      <c r="XEB56" s="247"/>
      <c r="XEC56" s="247"/>
      <c r="XED56" s="247"/>
      <c r="XEE56" s="247"/>
      <c r="XEF56" s="247"/>
      <c r="XEG56" s="247"/>
      <c r="XEH56" s="247"/>
      <c r="XEI56" s="247"/>
      <c r="XEJ56" s="247"/>
      <c r="XEK56" s="247"/>
      <c r="XEL56" s="247"/>
      <c r="XEM56" s="247"/>
      <c r="XEN56" s="247"/>
      <c r="XEO56" s="247"/>
      <c r="XEP56" s="247"/>
      <c r="XEQ56" s="247"/>
      <c r="XER56" s="247"/>
      <c r="XES56" s="247"/>
      <c r="XET56" s="247"/>
      <c r="XEU56" s="247"/>
      <c r="XEV56" s="247"/>
      <c r="XEW56" s="247"/>
      <c r="XEX56" s="247"/>
      <c r="XEY56" s="247"/>
      <c r="XEZ56" s="247"/>
      <c r="XFA56" s="247"/>
      <c r="XFB56" s="247"/>
      <c r="XFC56" s="247"/>
      <c r="XFD56" s="247"/>
    </row>
    <row r="57" s="243" customFormat="1" spans="1:16384">
      <c r="A57" s="595"/>
      <c r="B57" s="596"/>
      <c r="C57" s="596"/>
      <c r="D57" s="594"/>
      <c r="E57" s="594"/>
      <c r="F57" s="594"/>
      <c r="G57" s="594"/>
      <c r="H57" s="594"/>
      <c r="I57" s="594"/>
      <c r="J57" s="594"/>
      <c r="K57" s="594"/>
      <c r="L57" s="597"/>
      <c r="XAB57" s="247"/>
      <c r="XAC57" s="247"/>
      <c r="XAD57" s="247"/>
      <c r="XAE57" s="247"/>
      <c r="XAF57" s="247"/>
      <c r="XAG57" s="247"/>
      <c r="XAH57" s="247"/>
      <c r="XAI57" s="247"/>
      <c r="XAJ57" s="247"/>
      <c r="XAK57" s="247"/>
      <c r="XAL57" s="247"/>
      <c r="XAM57" s="247"/>
      <c r="XAN57" s="247"/>
      <c r="XAO57" s="247"/>
      <c r="XAP57" s="247"/>
      <c r="XAQ57" s="247"/>
      <c r="XAR57" s="247"/>
      <c r="XAS57" s="247"/>
      <c r="XAT57" s="247"/>
      <c r="XAU57" s="247"/>
      <c r="XAV57" s="247"/>
      <c r="XAW57" s="247"/>
      <c r="XAX57" s="247"/>
      <c r="XAY57" s="247"/>
      <c r="XAZ57" s="247"/>
      <c r="XBA57" s="247"/>
      <c r="XBB57" s="247"/>
      <c r="XBC57" s="247"/>
      <c r="XBD57" s="247"/>
      <c r="XBE57" s="247"/>
      <c r="XBF57" s="247"/>
      <c r="XBG57" s="247"/>
      <c r="XBH57" s="247"/>
      <c r="XBI57" s="247"/>
      <c r="XBJ57" s="247"/>
      <c r="XBK57" s="247"/>
      <c r="XBL57" s="247"/>
      <c r="XBM57" s="247"/>
      <c r="XBN57" s="247"/>
      <c r="XBO57" s="247"/>
      <c r="XBP57" s="247"/>
      <c r="XBQ57" s="247"/>
      <c r="XBR57" s="247"/>
      <c r="XBS57" s="247"/>
      <c r="XBT57" s="247"/>
      <c r="XBU57" s="247"/>
      <c r="XBV57" s="247"/>
      <c r="XBW57" s="247"/>
      <c r="XBX57" s="247"/>
      <c r="XBY57" s="247"/>
      <c r="XBZ57" s="247"/>
      <c r="XCA57" s="247"/>
      <c r="XCB57" s="247"/>
      <c r="XCC57" s="247"/>
      <c r="XCD57" s="247"/>
      <c r="XCE57" s="247"/>
      <c r="XCF57" s="247"/>
      <c r="XCG57" s="247"/>
      <c r="XCH57" s="247"/>
      <c r="XCI57" s="247"/>
      <c r="XCJ57" s="247"/>
      <c r="XCK57" s="247"/>
      <c r="XCL57" s="247"/>
      <c r="XCM57" s="247"/>
      <c r="XCN57" s="247"/>
      <c r="XCO57" s="247"/>
      <c r="XCP57" s="247"/>
      <c r="XCQ57" s="247"/>
      <c r="XCR57" s="247"/>
      <c r="XCS57" s="247"/>
      <c r="XCT57" s="247"/>
      <c r="XCU57" s="247"/>
      <c r="XCV57" s="247"/>
      <c r="XCW57" s="247"/>
      <c r="XCX57" s="247"/>
      <c r="XCY57" s="247"/>
      <c r="XCZ57" s="247"/>
      <c r="XDA57" s="247"/>
      <c r="XDB57" s="247"/>
      <c r="XDC57" s="247"/>
      <c r="XDD57" s="247"/>
      <c r="XDE57" s="247"/>
      <c r="XDF57" s="247"/>
      <c r="XDG57" s="247"/>
      <c r="XDH57" s="247"/>
      <c r="XDI57" s="247"/>
      <c r="XDJ57" s="247"/>
      <c r="XDK57" s="247"/>
      <c r="XDL57" s="247"/>
      <c r="XDM57" s="247"/>
      <c r="XDN57" s="247"/>
      <c r="XDO57" s="247"/>
      <c r="XDP57" s="247"/>
      <c r="XDQ57" s="247"/>
      <c r="XDR57" s="247"/>
      <c r="XDS57" s="247"/>
      <c r="XDT57" s="247"/>
      <c r="XDU57" s="247"/>
      <c r="XDV57" s="247"/>
      <c r="XDW57" s="247"/>
      <c r="XDX57" s="247"/>
      <c r="XDY57" s="247"/>
      <c r="XDZ57" s="247"/>
      <c r="XEA57" s="247"/>
      <c r="XEB57" s="247"/>
      <c r="XEC57" s="247"/>
      <c r="XED57" s="247"/>
      <c r="XEE57" s="247"/>
      <c r="XEF57" s="247"/>
      <c r="XEG57" s="247"/>
      <c r="XEH57" s="247"/>
      <c r="XEI57" s="247"/>
      <c r="XEJ57" s="247"/>
      <c r="XEK57" s="247"/>
      <c r="XEL57" s="247"/>
      <c r="XEM57" s="247"/>
      <c r="XEN57" s="247"/>
      <c r="XEO57" s="247"/>
      <c r="XEP57" s="247"/>
      <c r="XEQ57" s="247"/>
      <c r="XER57" s="247"/>
      <c r="XES57" s="247"/>
      <c r="XET57" s="247"/>
      <c r="XEU57" s="247"/>
      <c r="XEV57" s="247"/>
      <c r="XEW57" s="247"/>
      <c r="XEX57" s="247"/>
      <c r="XEY57" s="247"/>
      <c r="XEZ57" s="247"/>
      <c r="XFA57" s="247"/>
      <c r="XFB57" s="247"/>
      <c r="XFC57" s="247"/>
      <c r="XFD57" s="247"/>
    </row>
    <row r="58" s="243" customFormat="1" spans="1:16384">
      <c r="A58" s="595"/>
      <c r="B58" s="596"/>
      <c r="C58" s="596"/>
      <c r="D58" s="594"/>
      <c r="E58" s="594"/>
      <c r="F58" s="594"/>
      <c r="G58" s="594"/>
      <c r="H58" s="594"/>
      <c r="I58" s="594"/>
      <c r="J58" s="594"/>
      <c r="K58" s="594"/>
      <c r="L58" s="597"/>
      <c r="XAB58" s="247"/>
      <c r="XAC58" s="247"/>
      <c r="XAD58" s="247"/>
      <c r="XAE58" s="247"/>
      <c r="XAF58" s="247"/>
      <c r="XAG58" s="247"/>
      <c r="XAH58" s="247"/>
      <c r="XAI58" s="247"/>
      <c r="XAJ58" s="247"/>
      <c r="XAK58" s="247"/>
      <c r="XAL58" s="247"/>
      <c r="XAM58" s="247"/>
      <c r="XAN58" s="247"/>
      <c r="XAO58" s="247"/>
      <c r="XAP58" s="247"/>
      <c r="XAQ58" s="247"/>
      <c r="XAR58" s="247"/>
      <c r="XAS58" s="247"/>
      <c r="XAT58" s="247"/>
      <c r="XAU58" s="247"/>
      <c r="XAV58" s="247"/>
      <c r="XAW58" s="247"/>
      <c r="XAX58" s="247"/>
      <c r="XAY58" s="247"/>
      <c r="XAZ58" s="247"/>
      <c r="XBA58" s="247"/>
      <c r="XBB58" s="247"/>
      <c r="XBC58" s="247"/>
      <c r="XBD58" s="247"/>
      <c r="XBE58" s="247"/>
      <c r="XBF58" s="247"/>
      <c r="XBG58" s="247"/>
      <c r="XBH58" s="247"/>
      <c r="XBI58" s="247"/>
      <c r="XBJ58" s="247"/>
      <c r="XBK58" s="247"/>
      <c r="XBL58" s="247"/>
      <c r="XBM58" s="247"/>
      <c r="XBN58" s="247"/>
      <c r="XBO58" s="247"/>
      <c r="XBP58" s="247"/>
      <c r="XBQ58" s="247"/>
      <c r="XBR58" s="247"/>
      <c r="XBS58" s="247"/>
      <c r="XBT58" s="247"/>
      <c r="XBU58" s="247"/>
      <c r="XBV58" s="247"/>
      <c r="XBW58" s="247"/>
      <c r="XBX58" s="247"/>
      <c r="XBY58" s="247"/>
      <c r="XBZ58" s="247"/>
      <c r="XCA58" s="247"/>
      <c r="XCB58" s="247"/>
      <c r="XCC58" s="247"/>
      <c r="XCD58" s="247"/>
      <c r="XCE58" s="247"/>
      <c r="XCF58" s="247"/>
      <c r="XCG58" s="247"/>
      <c r="XCH58" s="247"/>
      <c r="XCI58" s="247"/>
      <c r="XCJ58" s="247"/>
      <c r="XCK58" s="247"/>
      <c r="XCL58" s="247"/>
      <c r="XCM58" s="247"/>
      <c r="XCN58" s="247"/>
      <c r="XCO58" s="247"/>
      <c r="XCP58" s="247"/>
      <c r="XCQ58" s="247"/>
      <c r="XCR58" s="247"/>
      <c r="XCS58" s="247"/>
      <c r="XCT58" s="247"/>
      <c r="XCU58" s="247"/>
      <c r="XCV58" s="247"/>
      <c r="XCW58" s="247"/>
      <c r="XCX58" s="247"/>
      <c r="XCY58" s="247"/>
      <c r="XCZ58" s="247"/>
      <c r="XDA58" s="247"/>
      <c r="XDB58" s="247"/>
      <c r="XDC58" s="247"/>
      <c r="XDD58" s="247"/>
      <c r="XDE58" s="247"/>
      <c r="XDF58" s="247"/>
      <c r="XDG58" s="247"/>
      <c r="XDH58" s="247"/>
      <c r="XDI58" s="247"/>
      <c r="XDJ58" s="247"/>
      <c r="XDK58" s="247"/>
      <c r="XDL58" s="247"/>
      <c r="XDM58" s="247"/>
      <c r="XDN58" s="247"/>
      <c r="XDO58" s="247"/>
      <c r="XDP58" s="247"/>
      <c r="XDQ58" s="247"/>
      <c r="XDR58" s="247"/>
      <c r="XDS58" s="247"/>
      <c r="XDT58" s="247"/>
      <c r="XDU58" s="247"/>
      <c r="XDV58" s="247"/>
      <c r="XDW58" s="247"/>
      <c r="XDX58" s="247"/>
      <c r="XDY58" s="247"/>
      <c r="XDZ58" s="247"/>
      <c r="XEA58" s="247"/>
      <c r="XEB58" s="247"/>
      <c r="XEC58" s="247"/>
      <c r="XED58" s="247"/>
      <c r="XEE58" s="247"/>
      <c r="XEF58" s="247"/>
      <c r="XEG58" s="247"/>
      <c r="XEH58" s="247"/>
      <c r="XEI58" s="247"/>
      <c r="XEJ58" s="247"/>
      <c r="XEK58" s="247"/>
      <c r="XEL58" s="247"/>
      <c r="XEM58" s="247"/>
      <c r="XEN58" s="247"/>
      <c r="XEO58" s="247"/>
      <c r="XEP58" s="247"/>
      <c r="XEQ58" s="247"/>
      <c r="XER58" s="247"/>
      <c r="XES58" s="247"/>
      <c r="XET58" s="247"/>
      <c r="XEU58" s="247"/>
      <c r="XEV58" s="247"/>
      <c r="XEW58" s="247"/>
      <c r="XEX58" s="247"/>
      <c r="XEY58" s="247"/>
      <c r="XEZ58" s="247"/>
      <c r="XFA58" s="247"/>
      <c r="XFB58" s="247"/>
      <c r="XFC58" s="247"/>
      <c r="XFD58" s="247"/>
    </row>
    <row r="59" s="243" customFormat="1" spans="1:16384">
      <c r="A59" s="595"/>
      <c r="B59" s="596"/>
      <c r="C59" s="596"/>
      <c r="D59" s="594"/>
      <c r="E59" s="594"/>
      <c r="F59" s="594"/>
      <c r="G59" s="594"/>
      <c r="H59" s="594"/>
      <c r="I59" s="594"/>
      <c r="J59" s="594"/>
      <c r="K59" s="594"/>
      <c r="L59" s="597"/>
      <c r="XAB59" s="247"/>
      <c r="XAC59" s="247"/>
      <c r="XAD59" s="247"/>
      <c r="XAE59" s="247"/>
      <c r="XAF59" s="247"/>
      <c r="XAG59" s="247"/>
      <c r="XAH59" s="247"/>
      <c r="XAI59" s="247"/>
      <c r="XAJ59" s="247"/>
      <c r="XAK59" s="247"/>
      <c r="XAL59" s="247"/>
      <c r="XAM59" s="247"/>
      <c r="XAN59" s="247"/>
      <c r="XAO59" s="247"/>
      <c r="XAP59" s="247"/>
      <c r="XAQ59" s="247"/>
      <c r="XAR59" s="247"/>
      <c r="XAS59" s="247"/>
      <c r="XAT59" s="247"/>
      <c r="XAU59" s="247"/>
      <c r="XAV59" s="247"/>
      <c r="XAW59" s="247"/>
      <c r="XAX59" s="247"/>
      <c r="XAY59" s="247"/>
      <c r="XAZ59" s="247"/>
      <c r="XBA59" s="247"/>
      <c r="XBB59" s="247"/>
      <c r="XBC59" s="247"/>
      <c r="XBD59" s="247"/>
      <c r="XBE59" s="247"/>
      <c r="XBF59" s="247"/>
      <c r="XBG59" s="247"/>
      <c r="XBH59" s="247"/>
      <c r="XBI59" s="247"/>
      <c r="XBJ59" s="247"/>
      <c r="XBK59" s="247"/>
      <c r="XBL59" s="247"/>
      <c r="XBM59" s="247"/>
      <c r="XBN59" s="247"/>
      <c r="XBO59" s="247"/>
      <c r="XBP59" s="247"/>
      <c r="XBQ59" s="247"/>
      <c r="XBR59" s="247"/>
      <c r="XBS59" s="247"/>
      <c r="XBT59" s="247"/>
      <c r="XBU59" s="247"/>
      <c r="XBV59" s="247"/>
      <c r="XBW59" s="247"/>
      <c r="XBX59" s="247"/>
      <c r="XBY59" s="247"/>
      <c r="XBZ59" s="247"/>
      <c r="XCA59" s="247"/>
      <c r="XCB59" s="247"/>
      <c r="XCC59" s="247"/>
      <c r="XCD59" s="247"/>
      <c r="XCE59" s="247"/>
      <c r="XCF59" s="247"/>
      <c r="XCG59" s="247"/>
      <c r="XCH59" s="247"/>
      <c r="XCI59" s="247"/>
      <c r="XCJ59" s="247"/>
      <c r="XCK59" s="247"/>
      <c r="XCL59" s="247"/>
      <c r="XCM59" s="247"/>
      <c r="XCN59" s="247"/>
      <c r="XCO59" s="247"/>
      <c r="XCP59" s="247"/>
      <c r="XCQ59" s="247"/>
      <c r="XCR59" s="247"/>
      <c r="XCS59" s="247"/>
      <c r="XCT59" s="247"/>
      <c r="XCU59" s="247"/>
      <c r="XCV59" s="247"/>
      <c r="XCW59" s="247"/>
      <c r="XCX59" s="247"/>
      <c r="XCY59" s="247"/>
      <c r="XCZ59" s="247"/>
      <c r="XDA59" s="247"/>
      <c r="XDB59" s="247"/>
      <c r="XDC59" s="247"/>
      <c r="XDD59" s="247"/>
      <c r="XDE59" s="247"/>
      <c r="XDF59" s="247"/>
      <c r="XDG59" s="247"/>
      <c r="XDH59" s="247"/>
      <c r="XDI59" s="247"/>
      <c r="XDJ59" s="247"/>
      <c r="XDK59" s="247"/>
      <c r="XDL59" s="247"/>
      <c r="XDM59" s="247"/>
      <c r="XDN59" s="247"/>
      <c r="XDO59" s="247"/>
      <c r="XDP59" s="247"/>
      <c r="XDQ59" s="247"/>
      <c r="XDR59" s="247"/>
      <c r="XDS59" s="247"/>
      <c r="XDT59" s="247"/>
      <c r="XDU59" s="247"/>
      <c r="XDV59" s="247"/>
      <c r="XDW59" s="247"/>
      <c r="XDX59" s="247"/>
      <c r="XDY59" s="247"/>
      <c r="XDZ59" s="247"/>
      <c r="XEA59" s="247"/>
      <c r="XEB59" s="247"/>
      <c r="XEC59" s="247"/>
      <c r="XED59" s="247"/>
      <c r="XEE59" s="247"/>
      <c r="XEF59" s="247"/>
      <c r="XEG59" s="247"/>
      <c r="XEH59" s="247"/>
      <c r="XEI59" s="247"/>
      <c r="XEJ59" s="247"/>
      <c r="XEK59" s="247"/>
      <c r="XEL59" s="247"/>
      <c r="XEM59" s="247"/>
      <c r="XEN59" s="247"/>
      <c r="XEO59" s="247"/>
      <c r="XEP59" s="247"/>
      <c r="XEQ59" s="247"/>
      <c r="XER59" s="247"/>
      <c r="XES59" s="247"/>
      <c r="XET59" s="247"/>
      <c r="XEU59" s="247"/>
      <c r="XEV59" s="247"/>
      <c r="XEW59" s="247"/>
      <c r="XEX59" s="247"/>
      <c r="XEY59" s="247"/>
      <c r="XEZ59" s="247"/>
      <c r="XFA59" s="247"/>
      <c r="XFB59" s="247"/>
      <c r="XFC59" s="247"/>
      <c r="XFD59" s="247"/>
    </row>
    <row r="60" s="243" customFormat="1" spans="1:16384">
      <c r="A60" s="595"/>
      <c r="B60" s="596"/>
      <c r="C60" s="596"/>
      <c r="D60" s="594"/>
      <c r="E60" s="594"/>
      <c r="F60" s="594"/>
      <c r="G60" s="594"/>
      <c r="H60" s="594"/>
      <c r="I60" s="594"/>
      <c r="J60" s="594"/>
      <c r="K60" s="594"/>
      <c r="L60" s="597"/>
      <c r="XAB60" s="247"/>
      <c r="XAC60" s="247"/>
      <c r="XAD60" s="247"/>
      <c r="XAE60" s="247"/>
      <c r="XAF60" s="247"/>
      <c r="XAG60" s="247"/>
      <c r="XAH60" s="247"/>
      <c r="XAI60" s="247"/>
      <c r="XAJ60" s="247"/>
      <c r="XAK60" s="247"/>
      <c r="XAL60" s="247"/>
      <c r="XAM60" s="247"/>
      <c r="XAN60" s="247"/>
      <c r="XAO60" s="247"/>
      <c r="XAP60" s="247"/>
      <c r="XAQ60" s="247"/>
      <c r="XAR60" s="247"/>
      <c r="XAS60" s="247"/>
      <c r="XAT60" s="247"/>
      <c r="XAU60" s="247"/>
      <c r="XAV60" s="247"/>
      <c r="XAW60" s="247"/>
      <c r="XAX60" s="247"/>
      <c r="XAY60" s="247"/>
      <c r="XAZ60" s="247"/>
      <c r="XBA60" s="247"/>
      <c r="XBB60" s="247"/>
      <c r="XBC60" s="247"/>
      <c r="XBD60" s="247"/>
      <c r="XBE60" s="247"/>
      <c r="XBF60" s="247"/>
      <c r="XBG60" s="247"/>
      <c r="XBH60" s="247"/>
      <c r="XBI60" s="247"/>
      <c r="XBJ60" s="247"/>
      <c r="XBK60" s="247"/>
      <c r="XBL60" s="247"/>
      <c r="XBM60" s="247"/>
      <c r="XBN60" s="247"/>
      <c r="XBO60" s="247"/>
      <c r="XBP60" s="247"/>
      <c r="XBQ60" s="247"/>
      <c r="XBR60" s="247"/>
      <c r="XBS60" s="247"/>
      <c r="XBT60" s="247"/>
      <c r="XBU60" s="247"/>
      <c r="XBV60" s="247"/>
      <c r="XBW60" s="247"/>
      <c r="XBX60" s="247"/>
      <c r="XBY60" s="247"/>
      <c r="XBZ60" s="247"/>
      <c r="XCA60" s="247"/>
      <c r="XCB60" s="247"/>
      <c r="XCC60" s="247"/>
      <c r="XCD60" s="247"/>
      <c r="XCE60" s="247"/>
      <c r="XCF60" s="247"/>
      <c r="XCG60" s="247"/>
      <c r="XCH60" s="247"/>
      <c r="XCI60" s="247"/>
      <c r="XCJ60" s="247"/>
      <c r="XCK60" s="247"/>
      <c r="XCL60" s="247"/>
      <c r="XCM60" s="247"/>
      <c r="XCN60" s="247"/>
      <c r="XCO60" s="247"/>
      <c r="XCP60" s="247"/>
      <c r="XCQ60" s="247"/>
      <c r="XCR60" s="247"/>
      <c r="XCS60" s="247"/>
      <c r="XCT60" s="247"/>
      <c r="XCU60" s="247"/>
      <c r="XCV60" s="247"/>
      <c r="XCW60" s="247"/>
      <c r="XCX60" s="247"/>
      <c r="XCY60" s="247"/>
      <c r="XCZ60" s="247"/>
      <c r="XDA60" s="247"/>
      <c r="XDB60" s="247"/>
      <c r="XDC60" s="247"/>
      <c r="XDD60" s="247"/>
      <c r="XDE60" s="247"/>
      <c r="XDF60" s="247"/>
      <c r="XDG60" s="247"/>
      <c r="XDH60" s="247"/>
      <c r="XDI60" s="247"/>
      <c r="XDJ60" s="247"/>
      <c r="XDK60" s="247"/>
      <c r="XDL60" s="247"/>
      <c r="XDM60" s="247"/>
      <c r="XDN60" s="247"/>
      <c r="XDO60" s="247"/>
      <c r="XDP60" s="247"/>
      <c r="XDQ60" s="247"/>
      <c r="XDR60" s="247"/>
      <c r="XDS60" s="247"/>
      <c r="XDT60" s="247"/>
      <c r="XDU60" s="247"/>
      <c r="XDV60" s="247"/>
      <c r="XDW60" s="247"/>
      <c r="XDX60" s="247"/>
      <c r="XDY60" s="247"/>
      <c r="XDZ60" s="247"/>
      <c r="XEA60" s="247"/>
      <c r="XEB60" s="247"/>
      <c r="XEC60" s="247"/>
      <c r="XED60" s="247"/>
      <c r="XEE60" s="247"/>
      <c r="XEF60" s="247"/>
      <c r="XEG60" s="247"/>
      <c r="XEH60" s="247"/>
      <c r="XEI60" s="247"/>
      <c r="XEJ60" s="247"/>
      <c r="XEK60" s="247"/>
      <c r="XEL60" s="247"/>
      <c r="XEM60" s="247"/>
      <c r="XEN60" s="247"/>
      <c r="XEO60" s="247"/>
      <c r="XEP60" s="247"/>
      <c r="XEQ60" s="247"/>
      <c r="XER60" s="247"/>
      <c r="XES60" s="247"/>
      <c r="XET60" s="247"/>
      <c r="XEU60" s="247"/>
      <c r="XEV60" s="247"/>
      <c r="XEW60" s="247"/>
      <c r="XEX60" s="247"/>
      <c r="XEY60" s="247"/>
      <c r="XEZ60" s="247"/>
      <c r="XFA60" s="247"/>
      <c r="XFB60" s="247"/>
      <c r="XFC60" s="247"/>
      <c r="XFD60" s="247"/>
    </row>
    <row r="61" s="243" customFormat="1" spans="1:16384">
      <c r="A61" s="595"/>
      <c r="B61" s="596"/>
      <c r="C61" s="596"/>
      <c r="D61" s="594"/>
      <c r="E61" s="594"/>
      <c r="F61" s="594"/>
      <c r="G61" s="594"/>
      <c r="H61" s="594"/>
      <c r="I61" s="594"/>
      <c r="J61" s="594"/>
      <c r="K61" s="594"/>
      <c r="L61" s="597"/>
      <c r="XAB61" s="247"/>
      <c r="XAC61" s="247"/>
      <c r="XAD61" s="247"/>
      <c r="XAE61" s="247"/>
      <c r="XAF61" s="247"/>
      <c r="XAG61" s="247"/>
      <c r="XAH61" s="247"/>
      <c r="XAI61" s="247"/>
      <c r="XAJ61" s="247"/>
      <c r="XAK61" s="247"/>
      <c r="XAL61" s="247"/>
      <c r="XAM61" s="247"/>
      <c r="XAN61" s="247"/>
      <c r="XAO61" s="247"/>
      <c r="XAP61" s="247"/>
      <c r="XAQ61" s="247"/>
      <c r="XAR61" s="247"/>
      <c r="XAS61" s="247"/>
      <c r="XAT61" s="247"/>
      <c r="XAU61" s="247"/>
      <c r="XAV61" s="247"/>
      <c r="XAW61" s="247"/>
      <c r="XAX61" s="247"/>
      <c r="XAY61" s="247"/>
      <c r="XAZ61" s="247"/>
      <c r="XBA61" s="247"/>
      <c r="XBB61" s="247"/>
      <c r="XBC61" s="247"/>
      <c r="XBD61" s="247"/>
      <c r="XBE61" s="247"/>
      <c r="XBF61" s="247"/>
      <c r="XBG61" s="247"/>
      <c r="XBH61" s="247"/>
      <c r="XBI61" s="247"/>
      <c r="XBJ61" s="247"/>
      <c r="XBK61" s="247"/>
      <c r="XBL61" s="247"/>
      <c r="XBM61" s="247"/>
      <c r="XBN61" s="247"/>
      <c r="XBO61" s="247"/>
      <c r="XBP61" s="247"/>
      <c r="XBQ61" s="247"/>
      <c r="XBR61" s="247"/>
      <c r="XBS61" s="247"/>
      <c r="XBT61" s="247"/>
      <c r="XBU61" s="247"/>
      <c r="XBV61" s="247"/>
      <c r="XBW61" s="247"/>
      <c r="XBX61" s="247"/>
      <c r="XBY61" s="247"/>
      <c r="XBZ61" s="247"/>
      <c r="XCA61" s="247"/>
      <c r="XCB61" s="247"/>
      <c r="XCC61" s="247"/>
      <c r="XCD61" s="247"/>
      <c r="XCE61" s="247"/>
      <c r="XCF61" s="247"/>
      <c r="XCG61" s="247"/>
      <c r="XCH61" s="247"/>
      <c r="XCI61" s="247"/>
      <c r="XCJ61" s="247"/>
      <c r="XCK61" s="247"/>
      <c r="XCL61" s="247"/>
      <c r="XCM61" s="247"/>
      <c r="XCN61" s="247"/>
      <c r="XCO61" s="247"/>
      <c r="XCP61" s="247"/>
      <c r="XCQ61" s="247"/>
      <c r="XCR61" s="247"/>
      <c r="XCS61" s="247"/>
      <c r="XCT61" s="247"/>
      <c r="XCU61" s="247"/>
      <c r="XCV61" s="247"/>
      <c r="XCW61" s="247"/>
      <c r="XCX61" s="247"/>
      <c r="XCY61" s="247"/>
      <c r="XCZ61" s="247"/>
      <c r="XDA61" s="247"/>
      <c r="XDB61" s="247"/>
      <c r="XDC61" s="247"/>
      <c r="XDD61" s="247"/>
      <c r="XDE61" s="247"/>
      <c r="XDF61" s="247"/>
      <c r="XDG61" s="247"/>
      <c r="XDH61" s="247"/>
      <c r="XDI61" s="247"/>
      <c r="XDJ61" s="247"/>
      <c r="XDK61" s="247"/>
      <c r="XDL61" s="247"/>
      <c r="XDM61" s="247"/>
      <c r="XDN61" s="247"/>
      <c r="XDO61" s="247"/>
      <c r="XDP61" s="247"/>
      <c r="XDQ61" s="247"/>
      <c r="XDR61" s="247"/>
      <c r="XDS61" s="247"/>
      <c r="XDT61" s="247"/>
      <c r="XDU61" s="247"/>
      <c r="XDV61" s="247"/>
      <c r="XDW61" s="247"/>
      <c r="XDX61" s="247"/>
      <c r="XDY61" s="247"/>
      <c r="XDZ61" s="247"/>
      <c r="XEA61" s="247"/>
      <c r="XEB61" s="247"/>
      <c r="XEC61" s="247"/>
      <c r="XED61" s="247"/>
      <c r="XEE61" s="247"/>
      <c r="XEF61" s="247"/>
      <c r="XEG61" s="247"/>
      <c r="XEH61" s="247"/>
      <c r="XEI61" s="247"/>
      <c r="XEJ61" s="247"/>
      <c r="XEK61" s="247"/>
      <c r="XEL61" s="247"/>
      <c r="XEM61" s="247"/>
      <c r="XEN61" s="247"/>
      <c r="XEO61" s="247"/>
      <c r="XEP61" s="247"/>
      <c r="XEQ61" s="247"/>
      <c r="XER61" s="247"/>
      <c r="XES61" s="247"/>
      <c r="XET61" s="247"/>
      <c r="XEU61" s="247"/>
      <c r="XEV61" s="247"/>
      <c r="XEW61" s="247"/>
      <c r="XEX61" s="247"/>
      <c r="XEY61" s="247"/>
      <c r="XEZ61" s="247"/>
      <c r="XFA61" s="247"/>
      <c r="XFB61" s="247"/>
      <c r="XFC61" s="247"/>
      <c r="XFD61" s="247"/>
    </row>
    <row r="62" s="243" customFormat="1" spans="1:16384">
      <c r="A62" s="595"/>
      <c r="B62" s="596"/>
      <c r="C62" s="596"/>
      <c r="D62" s="594"/>
      <c r="E62" s="594"/>
      <c r="F62" s="594"/>
      <c r="G62" s="594"/>
      <c r="H62" s="594"/>
      <c r="I62" s="594"/>
      <c r="J62" s="594"/>
      <c r="K62" s="594"/>
      <c r="L62" s="597"/>
      <c r="XAB62" s="247"/>
      <c r="XAC62" s="247"/>
      <c r="XAD62" s="247"/>
      <c r="XAE62" s="247"/>
      <c r="XAF62" s="247"/>
      <c r="XAG62" s="247"/>
      <c r="XAH62" s="247"/>
      <c r="XAI62" s="247"/>
      <c r="XAJ62" s="247"/>
      <c r="XAK62" s="247"/>
      <c r="XAL62" s="247"/>
      <c r="XAM62" s="247"/>
      <c r="XAN62" s="247"/>
      <c r="XAO62" s="247"/>
      <c r="XAP62" s="247"/>
      <c r="XAQ62" s="247"/>
      <c r="XAR62" s="247"/>
      <c r="XAS62" s="247"/>
      <c r="XAT62" s="247"/>
      <c r="XAU62" s="247"/>
      <c r="XAV62" s="247"/>
      <c r="XAW62" s="247"/>
      <c r="XAX62" s="247"/>
      <c r="XAY62" s="247"/>
      <c r="XAZ62" s="247"/>
      <c r="XBA62" s="247"/>
      <c r="XBB62" s="247"/>
      <c r="XBC62" s="247"/>
      <c r="XBD62" s="247"/>
      <c r="XBE62" s="247"/>
      <c r="XBF62" s="247"/>
      <c r="XBG62" s="247"/>
      <c r="XBH62" s="247"/>
      <c r="XBI62" s="247"/>
      <c r="XBJ62" s="247"/>
      <c r="XBK62" s="247"/>
      <c r="XBL62" s="247"/>
      <c r="XBM62" s="247"/>
      <c r="XBN62" s="247"/>
      <c r="XBO62" s="247"/>
      <c r="XBP62" s="247"/>
      <c r="XBQ62" s="247"/>
      <c r="XBR62" s="247"/>
      <c r="XBS62" s="247"/>
      <c r="XBT62" s="247"/>
      <c r="XBU62" s="247"/>
      <c r="XBV62" s="247"/>
      <c r="XBW62" s="247"/>
      <c r="XBX62" s="247"/>
      <c r="XBY62" s="247"/>
      <c r="XBZ62" s="247"/>
      <c r="XCA62" s="247"/>
      <c r="XCB62" s="247"/>
      <c r="XCC62" s="247"/>
      <c r="XCD62" s="247"/>
      <c r="XCE62" s="247"/>
      <c r="XCF62" s="247"/>
      <c r="XCG62" s="247"/>
      <c r="XCH62" s="247"/>
      <c r="XCI62" s="247"/>
      <c r="XCJ62" s="247"/>
      <c r="XCK62" s="247"/>
      <c r="XCL62" s="247"/>
      <c r="XCM62" s="247"/>
      <c r="XCN62" s="247"/>
      <c r="XCO62" s="247"/>
      <c r="XCP62" s="247"/>
      <c r="XCQ62" s="247"/>
      <c r="XCR62" s="247"/>
      <c r="XCS62" s="247"/>
      <c r="XCT62" s="247"/>
      <c r="XCU62" s="247"/>
      <c r="XCV62" s="247"/>
      <c r="XCW62" s="247"/>
      <c r="XCX62" s="247"/>
      <c r="XCY62" s="247"/>
      <c r="XCZ62" s="247"/>
      <c r="XDA62" s="247"/>
      <c r="XDB62" s="247"/>
      <c r="XDC62" s="247"/>
      <c r="XDD62" s="247"/>
      <c r="XDE62" s="247"/>
      <c r="XDF62" s="247"/>
      <c r="XDG62" s="247"/>
      <c r="XDH62" s="247"/>
      <c r="XDI62" s="247"/>
      <c r="XDJ62" s="247"/>
      <c r="XDK62" s="247"/>
      <c r="XDL62" s="247"/>
      <c r="XDM62" s="247"/>
      <c r="XDN62" s="247"/>
      <c r="XDO62" s="247"/>
      <c r="XDP62" s="247"/>
      <c r="XDQ62" s="247"/>
      <c r="XDR62" s="247"/>
      <c r="XDS62" s="247"/>
      <c r="XDT62" s="247"/>
      <c r="XDU62" s="247"/>
      <c r="XDV62" s="247"/>
      <c r="XDW62" s="247"/>
      <c r="XDX62" s="247"/>
      <c r="XDY62" s="247"/>
      <c r="XDZ62" s="247"/>
      <c r="XEA62" s="247"/>
      <c r="XEB62" s="247"/>
      <c r="XEC62" s="247"/>
      <c r="XED62" s="247"/>
      <c r="XEE62" s="247"/>
      <c r="XEF62" s="247"/>
      <c r="XEG62" s="247"/>
      <c r="XEH62" s="247"/>
      <c r="XEI62" s="247"/>
      <c r="XEJ62" s="247"/>
      <c r="XEK62" s="247"/>
      <c r="XEL62" s="247"/>
      <c r="XEM62" s="247"/>
      <c r="XEN62" s="247"/>
      <c r="XEO62" s="247"/>
      <c r="XEP62" s="247"/>
      <c r="XEQ62" s="247"/>
      <c r="XER62" s="247"/>
      <c r="XES62" s="247"/>
      <c r="XET62" s="247"/>
      <c r="XEU62" s="247"/>
      <c r="XEV62" s="247"/>
      <c r="XEW62" s="247"/>
      <c r="XEX62" s="247"/>
      <c r="XEY62" s="247"/>
      <c r="XEZ62" s="247"/>
      <c r="XFA62" s="247"/>
      <c r="XFB62" s="247"/>
      <c r="XFC62" s="247"/>
      <c r="XFD62" s="247"/>
    </row>
    <row r="63" s="243" customFormat="1" spans="1:16384">
      <c r="A63" s="595"/>
      <c r="B63" s="596"/>
      <c r="C63" s="596"/>
      <c r="D63" s="594"/>
      <c r="E63" s="594"/>
      <c r="F63" s="594"/>
      <c r="G63" s="594"/>
      <c r="H63" s="594"/>
      <c r="I63" s="594"/>
      <c r="J63" s="594"/>
      <c r="K63" s="594"/>
      <c r="L63" s="597"/>
      <c r="XAB63" s="247"/>
      <c r="XAC63" s="247"/>
      <c r="XAD63" s="247"/>
      <c r="XAE63" s="247"/>
      <c r="XAF63" s="247"/>
      <c r="XAG63" s="247"/>
      <c r="XAH63" s="247"/>
      <c r="XAI63" s="247"/>
      <c r="XAJ63" s="247"/>
      <c r="XAK63" s="247"/>
      <c r="XAL63" s="247"/>
      <c r="XAM63" s="247"/>
      <c r="XAN63" s="247"/>
      <c r="XAO63" s="247"/>
      <c r="XAP63" s="247"/>
      <c r="XAQ63" s="247"/>
      <c r="XAR63" s="247"/>
      <c r="XAS63" s="247"/>
      <c r="XAT63" s="247"/>
      <c r="XAU63" s="247"/>
      <c r="XAV63" s="247"/>
      <c r="XAW63" s="247"/>
      <c r="XAX63" s="247"/>
      <c r="XAY63" s="247"/>
      <c r="XAZ63" s="247"/>
      <c r="XBA63" s="247"/>
      <c r="XBB63" s="247"/>
      <c r="XBC63" s="247"/>
      <c r="XBD63" s="247"/>
      <c r="XBE63" s="247"/>
      <c r="XBF63" s="247"/>
      <c r="XBG63" s="247"/>
      <c r="XBH63" s="247"/>
      <c r="XBI63" s="247"/>
      <c r="XBJ63" s="247"/>
      <c r="XBK63" s="247"/>
      <c r="XBL63" s="247"/>
      <c r="XBM63" s="247"/>
      <c r="XBN63" s="247"/>
      <c r="XBO63" s="247"/>
      <c r="XBP63" s="247"/>
      <c r="XBQ63" s="247"/>
      <c r="XBR63" s="247"/>
      <c r="XBS63" s="247"/>
      <c r="XBT63" s="247"/>
      <c r="XBU63" s="247"/>
      <c r="XBV63" s="247"/>
      <c r="XBW63" s="247"/>
      <c r="XBX63" s="247"/>
      <c r="XBY63" s="247"/>
      <c r="XBZ63" s="247"/>
      <c r="XCA63" s="247"/>
      <c r="XCB63" s="247"/>
      <c r="XCC63" s="247"/>
      <c r="XCD63" s="247"/>
      <c r="XCE63" s="247"/>
      <c r="XCF63" s="247"/>
      <c r="XCG63" s="247"/>
      <c r="XCH63" s="247"/>
      <c r="XCI63" s="247"/>
      <c r="XCJ63" s="247"/>
      <c r="XCK63" s="247"/>
      <c r="XCL63" s="247"/>
      <c r="XCM63" s="247"/>
      <c r="XCN63" s="247"/>
      <c r="XCO63" s="247"/>
      <c r="XCP63" s="247"/>
      <c r="XCQ63" s="247"/>
      <c r="XCR63" s="247"/>
      <c r="XCS63" s="247"/>
      <c r="XCT63" s="247"/>
      <c r="XCU63" s="247"/>
      <c r="XCV63" s="247"/>
      <c r="XCW63" s="247"/>
      <c r="XCX63" s="247"/>
      <c r="XCY63" s="247"/>
      <c r="XCZ63" s="247"/>
      <c r="XDA63" s="247"/>
      <c r="XDB63" s="247"/>
      <c r="XDC63" s="247"/>
      <c r="XDD63" s="247"/>
      <c r="XDE63" s="247"/>
      <c r="XDF63" s="247"/>
      <c r="XDG63" s="247"/>
      <c r="XDH63" s="247"/>
      <c r="XDI63" s="247"/>
      <c r="XDJ63" s="247"/>
      <c r="XDK63" s="247"/>
      <c r="XDL63" s="247"/>
      <c r="XDM63" s="247"/>
      <c r="XDN63" s="247"/>
      <c r="XDO63" s="247"/>
      <c r="XDP63" s="247"/>
      <c r="XDQ63" s="247"/>
      <c r="XDR63" s="247"/>
      <c r="XDS63" s="247"/>
      <c r="XDT63" s="247"/>
      <c r="XDU63" s="247"/>
      <c r="XDV63" s="247"/>
      <c r="XDW63" s="247"/>
      <c r="XDX63" s="247"/>
      <c r="XDY63" s="247"/>
      <c r="XDZ63" s="247"/>
      <c r="XEA63" s="247"/>
      <c r="XEB63" s="247"/>
      <c r="XEC63" s="247"/>
      <c r="XED63" s="247"/>
      <c r="XEE63" s="247"/>
      <c r="XEF63" s="247"/>
      <c r="XEG63" s="247"/>
      <c r="XEH63" s="247"/>
      <c r="XEI63" s="247"/>
      <c r="XEJ63" s="247"/>
      <c r="XEK63" s="247"/>
      <c r="XEL63" s="247"/>
      <c r="XEM63" s="247"/>
      <c r="XEN63" s="247"/>
      <c r="XEO63" s="247"/>
      <c r="XEP63" s="247"/>
      <c r="XEQ63" s="247"/>
      <c r="XER63" s="247"/>
      <c r="XES63" s="247"/>
      <c r="XET63" s="247"/>
      <c r="XEU63" s="247"/>
      <c r="XEV63" s="247"/>
      <c r="XEW63" s="247"/>
      <c r="XEX63" s="247"/>
      <c r="XEY63" s="247"/>
      <c r="XEZ63" s="247"/>
      <c r="XFA63" s="247"/>
      <c r="XFB63" s="247"/>
      <c r="XFC63" s="247"/>
      <c r="XFD63" s="247"/>
    </row>
    <row r="64" s="243" customFormat="1" spans="1:16384">
      <c r="A64" s="595"/>
      <c r="B64" s="596"/>
      <c r="C64" s="596"/>
      <c r="D64" s="594"/>
      <c r="E64" s="594"/>
      <c r="F64" s="594"/>
      <c r="G64" s="594"/>
      <c r="H64" s="594"/>
      <c r="I64" s="594"/>
      <c r="J64" s="594"/>
      <c r="K64" s="594"/>
      <c r="L64" s="597"/>
      <c r="XAB64" s="247"/>
      <c r="XAC64" s="247"/>
      <c r="XAD64" s="247"/>
      <c r="XAE64" s="247"/>
      <c r="XAF64" s="247"/>
      <c r="XAG64" s="247"/>
      <c r="XAH64" s="247"/>
      <c r="XAI64" s="247"/>
      <c r="XAJ64" s="247"/>
      <c r="XAK64" s="247"/>
      <c r="XAL64" s="247"/>
      <c r="XAM64" s="247"/>
      <c r="XAN64" s="247"/>
      <c r="XAO64" s="247"/>
      <c r="XAP64" s="247"/>
      <c r="XAQ64" s="247"/>
      <c r="XAR64" s="247"/>
      <c r="XAS64" s="247"/>
      <c r="XAT64" s="247"/>
      <c r="XAU64" s="247"/>
      <c r="XAV64" s="247"/>
      <c r="XAW64" s="247"/>
      <c r="XAX64" s="247"/>
      <c r="XAY64" s="247"/>
      <c r="XAZ64" s="247"/>
      <c r="XBA64" s="247"/>
      <c r="XBB64" s="247"/>
      <c r="XBC64" s="247"/>
      <c r="XBD64" s="247"/>
      <c r="XBE64" s="247"/>
      <c r="XBF64" s="247"/>
      <c r="XBG64" s="247"/>
      <c r="XBH64" s="247"/>
      <c r="XBI64" s="247"/>
      <c r="XBJ64" s="247"/>
      <c r="XBK64" s="247"/>
      <c r="XBL64" s="247"/>
      <c r="XBM64" s="247"/>
      <c r="XBN64" s="247"/>
      <c r="XBO64" s="247"/>
      <c r="XBP64" s="247"/>
      <c r="XBQ64" s="247"/>
      <c r="XBR64" s="247"/>
      <c r="XBS64" s="247"/>
      <c r="XBT64" s="247"/>
      <c r="XBU64" s="247"/>
      <c r="XBV64" s="247"/>
      <c r="XBW64" s="247"/>
      <c r="XBX64" s="247"/>
      <c r="XBY64" s="247"/>
      <c r="XBZ64" s="247"/>
      <c r="XCA64" s="247"/>
      <c r="XCB64" s="247"/>
      <c r="XCC64" s="247"/>
      <c r="XCD64" s="247"/>
      <c r="XCE64" s="247"/>
      <c r="XCF64" s="247"/>
      <c r="XCG64" s="247"/>
      <c r="XCH64" s="247"/>
      <c r="XCI64" s="247"/>
      <c r="XCJ64" s="247"/>
      <c r="XCK64" s="247"/>
      <c r="XCL64" s="247"/>
      <c r="XCM64" s="247"/>
      <c r="XCN64" s="247"/>
      <c r="XCO64" s="247"/>
      <c r="XCP64" s="247"/>
      <c r="XCQ64" s="247"/>
      <c r="XCR64" s="247"/>
      <c r="XCS64" s="247"/>
      <c r="XCT64" s="247"/>
      <c r="XCU64" s="247"/>
      <c r="XCV64" s="247"/>
      <c r="XCW64" s="247"/>
      <c r="XCX64" s="247"/>
      <c r="XCY64" s="247"/>
      <c r="XCZ64" s="247"/>
      <c r="XDA64" s="247"/>
      <c r="XDB64" s="247"/>
      <c r="XDC64" s="247"/>
      <c r="XDD64" s="247"/>
      <c r="XDE64" s="247"/>
      <c r="XDF64" s="247"/>
      <c r="XDG64" s="247"/>
      <c r="XDH64" s="247"/>
      <c r="XDI64" s="247"/>
      <c r="XDJ64" s="247"/>
      <c r="XDK64" s="247"/>
      <c r="XDL64" s="247"/>
      <c r="XDM64" s="247"/>
      <c r="XDN64" s="247"/>
      <c r="XDO64" s="247"/>
      <c r="XDP64" s="247"/>
      <c r="XDQ64" s="247"/>
      <c r="XDR64" s="247"/>
      <c r="XDS64" s="247"/>
      <c r="XDT64" s="247"/>
      <c r="XDU64" s="247"/>
      <c r="XDV64" s="247"/>
      <c r="XDW64" s="247"/>
      <c r="XDX64" s="247"/>
      <c r="XDY64" s="247"/>
      <c r="XDZ64" s="247"/>
      <c r="XEA64" s="247"/>
      <c r="XEB64" s="247"/>
      <c r="XEC64" s="247"/>
      <c r="XED64" s="247"/>
      <c r="XEE64" s="247"/>
      <c r="XEF64" s="247"/>
      <c r="XEG64" s="247"/>
      <c r="XEH64" s="247"/>
      <c r="XEI64" s="247"/>
      <c r="XEJ64" s="247"/>
      <c r="XEK64" s="247"/>
      <c r="XEL64" s="247"/>
      <c r="XEM64" s="247"/>
      <c r="XEN64" s="247"/>
      <c r="XEO64" s="247"/>
      <c r="XEP64" s="247"/>
      <c r="XEQ64" s="247"/>
      <c r="XER64" s="247"/>
      <c r="XES64" s="247"/>
      <c r="XET64" s="247"/>
      <c r="XEU64" s="247"/>
      <c r="XEV64" s="247"/>
      <c r="XEW64" s="247"/>
      <c r="XEX64" s="247"/>
      <c r="XEY64" s="247"/>
      <c r="XEZ64" s="247"/>
      <c r="XFA64" s="247"/>
      <c r="XFB64" s="247"/>
      <c r="XFC64" s="247"/>
      <c r="XFD64" s="247"/>
    </row>
    <row r="65" s="243" customFormat="1" spans="1:16384">
      <c r="A65" s="595"/>
      <c r="B65" s="596"/>
      <c r="C65" s="596"/>
      <c r="D65" s="594"/>
      <c r="E65" s="594"/>
      <c r="F65" s="594"/>
      <c r="G65" s="594"/>
      <c r="H65" s="594"/>
      <c r="I65" s="594"/>
      <c r="J65" s="594"/>
      <c r="K65" s="594"/>
      <c r="L65" s="597"/>
      <c r="XAB65" s="247"/>
      <c r="XAC65" s="247"/>
      <c r="XAD65" s="247"/>
      <c r="XAE65" s="247"/>
      <c r="XAF65" s="247"/>
      <c r="XAG65" s="247"/>
      <c r="XAH65" s="247"/>
      <c r="XAI65" s="247"/>
      <c r="XAJ65" s="247"/>
      <c r="XAK65" s="247"/>
      <c r="XAL65" s="247"/>
      <c r="XAM65" s="247"/>
      <c r="XAN65" s="247"/>
      <c r="XAO65" s="247"/>
      <c r="XAP65" s="247"/>
      <c r="XAQ65" s="247"/>
      <c r="XAR65" s="247"/>
      <c r="XAS65" s="247"/>
      <c r="XAT65" s="247"/>
      <c r="XAU65" s="247"/>
      <c r="XAV65" s="247"/>
      <c r="XAW65" s="247"/>
      <c r="XAX65" s="247"/>
      <c r="XAY65" s="247"/>
      <c r="XAZ65" s="247"/>
      <c r="XBA65" s="247"/>
      <c r="XBB65" s="247"/>
      <c r="XBC65" s="247"/>
      <c r="XBD65" s="247"/>
      <c r="XBE65" s="247"/>
      <c r="XBF65" s="247"/>
      <c r="XBG65" s="247"/>
      <c r="XBH65" s="247"/>
      <c r="XBI65" s="247"/>
      <c r="XBJ65" s="247"/>
      <c r="XBK65" s="247"/>
      <c r="XBL65" s="247"/>
      <c r="XBM65" s="247"/>
      <c r="XBN65" s="247"/>
      <c r="XBO65" s="247"/>
      <c r="XBP65" s="247"/>
      <c r="XBQ65" s="247"/>
      <c r="XBR65" s="247"/>
      <c r="XBS65" s="247"/>
      <c r="XBT65" s="247"/>
      <c r="XBU65" s="247"/>
      <c r="XBV65" s="247"/>
      <c r="XBW65" s="247"/>
      <c r="XBX65" s="247"/>
      <c r="XBY65" s="247"/>
      <c r="XBZ65" s="247"/>
      <c r="XCA65" s="247"/>
      <c r="XCB65" s="247"/>
      <c r="XCC65" s="247"/>
      <c r="XCD65" s="247"/>
      <c r="XCE65" s="247"/>
      <c r="XCF65" s="247"/>
      <c r="XCG65" s="247"/>
      <c r="XCH65" s="247"/>
      <c r="XCI65" s="247"/>
      <c r="XCJ65" s="247"/>
      <c r="XCK65" s="247"/>
      <c r="XCL65" s="247"/>
      <c r="XCM65" s="247"/>
      <c r="XCN65" s="247"/>
      <c r="XCO65" s="247"/>
      <c r="XCP65" s="247"/>
      <c r="XCQ65" s="247"/>
      <c r="XCR65" s="247"/>
      <c r="XCS65" s="247"/>
      <c r="XCT65" s="247"/>
      <c r="XCU65" s="247"/>
      <c r="XCV65" s="247"/>
      <c r="XCW65" s="247"/>
      <c r="XCX65" s="247"/>
      <c r="XCY65" s="247"/>
      <c r="XCZ65" s="247"/>
      <c r="XDA65" s="247"/>
      <c r="XDB65" s="247"/>
      <c r="XDC65" s="247"/>
      <c r="XDD65" s="247"/>
      <c r="XDE65" s="247"/>
      <c r="XDF65" s="247"/>
      <c r="XDG65" s="247"/>
      <c r="XDH65" s="247"/>
      <c r="XDI65" s="247"/>
      <c r="XDJ65" s="247"/>
      <c r="XDK65" s="247"/>
      <c r="XDL65" s="247"/>
      <c r="XDM65" s="247"/>
      <c r="XDN65" s="247"/>
      <c r="XDO65" s="247"/>
      <c r="XDP65" s="247"/>
      <c r="XDQ65" s="247"/>
      <c r="XDR65" s="247"/>
      <c r="XDS65" s="247"/>
      <c r="XDT65" s="247"/>
      <c r="XDU65" s="247"/>
      <c r="XDV65" s="247"/>
      <c r="XDW65" s="247"/>
      <c r="XDX65" s="247"/>
      <c r="XDY65" s="247"/>
      <c r="XDZ65" s="247"/>
      <c r="XEA65" s="247"/>
      <c r="XEB65" s="247"/>
      <c r="XEC65" s="247"/>
      <c r="XED65" s="247"/>
      <c r="XEE65" s="247"/>
      <c r="XEF65" s="247"/>
      <c r="XEG65" s="247"/>
      <c r="XEH65" s="247"/>
      <c r="XEI65" s="247"/>
      <c r="XEJ65" s="247"/>
      <c r="XEK65" s="247"/>
      <c r="XEL65" s="247"/>
      <c r="XEM65" s="247"/>
      <c r="XEN65" s="247"/>
      <c r="XEO65" s="247"/>
      <c r="XEP65" s="247"/>
      <c r="XEQ65" s="247"/>
      <c r="XER65" s="247"/>
      <c r="XES65" s="247"/>
      <c r="XET65" s="247"/>
      <c r="XEU65" s="247"/>
      <c r="XEV65" s="247"/>
      <c r="XEW65" s="247"/>
      <c r="XEX65" s="247"/>
      <c r="XEY65" s="247"/>
      <c r="XEZ65" s="247"/>
      <c r="XFA65" s="247"/>
      <c r="XFB65" s="247"/>
      <c r="XFC65" s="247"/>
      <c r="XFD65" s="247"/>
    </row>
    <row r="66" s="243" customFormat="1" spans="1:16384">
      <c r="A66" s="595"/>
      <c r="B66" s="596"/>
      <c r="C66" s="596"/>
      <c r="D66" s="594"/>
      <c r="E66" s="594"/>
      <c r="F66" s="594"/>
      <c r="G66" s="594"/>
      <c r="H66" s="594"/>
      <c r="I66" s="594"/>
      <c r="J66" s="594"/>
      <c r="K66" s="594"/>
      <c r="L66" s="597"/>
      <c r="XAB66" s="247"/>
      <c r="XAC66" s="247"/>
      <c r="XAD66" s="247"/>
      <c r="XAE66" s="247"/>
      <c r="XAF66" s="247"/>
      <c r="XAG66" s="247"/>
      <c r="XAH66" s="247"/>
      <c r="XAI66" s="247"/>
      <c r="XAJ66" s="247"/>
      <c r="XAK66" s="247"/>
      <c r="XAL66" s="247"/>
      <c r="XAM66" s="247"/>
      <c r="XAN66" s="247"/>
      <c r="XAO66" s="247"/>
      <c r="XAP66" s="247"/>
      <c r="XAQ66" s="247"/>
      <c r="XAR66" s="247"/>
      <c r="XAS66" s="247"/>
      <c r="XAT66" s="247"/>
      <c r="XAU66" s="247"/>
      <c r="XAV66" s="247"/>
      <c r="XAW66" s="247"/>
      <c r="XAX66" s="247"/>
      <c r="XAY66" s="247"/>
      <c r="XAZ66" s="247"/>
      <c r="XBA66" s="247"/>
      <c r="XBB66" s="247"/>
      <c r="XBC66" s="247"/>
      <c r="XBD66" s="247"/>
      <c r="XBE66" s="247"/>
      <c r="XBF66" s="247"/>
      <c r="XBG66" s="247"/>
      <c r="XBH66" s="247"/>
      <c r="XBI66" s="247"/>
      <c r="XBJ66" s="247"/>
      <c r="XBK66" s="247"/>
      <c r="XBL66" s="247"/>
      <c r="XBM66" s="247"/>
      <c r="XBN66" s="247"/>
      <c r="XBO66" s="247"/>
      <c r="XBP66" s="247"/>
      <c r="XBQ66" s="247"/>
      <c r="XBR66" s="247"/>
      <c r="XBS66" s="247"/>
      <c r="XBT66" s="247"/>
      <c r="XBU66" s="247"/>
      <c r="XBV66" s="247"/>
      <c r="XBW66" s="247"/>
      <c r="XBX66" s="247"/>
      <c r="XBY66" s="247"/>
      <c r="XBZ66" s="247"/>
      <c r="XCA66" s="247"/>
      <c r="XCB66" s="247"/>
      <c r="XCC66" s="247"/>
      <c r="XCD66" s="247"/>
      <c r="XCE66" s="247"/>
      <c r="XCF66" s="247"/>
      <c r="XCG66" s="247"/>
      <c r="XCH66" s="247"/>
      <c r="XCI66" s="247"/>
      <c r="XCJ66" s="247"/>
      <c r="XCK66" s="247"/>
      <c r="XCL66" s="247"/>
      <c r="XCM66" s="247"/>
      <c r="XCN66" s="247"/>
      <c r="XCO66" s="247"/>
      <c r="XCP66" s="247"/>
      <c r="XCQ66" s="247"/>
      <c r="XCR66" s="247"/>
      <c r="XCS66" s="247"/>
      <c r="XCT66" s="247"/>
      <c r="XCU66" s="247"/>
      <c r="XCV66" s="247"/>
      <c r="XCW66" s="247"/>
      <c r="XCX66" s="247"/>
      <c r="XCY66" s="247"/>
      <c r="XCZ66" s="247"/>
      <c r="XDA66" s="247"/>
      <c r="XDB66" s="247"/>
      <c r="XDC66" s="247"/>
      <c r="XDD66" s="247"/>
      <c r="XDE66" s="247"/>
      <c r="XDF66" s="247"/>
      <c r="XDG66" s="247"/>
      <c r="XDH66" s="247"/>
      <c r="XDI66" s="247"/>
      <c r="XDJ66" s="247"/>
      <c r="XDK66" s="247"/>
      <c r="XDL66" s="247"/>
      <c r="XDM66" s="247"/>
      <c r="XDN66" s="247"/>
      <c r="XDO66" s="247"/>
      <c r="XDP66" s="247"/>
      <c r="XDQ66" s="247"/>
      <c r="XDR66" s="247"/>
      <c r="XDS66" s="247"/>
      <c r="XDT66" s="247"/>
      <c r="XDU66" s="247"/>
      <c r="XDV66" s="247"/>
      <c r="XDW66" s="247"/>
      <c r="XDX66" s="247"/>
      <c r="XDY66" s="247"/>
      <c r="XDZ66" s="247"/>
      <c r="XEA66" s="247"/>
      <c r="XEB66" s="247"/>
      <c r="XEC66" s="247"/>
      <c r="XED66" s="247"/>
      <c r="XEE66" s="247"/>
      <c r="XEF66" s="247"/>
      <c r="XEG66" s="247"/>
      <c r="XEH66" s="247"/>
      <c r="XEI66" s="247"/>
      <c r="XEJ66" s="247"/>
      <c r="XEK66" s="247"/>
      <c r="XEL66" s="247"/>
      <c r="XEM66" s="247"/>
      <c r="XEN66" s="247"/>
      <c r="XEO66" s="247"/>
      <c r="XEP66" s="247"/>
      <c r="XEQ66" s="247"/>
      <c r="XER66" s="247"/>
      <c r="XES66" s="247"/>
      <c r="XET66" s="247"/>
      <c r="XEU66" s="247"/>
      <c r="XEV66" s="247"/>
      <c r="XEW66" s="247"/>
      <c r="XEX66" s="247"/>
      <c r="XEY66" s="247"/>
      <c r="XEZ66" s="247"/>
      <c r="XFA66" s="247"/>
      <c r="XFB66" s="247"/>
      <c r="XFC66" s="247"/>
      <c r="XFD66" s="247"/>
    </row>
    <row r="67" s="243" customFormat="1" spans="1:16384">
      <c r="A67" s="595"/>
      <c r="B67" s="596"/>
      <c r="C67" s="596"/>
      <c r="D67" s="594"/>
      <c r="E67" s="594"/>
      <c r="F67" s="594"/>
      <c r="G67" s="594"/>
      <c r="H67" s="594"/>
      <c r="I67" s="594"/>
      <c r="J67" s="594"/>
      <c r="K67" s="594"/>
      <c r="L67" s="597"/>
      <c r="XAB67" s="247"/>
      <c r="XAC67" s="247"/>
      <c r="XAD67" s="247"/>
      <c r="XAE67" s="247"/>
      <c r="XAF67" s="247"/>
      <c r="XAG67" s="247"/>
      <c r="XAH67" s="247"/>
      <c r="XAI67" s="247"/>
      <c r="XAJ67" s="247"/>
      <c r="XAK67" s="247"/>
      <c r="XAL67" s="247"/>
      <c r="XAM67" s="247"/>
      <c r="XAN67" s="247"/>
      <c r="XAO67" s="247"/>
      <c r="XAP67" s="247"/>
      <c r="XAQ67" s="247"/>
      <c r="XAR67" s="247"/>
      <c r="XAS67" s="247"/>
      <c r="XAT67" s="247"/>
      <c r="XAU67" s="247"/>
      <c r="XAV67" s="247"/>
      <c r="XAW67" s="247"/>
      <c r="XAX67" s="247"/>
      <c r="XAY67" s="247"/>
      <c r="XAZ67" s="247"/>
      <c r="XBA67" s="247"/>
      <c r="XBB67" s="247"/>
      <c r="XBC67" s="247"/>
      <c r="XBD67" s="247"/>
      <c r="XBE67" s="247"/>
      <c r="XBF67" s="247"/>
      <c r="XBG67" s="247"/>
      <c r="XBH67" s="247"/>
      <c r="XBI67" s="247"/>
      <c r="XBJ67" s="247"/>
      <c r="XBK67" s="247"/>
      <c r="XBL67" s="247"/>
      <c r="XBM67" s="247"/>
      <c r="XBN67" s="247"/>
      <c r="XBO67" s="247"/>
      <c r="XBP67" s="247"/>
      <c r="XBQ67" s="247"/>
      <c r="XBR67" s="247"/>
      <c r="XBS67" s="247"/>
      <c r="XBT67" s="247"/>
      <c r="XBU67" s="247"/>
      <c r="XBV67" s="247"/>
      <c r="XBW67" s="247"/>
      <c r="XBX67" s="247"/>
      <c r="XBY67" s="247"/>
      <c r="XBZ67" s="247"/>
      <c r="XCA67" s="247"/>
      <c r="XCB67" s="247"/>
      <c r="XCC67" s="247"/>
      <c r="XCD67" s="247"/>
      <c r="XCE67" s="247"/>
      <c r="XCF67" s="247"/>
      <c r="XCG67" s="247"/>
      <c r="XCH67" s="247"/>
      <c r="XCI67" s="247"/>
      <c r="XCJ67" s="247"/>
      <c r="XCK67" s="247"/>
      <c r="XCL67" s="247"/>
      <c r="XCM67" s="247"/>
      <c r="XCN67" s="247"/>
      <c r="XCO67" s="247"/>
      <c r="XCP67" s="247"/>
      <c r="XCQ67" s="247"/>
      <c r="XCR67" s="247"/>
      <c r="XCS67" s="247"/>
      <c r="XCT67" s="247"/>
      <c r="XCU67" s="247"/>
      <c r="XCV67" s="247"/>
      <c r="XCW67" s="247"/>
      <c r="XCX67" s="247"/>
      <c r="XCY67" s="247"/>
      <c r="XCZ67" s="247"/>
      <c r="XDA67" s="247"/>
      <c r="XDB67" s="247"/>
      <c r="XDC67" s="247"/>
      <c r="XDD67" s="247"/>
      <c r="XDE67" s="247"/>
      <c r="XDF67" s="247"/>
      <c r="XDG67" s="247"/>
      <c r="XDH67" s="247"/>
      <c r="XDI67" s="247"/>
      <c r="XDJ67" s="247"/>
      <c r="XDK67" s="247"/>
      <c r="XDL67" s="247"/>
      <c r="XDM67" s="247"/>
      <c r="XDN67" s="247"/>
      <c r="XDO67" s="247"/>
      <c r="XDP67" s="247"/>
      <c r="XDQ67" s="247"/>
      <c r="XDR67" s="247"/>
      <c r="XDS67" s="247"/>
      <c r="XDT67" s="247"/>
      <c r="XDU67" s="247"/>
      <c r="XDV67" s="247"/>
      <c r="XDW67" s="247"/>
      <c r="XDX67" s="247"/>
      <c r="XDY67" s="247"/>
      <c r="XDZ67" s="247"/>
      <c r="XEA67" s="247"/>
      <c r="XEB67" s="247"/>
      <c r="XEC67" s="247"/>
      <c r="XED67" s="247"/>
      <c r="XEE67" s="247"/>
      <c r="XEF67" s="247"/>
      <c r="XEG67" s="247"/>
      <c r="XEH67" s="247"/>
      <c r="XEI67" s="247"/>
      <c r="XEJ67" s="247"/>
      <c r="XEK67" s="247"/>
      <c r="XEL67" s="247"/>
      <c r="XEM67" s="247"/>
      <c r="XEN67" s="247"/>
      <c r="XEO67" s="247"/>
      <c r="XEP67" s="247"/>
      <c r="XEQ67" s="247"/>
      <c r="XER67" s="247"/>
      <c r="XES67" s="247"/>
      <c r="XET67" s="247"/>
      <c r="XEU67" s="247"/>
      <c r="XEV67" s="247"/>
      <c r="XEW67" s="247"/>
      <c r="XEX67" s="247"/>
      <c r="XEY67" s="247"/>
      <c r="XEZ67" s="247"/>
      <c r="XFA67" s="247"/>
      <c r="XFB67" s="247"/>
      <c r="XFC67" s="247"/>
      <c r="XFD67" s="247"/>
    </row>
    <row r="68" s="243" customFormat="1" spans="1:16384">
      <c r="A68" s="595"/>
      <c r="B68" s="596"/>
      <c r="C68" s="596"/>
      <c r="D68" s="594"/>
      <c r="E68" s="594"/>
      <c r="F68" s="594"/>
      <c r="G68" s="594"/>
      <c r="H68" s="594"/>
      <c r="I68" s="594"/>
      <c r="J68" s="594"/>
      <c r="K68" s="594"/>
      <c r="L68" s="597"/>
      <c r="XAB68" s="247"/>
      <c r="XAC68" s="247"/>
      <c r="XAD68" s="247"/>
      <c r="XAE68" s="247"/>
      <c r="XAF68" s="247"/>
      <c r="XAG68" s="247"/>
      <c r="XAH68" s="247"/>
      <c r="XAI68" s="247"/>
      <c r="XAJ68" s="247"/>
      <c r="XAK68" s="247"/>
      <c r="XAL68" s="247"/>
      <c r="XAM68" s="247"/>
      <c r="XAN68" s="247"/>
      <c r="XAO68" s="247"/>
      <c r="XAP68" s="247"/>
      <c r="XAQ68" s="247"/>
      <c r="XAR68" s="247"/>
      <c r="XAS68" s="247"/>
      <c r="XAT68" s="247"/>
      <c r="XAU68" s="247"/>
      <c r="XAV68" s="247"/>
      <c r="XAW68" s="247"/>
      <c r="XAX68" s="247"/>
      <c r="XAY68" s="247"/>
      <c r="XAZ68" s="247"/>
      <c r="XBA68" s="247"/>
      <c r="XBB68" s="247"/>
      <c r="XBC68" s="247"/>
      <c r="XBD68" s="247"/>
      <c r="XBE68" s="247"/>
      <c r="XBF68" s="247"/>
      <c r="XBG68" s="247"/>
      <c r="XBH68" s="247"/>
      <c r="XBI68" s="247"/>
      <c r="XBJ68" s="247"/>
      <c r="XBK68" s="247"/>
      <c r="XBL68" s="247"/>
      <c r="XBM68" s="247"/>
      <c r="XBN68" s="247"/>
      <c r="XBO68" s="247"/>
      <c r="XBP68" s="247"/>
      <c r="XBQ68" s="247"/>
      <c r="XBR68" s="247"/>
      <c r="XBS68" s="247"/>
      <c r="XBT68" s="247"/>
      <c r="XBU68" s="247"/>
      <c r="XBV68" s="247"/>
      <c r="XBW68" s="247"/>
      <c r="XBX68" s="247"/>
      <c r="XBY68" s="247"/>
      <c r="XBZ68" s="247"/>
      <c r="XCA68" s="247"/>
      <c r="XCB68" s="247"/>
      <c r="XCC68" s="247"/>
      <c r="XCD68" s="247"/>
      <c r="XCE68" s="247"/>
      <c r="XCF68" s="247"/>
      <c r="XCG68" s="247"/>
      <c r="XCH68" s="247"/>
      <c r="XCI68" s="247"/>
      <c r="XCJ68" s="247"/>
      <c r="XCK68" s="247"/>
      <c r="XCL68" s="247"/>
      <c r="XCM68" s="247"/>
      <c r="XCN68" s="247"/>
      <c r="XCO68" s="247"/>
      <c r="XCP68" s="247"/>
      <c r="XCQ68" s="247"/>
      <c r="XCR68" s="247"/>
      <c r="XCS68" s="247"/>
      <c r="XCT68" s="247"/>
      <c r="XCU68" s="247"/>
      <c r="XCV68" s="247"/>
      <c r="XCW68" s="247"/>
      <c r="XCX68" s="247"/>
      <c r="XCY68" s="247"/>
      <c r="XCZ68" s="247"/>
      <c r="XDA68" s="247"/>
      <c r="XDB68" s="247"/>
      <c r="XDC68" s="247"/>
      <c r="XDD68" s="247"/>
      <c r="XDE68" s="247"/>
      <c r="XDF68" s="247"/>
      <c r="XDG68" s="247"/>
      <c r="XDH68" s="247"/>
      <c r="XDI68" s="247"/>
      <c r="XDJ68" s="247"/>
      <c r="XDK68" s="247"/>
      <c r="XDL68" s="247"/>
      <c r="XDM68" s="247"/>
      <c r="XDN68" s="247"/>
      <c r="XDO68" s="247"/>
      <c r="XDP68" s="247"/>
      <c r="XDQ68" s="247"/>
      <c r="XDR68" s="247"/>
      <c r="XDS68" s="247"/>
      <c r="XDT68" s="247"/>
      <c r="XDU68" s="247"/>
      <c r="XDV68" s="247"/>
      <c r="XDW68" s="247"/>
      <c r="XDX68" s="247"/>
      <c r="XDY68" s="247"/>
      <c r="XDZ68" s="247"/>
      <c r="XEA68" s="247"/>
      <c r="XEB68" s="247"/>
      <c r="XEC68" s="247"/>
      <c r="XED68" s="247"/>
      <c r="XEE68" s="247"/>
      <c r="XEF68" s="247"/>
      <c r="XEG68" s="247"/>
      <c r="XEH68" s="247"/>
      <c r="XEI68" s="247"/>
      <c r="XEJ68" s="247"/>
      <c r="XEK68" s="247"/>
      <c r="XEL68" s="247"/>
      <c r="XEM68" s="247"/>
      <c r="XEN68" s="247"/>
      <c r="XEO68" s="247"/>
      <c r="XEP68" s="247"/>
      <c r="XEQ68" s="247"/>
      <c r="XER68" s="247"/>
      <c r="XES68" s="247"/>
      <c r="XET68" s="247"/>
      <c r="XEU68" s="247"/>
      <c r="XEV68" s="247"/>
      <c r="XEW68" s="247"/>
      <c r="XEX68" s="247"/>
      <c r="XEY68" s="247"/>
      <c r="XEZ68" s="247"/>
      <c r="XFA68" s="247"/>
      <c r="XFB68" s="247"/>
      <c r="XFC68" s="247"/>
      <c r="XFD68" s="247"/>
    </row>
    <row r="69" s="243" customFormat="1" spans="1:16384">
      <c r="A69" s="595"/>
      <c r="B69" s="596"/>
      <c r="C69" s="596"/>
      <c r="D69" s="594"/>
      <c r="E69" s="594"/>
      <c r="F69" s="594"/>
      <c r="G69" s="594"/>
      <c r="H69" s="594"/>
      <c r="I69" s="594"/>
      <c r="J69" s="594"/>
      <c r="K69" s="594"/>
      <c r="L69" s="597"/>
      <c r="XAB69" s="247"/>
      <c r="XAC69" s="247"/>
      <c r="XAD69" s="247"/>
      <c r="XAE69" s="247"/>
      <c r="XAF69" s="247"/>
      <c r="XAG69" s="247"/>
      <c r="XAH69" s="247"/>
      <c r="XAI69" s="247"/>
      <c r="XAJ69" s="247"/>
      <c r="XAK69" s="247"/>
      <c r="XAL69" s="247"/>
      <c r="XAM69" s="247"/>
      <c r="XAN69" s="247"/>
      <c r="XAO69" s="247"/>
      <c r="XAP69" s="247"/>
      <c r="XAQ69" s="247"/>
      <c r="XAR69" s="247"/>
      <c r="XAS69" s="247"/>
      <c r="XAT69" s="247"/>
      <c r="XAU69" s="247"/>
      <c r="XAV69" s="247"/>
      <c r="XAW69" s="247"/>
      <c r="XAX69" s="247"/>
      <c r="XAY69" s="247"/>
      <c r="XAZ69" s="247"/>
      <c r="XBA69" s="247"/>
      <c r="XBB69" s="247"/>
      <c r="XBC69" s="247"/>
      <c r="XBD69" s="247"/>
      <c r="XBE69" s="247"/>
      <c r="XBF69" s="247"/>
      <c r="XBG69" s="247"/>
      <c r="XBH69" s="247"/>
      <c r="XBI69" s="247"/>
      <c r="XBJ69" s="247"/>
      <c r="XBK69" s="247"/>
      <c r="XBL69" s="247"/>
      <c r="XBM69" s="247"/>
      <c r="XBN69" s="247"/>
      <c r="XBO69" s="247"/>
      <c r="XBP69" s="247"/>
      <c r="XBQ69" s="247"/>
      <c r="XBR69" s="247"/>
      <c r="XBS69" s="247"/>
      <c r="XBT69" s="247"/>
      <c r="XBU69" s="247"/>
      <c r="XBV69" s="247"/>
      <c r="XBW69" s="247"/>
      <c r="XBX69" s="247"/>
      <c r="XBY69" s="247"/>
      <c r="XBZ69" s="247"/>
      <c r="XCA69" s="247"/>
      <c r="XCB69" s="247"/>
      <c r="XCC69" s="247"/>
      <c r="XCD69" s="247"/>
      <c r="XCE69" s="247"/>
      <c r="XCF69" s="247"/>
      <c r="XCG69" s="247"/>
      <c r="XCH69" s="247"/>
      <c r="XCI69" s="247"/>
      <c r="XCJ69" s="247"/>
      <c r="XCK69" s="247"/>
      <c r="XCL69" s="247"/>
      <c r="XCM69" s="247"/>
      <c r="XCN69" s="247"/>
      <c r="XCO69" s="247"/>
      <c r="XCP69" s="247"/>
      <c r="XCQ69" s="247"/>
      <c r="XCR69" s="247"/>
      <c r="XCS69" s="247"/>
      <c r="XCT69" s="247"/>
      <c r="XCU69" s="247"/>
      <c r="XCV69" s="247"/>
      <c r="XCW69" s="247"/>
      <c r="XCX69" s="247"/>
      <c r="XCY69" s="247"/>
      <c r="XCZ69" s="247"/>
      <c r="XDA69" s="247"/>
      <c r="XDB69" s="247"/>
      <c r="XDC69" s="247"/>
      <c r="XDD69" s="247"/>
      <c r="XDE69" s="247"/>
      <c r="XDF69" s="247"/>
      <c r="XDG69" s="247"/>
      <c r="XDH69" s="247"/>
      <c r="XDI69" s="247"/>
      <c r="XDJ69" s="247"/>
      <c r="XDK69" s="247"/>
      <c r="XDL69" s="247"/>
      <c r="XDM69" s="247"/>
      <c r="XDN69" s="247"/>
      <c r="XDO69" s="247"/>
      <c r="XDP69" s="247"/>
      <c r="XDQ69" s="247"/>
      <c r="XDR69" s="247"/>
      <c r="XDS69" s="247"/>
      <c r="XDT69" s="247"/>
      <c r="XDU69" s="247"/>
      <c r="XDV69" s="247"/>
      <c r="XDW69" s="247"/>
      <c r="XDX69" s="247"/>
      <c r="XDY69" s="247"/>
      <c r="XDZ69" s="247"/>
      <c r="XEA69" s="247"/>
      <c r="XEB69" s="247"/>
      <c r="XEC69" s="247"/>
      <c r="XED69" s="247"/>
      <c r="XEE69" s="247"/>
      <c r="XEF69" s="247"/>
      <c r="XEG69" s="247"/>
      <c r="XEH69" s="247"/>
      <c r="XEI69" s="247"/>
      <c r="XEJ69" s="247"/>
      <c r="XEK69" s="247"/>
      <c r="XEL69" s="247"/>
      <c r="XEM69" s="247"/>
      <c r="XEN69" s="247"/>
      <c r="XEO69" s="247"/>
      <c r="XEP69" s="247"/>
      <c r="XEQ69" s="247"/>
      <c r="XER69" s="247"/>
      <c r="XES69" s="247"/>
      <c r="XET69" s="247"/>
      <c r="XEU69" s="247"/>
      <c r="XEV69" s="247"/>
      <c r="XEW69" s="247"/>
      <c r="XEX69" s="247"/>
      <c r="XEY69" s="247"/>
      <c r="XEZ69" s="247"/>
      <c r="XFA69" s="247"/>
      <c r="XFB69" s="247"/>
      <c r="XFC69" s="247"/>
      <c r="XFD69" s="247"/>
    </row>
    <row r="70" s="243" customFormat="1" spans="1:16384">
      <c r="A70" s="595"/>
      <c r="B70" s="596"/>
      <c r="C70" s="596"/>
      <c r="D70" s="594"/>
      <c r="E70" s="594"/>
      <c r="F70" s="594"/>
      <c r="G70" s="594"/>
      <c r="H70" s="594"/>
      <c r="I70" s="594"/>
      <c r="J70" s="594"/>
      <c r="K70" s="594"/>
      <c r="L70" s="597"/>
      <c r="XAB70" s="247"/>
      <c r="XAC70" s="247"/>
      <c r="XAD70" s="247"/>
      <c r="XAE70" s="247"/>
      <c r="XAF70" s="247"/>
      <c r="XAG70" s="247"/>
      <c r="XAH70" s="247"/>
      <c r="XAI70" s="247"/>
      <c r="XAJ70" s="247"/>
      <c r="XAK70" s="247"/>
      <c r="XAL70" s="247"/>
      <c r="XAM70" s="247"/>
      <c r="XAN70" s="247"/>
      <c r="XAO70" s="247"/>
      <c r="XAP70" s="247"/>
      <c r="XAQ70" s="247"/>
      <c r="XAR70" s="247"/>
      <c r="XAS70" s="247"/>
      <c r="XAT70" s="247"/>
      <c r="XAU70" s="247"/>
      <c r="XAV70" s="247"/>
      <c r="XAW70" s="247"/>
      <c r="XAX70" s="247"/>
      <c r="XAY70" s="247"/>
      <c r="XAZ70" s="247"/>
      <c r="XBA70" s="247"/>
      <c r="XBB70" s="247"/>
      <c r="XBC70" s="247"/>
      <c r="XBD70" s="247"/>
      <c r="XBE70" s="247"/>
      <c r="XBF70" s="247"/>
      <c r="XBG70" s="247"/>
      <c r="XBH70" s="247"/>
      <c r="XBI70" s="247"/>
      <c r="XBJ70" s="247"/>
      <c r="XBK70" s="247"/>
      <c r="XBL70" s="247"/>
      <c r="XBM70" s="247"/>
      <c r="XBN70" s="247"/>
      <c r="XBO70" s="247"/>
      <c r="XBP70" s="247"/>
      <c r="XBQ70" s="247"/>
      <c r="XBR70" s="247"/>
      <c r="XBS70" s="247"/>
      <c r="XBT70" s="247"/>
      <c r="XBU70" s="247"/>
      <c r="XBV70" s="247"/>
      <c r="XBW70" s="247"/>
      <c r="XBX70" s="247"/>
      <c r="XBY70" s="247"/>
      <c r="XBZ70" s="247"/>
      <c r="XCA70" s="247"/>
      <c r="XCB70" s="247"/>
      <c r="XCC70" s="247"/>
      <c r="XCD70" s="247"/>
      <c r="XCE70" s="247"/>
      <c r="XCF70" s="247"/>
      <c r="XCG70" s="247"/>
      <c r="XCH70" s="247"/>
      <c r="XCI70" s="247"/>
      <c r="XCJ70" s="247"/>
      <c r="XCK70" s="247"/>
      <c r="XCL70" s="247"/>
      <c r="XCM70" s="247"/>
      <c r="XCN70" s="247"/>
      <c r="XCO70" s="247"/>
      <c r="XCP70" s="247"/>
      <c r="XCQ70" s="247"/>
      <c r="XCR70" s="247"/>
      <c r="XCS70" s="247"/>
      <c r="XCT70" s="247"/>
      <c r="XCU70" s="247"/>
      <c r="XCV70" s="247"/>
      <c r="XCW70" s="247"/>
      <c r="XCX70" s="247"/>
      <c r="XCY70" s="247"/>
      <c r="XCZ70" s="247"/>
      <c r="XDA70" s="247"/>
      <c r="XDB70" s="247"/>
      <c r="XDC70" s="247"/>
      <c r="XDD70" s="247"/>
      <c r="XDE70" s="247"/>
      <c r="XDF70" s="247"/>
      <c r="XDG70" s="247"/>
      <c r="XDH70" s="247"/>
      <c r="XDI70" s="247"/>
      <c r="XDJ70" s="247"/>
      <c r="XDK70" s="247"/>
      <c r="XDL70" s="247"/>
      <c r="XDM70" s="247"/>
      <c r="XDN70" s="247"/>
      <c r="XDO70" s="247"/>
      <c r="XDP70" s="247"/>
      <c r="XDQ70" s="247"/>
      <c r="XDR70" s="247"/>
      <c r="XDS70" s="247"/>
      <c r="XDT70" s="247"/>
      <c r="XDU70" s="247"/>
      <c r="XDV70" s="247"/>
      <c r="XDW70" s="247"/>
      <c r="XDX70" s="247"/>
      <c r="XDY70" s="247"/>
      <c r="XDZ70" s="247"/>
      <c r="XEA70" s="247"/>
      <c r="XEB70" s="247"/>
      <c r="XEC70" s="247"/>
      <c r="XED70" s="247"/>
      <c r="XEE70" s="247"/>
      <c r="XEF70" s="247"/>
      <c r="XEG70" s="247"/>
      <c r="XEH70" s="247"/>
      <c r="XEI70" s="247"/>
      <c r="XEJ70" s="247"/>
      <c r="XEK70" s="247"/>
      <c r="XEL70" s="247"/>
      <c r="XEM70" s="247"/>
      <c r="XEN70" s="247"/>
      <c r="XEO70" s="247"/>
      <c r="XEP70" s="247"/>
      <c r="XEQ70" s="247"/>
      <c r="XER70" s="247"/>
      <c r="XES70" s="247"/>
      <c r="XET70" s="247"/>
      <c r="XEU70" s="247"/>
      <c r="XEV70" s="247"/>
      <c r="XEW70" s="247"/>
      <c r="XEX70" s="247"/>
      <c r="XEY70" s="247"/>
      <c r="XEZ70" s="247"/>
      <c r="XFA70" s="247"/>
      <c r="XFB70" s="247"/>
      <c r="XFC70" s="247"/>
      <c r="XFD70" s="247"/>
    </row>
    <row r="71" s="243" customFormat="1" spans="1:16384">
      <c r="A71" s="595"/>
      <c r="B71" s="596"/>
      <c r="C71" s="596"/>
      <c r="D71" s="594"/>
      <c r="E71" s="594"/>
      <c r="F71" s="594"/>
      <c r="G71" s="594"/>
      <c r="H71" s="594"/>
      <c r="I71" s="594"/>
      <c r="J71" s="594"/>
      <c r="K71" s="594"/>
      <c r="L71" s="597"/>
      <c r="XAB71" s="247"/>
      <c r="XAC71" s="247"/>
      <c r="XAD71" s="247"/>
      <c r="XAE71" s="247"/>
      <c r="XAF71" s="247"/>
      <c r="XAG71" s="247"/>
      <c r="XAH71" s="247"/>
      <c r="XAI71" s="247"/>
      <c r="XAJ71" s="247"/>
      <c r="XAK71" s="247"/>
      <c r="XAL71" s="247"/>
      <c r="XAM71" s="247"/>
      <c r="XAN71" s="247"/>
      <c r="XAO71" s="247"/>
      <c r="XAP71" s="247"/>
      <c r="XAQ71" s="247"/>
      <c r="XAR71" s="247"/>
      <c r="XAS71" s="247"/>
      <c r="XAT71" s="247"/>
      <c r="XAU71" s="247"/>
      <c r="XAV71" s="247"/>
      <c r="XAW71" s="247"/>
      <c r="XAX71" s="247"/>
      <c r="XAY71" s="247"/>
      <c r="XAZ71" s="247"/>
      <c r="XBA71" s="247"/>
      <c r="XBB71" s="247"/>
      <c r="XBC71" s="247"/>
      <c r="XBD71" s="247"/>
      <c r="XBE71" s="247"/>
      <c r="XBF71" s="247"/>
      <c r="XBG71" s="247"/>
      <c r="XBH71" s="247"/>
      <c r="XBI71" s="247"/>
      <c r="XBJ71" s="247"/>
      <c r="XBK71" s="247"/>
      <c r="XBL71" s="247"/>
      <c r="XBM71" s="247"/>
      <c r="XBN71" s="247"/>
      <c r="XBO71" s="247"/>
      <c r="XBP71" s="247"/>
      <c r="XBQ71" s="247"/>
      <c r="XBR71" s="247"/>
      <c r="XBS71" s="247"/>
      <c r="XBT71" s="247"/>
      <c r="XBU71" s="247"/>
      <c r="XBV71" s="247"/>
      <c r="XBW71" s="247"/>
      <c r="XBX71" s="247"/>
      <c r="XBY71" s="247"/>
      <c r="XBZ71" s="247"/>
      <c r="XCA71" s="247"/>
      <c r="XCB71" s="247"/>
      <c r="XCC71" s="247"/>
      <c r="XCD71" s="247"/>
      <c r="XCE71" s="247"/>
      <c r="XCF71" s="247"/>
      <c r="XCG71" s="247"/>
      <c r="XCH71" s="247"/>
      <c r="XCI71" s="247"/>
      <c r="XCJ71" s="247"/>
      <c r="XCK71" s="247"/>
      <c r="XCL71" s="247"/>
      <c r="XCM71" s="247"/>
      <c r="XCN71" s="247"/>
      <c r="XCO71" s="247"/>
      <c r="XCP71" s="247"/>
      <c r="XCQ71" s="247"/>
      <c r="XCR71" s="247"/>
      <c r="XCS71" s="247"/>
      <c r="XCT71" s="247"/>
      <c r="XCU71" s="247"/>
      <c r="XCV71" s="247"/>
      <c r="XCW71" s="247"/>
      <c r="XCX71" s="247"/>
      <c r="XCY71" s="247"/>
      <c r="XCZ71" s="247"/>
      <c r="XDA71" s="247"/>
      <c r="XDB71" s="247"/>
      <c r="XDC71" s="247"/>
      <c r="XDD71" s="247"/>
      <c r="XDE71" s="247"/>
      <c r="XDF71" s="247"/>
      <c r="XDG71" s="247"/>
      <c r="XDH71" s="247"/>
      <c r="XDI71" s="247"/>
      <c r="XDJ71" s="247"/>
      <c r="XDK71" s="247"/>
      <c r="XDL71" s="247"/>
      <c r="XDM71" s="247"/>
      <c r="XDN71" s="247"/>
      <c r="XDO71" s="247"/>
      <c r="XDP71" s="247"/>
      <c r="XDQ71" s="247"/>
      <c r="XDR71" s="247"/>
      <c r="XDS71" s="247"/>
      <c r="XDT71" s="247"/>
      <c r="XDU71" s="247"/>
      <c r="XDV71" s="247"/>
      <c r="XDW71" s="247"/>
      <c r="XDX71" s="247"/>
      <c r="XDY71" s="247"/>
      <c r="XDZ71" s="247"/>
      <c r="XEA71" s="247"/>
      <c r="XEB71" s="247"/>
      <c r="XEC71" s="247"/>
      <c r="XED71" s="247"/>
      <c r="XEE71" s="247"/>
      <c r="XEF71" s="247"/>
      <c r="XEG71" s="247"/>
      <c r="XEH71" s="247"/>
      <c r="XEI71" s="247"/>
      <c r="XEJ71" s="247"/>
      <c r="XEK71" s="247"/>
      <c r="XEL71" s="247"/>
      <c r="XEM71" s="247"/>
      <c r="XEN71" s="247"/>
      <c r="XEO71" s="247"/>
      <c r="XEP71" s="247"/>
      <c r="XEQ71" s="247"/>
      <c r="XER71" s="247"/>
      <c r="XES71" s="247"/>
      <c r="XET71" s="247"/>
      <c r="XEU71" s="247"/>
      <c r="XEV71" s="247"/>
      <c r="XEW71" s="247"/>
      <c r="XEX71" s="247"/>
      <c r="XEY71" s="247"/>
      <c r="XEZ71" s="247"/>
      <c r="XFA71" s="247"/>
      <c r="XFB71" s="247"/>
      <c r="XFC71" s="247"/>
      <c r="XFD71" s="247"/>
    </row>
    <row r="72" s="243" customFormat="1" spans="1:16384">
      <c r="A72" s="595"/>
      <c r="B72" s="596"/>
      <c r="C72" s="596"/>
      <c r="D72" s="594"/>
      <c r="E72" s="594"/>
      <c r="F72" s="594"/>
      <c r="G72" s="594"/>
      <c r="H72" s="594"/>
      <c r="I72" s="594"/>
      <c r="J72" s="594"/>
      <c r="K72" s="594"/>
      <c r="L72" s="597"/>
      <c r="XAB72" s="247"/>
      <c r="XAC72" s="247"/>
      <c r="XAD72" s="247"/>
      <c r="XAE72" s="247"/>
      <c r="XAF72" s="247"/>
      <c r="XAG72" s="247"/>
      <c r="XAH72" s="247"/>
      <c r="XAI72" s="247"/>
      <c r="XAJ72" s="247"/>
      <c r="XAK72" s="247"/>
      <c r="XAL72" s="247"/>
      <c r="XAM72" s="247"/>
      <c r="XAN72" s="247"/>
      <c r="XAO72" s="247"/>
      <c r="XAP72" s="247"/>
      <c r="XAQ72" s="247"/>
      <c r="XAR72" s="247"/>
      <c r="XAS72" s="247"/>
      <c r="XAT72" s="247"/>
      <c r="XAU72" s="247"/>
      <c r="XAV72" s="247"/>
      <c r="XAW72" s="247"/>
      <c r="XAX72" s="247"/>
      <c r="XAY72" s="247"/>
      <c r="XAZ72" s="247"/>
      <c r="XBA72" s="247"/>
      <c r="XBB72" s="247"/>
      <c r="XBC72" s="247"/>
      <c r="XBD72" s="247"/>
      <c r="XBE72" s="247"/>
      <c r="XBF72" s="247"/>
      <c r="XBG72" s="247"/>
      <c r="XBH72" s="247"/>
      <c r="XBI72" s="247"/>
      <c r="XBJ72" s="247"/>
      <c r="XBK72" s="247"/>
      <c r="XBL72" s="247"/>
      <c r="XBM72" s="247"/>
      <c r="XBN72" s="247"/>
      <c r="XBO72" s="247"/>
      <c r="XBP72" s="247"/>
      <c r="XBQ72" s="247"/>
      <c r="XBR72" s="247"/>
      <c r="XBS72" s="247"/>
      <c r="XBT72" s="247"/>
      <c r="XBU72" s="247"/>
      <c r="XBV72" s="247"/>
      <c r="XBW72" s="247"/>
      <c r="XBX72" s="247"/>
      <c r="XBY72" s="247"/>
      <c r="XBZ72" s="247"/>
      <c r="XCA72" s="247"/>
      <c r="XCB72" s="247"/>
      <c r="XCC72" s="247"/>
      <c r="XCD72" s="247"/>
      <c r="XCE72" s="247"/>
      <c r="XCF72" s="247"/>
      <c r="XCG72" s="247"/>
      <c r="XCH72" s="247"/>
      <c r="XCI72" s="247"/>
      <c r="XCJ72" s="247"/>
      <c r="XCK72" s="247"/>
      <c r="XCL72" s="247"/>
      <c r="XCM72" s="247"/>
      <c r="XCN72" s="247"/>
      <c r="XCO72" s="247"/>
      <c r="XCP72" s="247"/>
      <c r="XCQ72" s="247"/>
      <c r="XCR72" s="247"/>
      <c r="XCS72" s="247"/>
      <c r="XCT72" s="247"/>
      <c r="XCU72" s="247"/>
      <c r="XCV72" s="247"/>
      <c r="XCW72" s="247"/>
      <c r="XCX72" s="247"/>
      <c r="XCY72" s="247"/>
      <c r="XCZ72" s="247"/>
      <c r="XDA72" s="247"/>
      <c r="XDB72" s="247"/>
      <c r="XDC72" s="247"/>
      <c r="XDD72" s="247"/>
      <c r="XDE72" s="247"/>
      <c r="XDF72" s="247"/>
      <c r="XDG72" s="247"/>
      <c r="XDH72" s="247"/>
      <c r="XDI72" s="247"/>
      <c r="XDJ72" s="247"/>
      <c r="XDK72" s="247"/>
      <c r="XDL72" s="247"/>
      <c r="XDM72" s="247"/>
      <c r="XDN72" s="247"/>
      <c r="XDO72" s="247"/>
      <c r="XDP72" s="247"/>
      <c r="XDQ72" s="247"/>
      <c r="XDR72" s="247"/>
      <c r="XDS72" s="247"/>
      <c r="XDT72" s="247"/>
      <c r="XDU72" s="247"/>
      <c r="XDV72" s="247"/>
      <c r="XDW72" s="247"/>
      <c r="XDX72" s="247"/>
      <c r="XDY72" s="247"/>
      <c r="XDZ72" s="247"/>
      <c r="XEA72" s="247"/>
      <c r="XEB72" s="247"/>
      <c r="XEC72" s="247"/>
      <c r="XED72" s="247"/>
      <c r="XEE72" s="247"/>
      <c r="XEF72" s="247"/>
      <c r="XEG72" s="247"/>
      <c r="XEH72" s="247"/>
      <c r="XEI72" s="247"/>
      <c r="XEJ72" s="247"/>
      <c r="XEK72" s="247"/>
      <c r="XEL72" s="247"/>
      <c r="XEM72" s="247"/>
      <c r="XEN72" s="247"/>
      <c r="XEO72" s="247"/>
      <c r="XEP72" s="247"/>
      <c r="XEQ72" s="247"/>
      <c r="XER72" s="247"/>
      <c r="XES72" s="247"/>
      <c r="XET72" s="247"/>
      <c r="XEU72" s="247"/>
      <c r="XEV72" s="247"/>
      <c r="XEW72" s="247"/>
      <c r="XEX72" s="247"/>
      <c r="XEY72" s="247"/>
      <c r="XEZ72" s="247"/>
      <c r="XFA72" s="247"/>
      <c r="XFB72" s="247"/>
      <c r="XFC72" s="247"/>
      <c r="XFD72" s="247"/>
    </row>
    <row r="73" s="243" customFormat="1" spans="1:16384">
      <c r="A73" s="595"/>
      <c r="B73" s="596"/>
      <c r="C73" s="596"/>
      <c r="D73" s="594"/>
      <c r="E73" s="594"/>
      <c r="F73" s="594"/>
      <c r="G73" s="594"/>
      <c r="H73" s="594"/>
      <c r="I73" s="594"/>
      <c r="J73" s="594"/>
      <c r="K73" s="594"/>
      <c r="L73" s="597"/>
      <c r="XAB73" s="247"/>
      <c r="XAC73" s="247"/>
      <c r="XAD73" s="247"/>
      <c r="XAE73" s="247"/>
      <c r="XAF73" s="247"/>
      <c r="XAG73" s="247"/>
      <c r="XAH73" s="247"/>
      <c r="XAI73" s="247"/>
      <c r="XAJ73" s="247"/>
      <c r="XAK73" s="247"/>
      <c r="XAL73" s="247"/>
      <c r="XAM73" s="247"/>
      <c r="XAN73" s="247"/>
      <c r="XAO73" s="247"/>
      <c r="XAP73" s="247"/>
      <c r="XAQ73" s="247"/>
      <c r="XAR73" s="247"/>
      <c r="XAS73" s="247"/>
      <c r="XAT73" s="247"/>
      <c r="XAU73" s="247"/>
      <c r="XAV73" s="247"/>
      <c r="XAW73" s="247"/>
      <c r="XAX73" s="247"/>
      <c r="XAY73" s="247"/>
      <c r="XAZ73" s="247"/>
      <c r="XBA73" s="247"/>
      <c r="XBB73" s="247"/>
      <c r="XBC73" s="247"/>
      <c r="XBD73" s="247"/>
      <c r="XBE73" s="247"/>
      <c r="XBF73" s="247"/>
      <c r="XBG73" s="247"/>
      <c r="XBH73" s="247"/>
      <c r="XBI73" s="247"/>
      <c r="XBJ73" s="247"/>
      <c r="XBK73" s="247"/>
      <c r="XBL73" s="247"/>
      <c r="XBM73" s="247"/>
      <c r="XBN73" s="247"/>
      <c r="XBO73" s="247"/>
      <c r="XBP73" s="247"/>
      <c r="XBQ73" s="247"/>
      <c r="XBR73" s="247"/>
      <c r="XBS73" s="247"/>
      <c r="XBT73" s="247"/>
      <c r="XBU73" s="247"/>
      <c r="XBV73" s="247"/>
      <c r="XBW73" s="247"/>
      <c r="XBX73" s="247"/>
      <c r="XBY73" s="247"/>
      <c r="XBZ73" s="247"/>
      <c r="XCA73" s="247"/>
      <c r="XCB73" s="247"/>
      <c r="XCC73" s="247"/>
      <c r="XCD73" s="247"/>
      <c r="XCE73" s="247"/>
      <c r="XCF73" s="247"/>
      <c r="XCG73" s="247"/>
      <c r="XCH73" s="247"/>
      <c r="XCI73" s="247"/>
      <c r="XCJ73" s="247"/>
      <c r="XCK73" s="247"/>
      <c r="XCL73" s="247"/>
      <c r="XCM73" s="247"/>
      <c r="XCN73" s="247"/>
      <c r="XCO73" s="247"/>
      <c r="XCP73" s="247"/>
      <c r="XCQ73" s="247"/>
      <c r="XCR73" s="247"/>
      <c r="XCS73" s="247"/>
      <c r="XCT73" s="247"/>
      <c r="XCU73" s="247"/>
      <c r="XCV73" s="247"/>
      <c r="XCW73" s="247"/>
      <c r="XCX73" s="247"/>
      <c r="XCY73" s="247"/>
      <c r="XCZ73" s="247"/>
      <c r="XDA73" s="247"/>
      <c r="XDB73" s="247"/>
      <c r="XDC73" s="247"/>
      <c r="XDD73" s="247"/>
      <c r="XDE73" s="247"/>
      <c r="XDF73" s="247"/>
      <c r="XDG73" s="247"/>
      <c r="XDH73" s="247"/>
      <c r="XDI73" s="247"/>
      <c r="XDJ73" s="247"/>
      <c r="XDK73" s="247"/>
      <c r="XDL73" s="247"/>
      <c r="XDM73" s="247"/>
      <c r="XDN73" s="247"/>
      <c r="XDO73" s="247"/>
      <c r="XDP73" s="247"/>
      <c r="XDQ73" s="247"/>
      <c r="XDR73" s="247"/>
      <c r="XDS73" s="247"/>
      <c r="XDT73" s="247"/>
      <c r="XDU73" s="247"/>
      <c r="XDV73" s="247"/>
      <c r="XDW73" s="247"/>
      <c r="XDX73" s="247"/>
      <c r="XDY73" s="247"/>
      <c r="XDZ73" s="247"/>
      <c r="XEA73" s="247"/>
      <c r="XEB73" s="247"/>
      <c r="XEC73" s="247"/>
      <c r="XED73" s="247"/>
      <c r="XEE73" s="247"/>
      <c r="XEF73" s="247"/>
      <c r="XEG73" s="247"/>
      <c r="XEH73" s="247"/>
      <c r="XEI73" s="247"/>
      <c r="XEJ73" s="247"/>
      <c r="XEK73" s="247"/>
      <c r="XEL73" s="247"/>
      <c r="XEM73" s="247"/>
      <c r="XEN73" s="247"/>
      <c r="XEO73" s="247"/>
      <c r="XEP73" s="247"/>
      <c r="XEQ73" s="247"/>
      <c r="XER73" s="247"/>
      <c r="XES73" s="247"/>
      <c r="XET73" s="247"/>
      <c r="XEU73" s="247"/>
      <c r="XEV73" s="247"/>
      <c r="XEW73" s="247"/>
      <c r="XEX73" s="247"/>
      <c r="XEY73" s="247"/>
      <c r="XEZ73" s="247"/>
      <c r="XFA73" s="247"/>
      <c r="XFB73" s="247"/>
      <c r="XFC73" s="247"/>
      <c r="XFD73" s="247"/>
    </row>
    <row r="74" s="243" customFormat="1" spans="1:16384">
      <c r="A74" s="595"/>
      <c r="B74" s="596"/>
      <c r="C74" s="596"/>
      <c r="D74" s="594"/>
      <c r="E74" s="594"/>
      <c r="F74" s="594"/>
      <c r="G74" s="594"/>
      <c r="H74" s="594"/>
      <c r="I74" s="594"/>
      <c r="J74" s="594"/>
      <c r="K74" s="594"/>
      <c r="L74" s="597"/>
      <c r="XAB74" s="247"/>
      <c r="XAC74" s="247"/>
      <c r="XAD74" s="247"/>
      <c r="XAE74" s="247"/>
      <c r="XAF74" s="247"/>
      <c r="XAG74" s="247"/>
      <c r="XAH74" s="247"/>
      <c r="XAI74" s="247"/>
      <c r="XAJ74" s="247"/>
      <c r="XAK74" s="247"/>
      <c r="XAL74" s="247"/>
      <c r="XAM74" s="247"/>
      <c r="XAN74" s="247"/>
      <c r="XAO74" s="247"/>
      <c r="XAP74" s="247"/>
      <c r="XAQ74" s="247"/>
      <c r="XAR74" s="247"/>
      <c r="XAS74" s="247"/>
      <c r="XAT74" s="247"/>
      <c r="XAU74" s="247"/>
      <c r="XAV74" s="247"/>
      <c r="XAW74" s="247"/>
      <c r="XAX74" s="247"/>
      <c r="XAY74" s="247"/>
      <c r="XAZ74" s="247"/>
      <c r="XBA74" s="247"/>
      <c r="XBB74" s="247"/>
      <c r="XBC74" s="247"/>
      <c r="XBD74" s="247"/>
      <c r="XBE74" s="247"/>
      <c r="XBF74" s="247"/>
      <c r="XBG74" s="247"/>
      <c r="XBH74" s="247"/>
      <c r="XBI74" s="247"/>
      <c r="XBJ74" s="247"/>
      <c r="XBK74" s="247"/>
      <c r="XBL74" s="247"/>
      <c r="XBM74" s="247"/>
      <c r="XBN74" s="247"/>
      <c r="XBO74" s="247"/>
      <c r="XBP74" s="247"/>
      <c r="XBQ74" s="247"/>
      <c r="XBR74" s="247"/>
      <c r="XBS74" s="247"/>
      <c r="XBT74" s="247"/>
      <c r="XBU74" s="247"/>
      <c r="XBV74" s="247"/>
      <c r="XBW74" s="247"/>
      <c r="XBX74" s="247"/>
      <c r="XBY74" s="247"/>
      <c r="XBZ74" s="247"/>
      <c r="XCA74" s="247"/>
      <c r="XCB74" s="247"/>
      <c r="XCC74" s="247"/>
      <c r="XCD74" s="247"/>
      <c r="XCE74" s="247"/>
      <c r="XCF74" s="247"/>
      <c r="XCG74" s="247"/>
      <c r="XCH74" s="247"/>
      <c r="XCI74" s="247"/>
      <c r="XCJ74" s="247"/>
      <c r="XCK74" s="247"/>
      <c r="XCL74" s="247"/>
      <c r="XCM74" s="247"/>
      <c r="XCN74" s="247"/>
      <c r="XCO74" s="247"/>
      <c r="XCP74" s="247"/>
      <c r="XCQ74" s="247"/>
      <c r="XCR74" s="247"/>
      <c r="XCS74" s="247"/>
      <c r="XCT74" s="247"/>
      <c r="XCU74" s="247"/>
      <c r="XCV74" s="247"/>
      <c r="XCW74" s="247"/>
      <c r="XCX74" s="247"/>
      <c r="XCY74" s="247"/>
      <c r="XCZ74" s="247"/>
      <c r="XDA74" s="247"/>
      <c r="XDB74" s="247"/>
      <c r="XDC74" s="247"/>
      <c r="XDD74" s="247"/>
      <c r="XDE74" s="247"/>
      <c r="XDF74" s="247"/>
      <c r="XDG74" s="247"/>
      <c r="XDH74" s="247"/>
      <c r="XDI74" s="247"/>
      <c r="XDJ74" s="247"/>
      <c r="XDK74" s="247"/>
      <c r="XDL74" s="247"/>
      <c r="XDM74" s="247"/>
      <c r="XDN74" s="247"/>
      <c r="XDO74" s="247"/>
      <c r="XDP74" s="247"/>
      <c r="XDQ74" s="247"/>
      <c r="XDR74" s="247"/>
      <c r="XDS74" s="247"/>
      <c r="XDT74" s="247"/>
      <c r="XDU74" s="247"/>
      <c r="XDV74" s="247"/>
      <c r="XDW74" s="247"/>
      <c r="XDX74" s="247"/>
      <c r="XDY74" s="247"/>
      <c r="XDZ74" s="247"/>
      <c r="XEA74" s="247"/>
      <c r="XEB74" s="247"/>
      <c r="XEC74" s="247"/>
      <c r="XED74" s="247"/>
      <c r="XEE74" s="247"/>
      <c r="XEF74" s="247"/>
      <c r="XEG74" s="247"/>
      <c r="XEH74" s="247"/>
      <c r="XEI74" s="247"/>
      <c r="XEJ74" s="247"/>
      <c r="XEK74" s="247"/>
      <c r="XEL74" s="247"/>
      <c r="XEM74" s="247"/>
      <c r="XEN74" s="247"/>
      <c r="XEO74" s="247"/>
      <c r="XEP74" s="247"/>
      <c r="XEQ74" s="247"/>
      <c r="XER74" s="247"/>
      <c r="XES74" s="247"/>
      <c r="XET74" s="247"/>
      <c r="XEU74" s="247"/>
      <c r="XEV74" s="247"/>
      <c r="XEW74" s="247"/>
      <c r="XEX74" s="247"/>
      <c r="XEY74" s="247"/>
      <c r="XEZ74" s="247"/>
      <c r="XFA74" s="247"/>
      <c r="XFB74" s="247"/>
      <c r="XFC74" s="247"/>
      <c r="XFD74" s="247"/>
    </row>
    <row r="75" s="243" customFormat="1" spans="1:16384">
      <c r="A75" s="595"/>
      <c r="B75" s="596"/>
      <c r="C75" s="596"/>
      <c r="D75" s="594"/>
      <c r="E75" s="594"/>
      <c r="F75" s="594"/>
      <c r="G75" s="594"/>
      <c r="H75" s="594"/>
      <c r="I75" s="594"/>
      <c r="J75" s="594"/>
      <c r="K75" s="594"/>
      <c r="L75" s="597"/>
      <c r="XAB75" s="247"/>
      <c r="XAC75" s="247"/>
      <c r="XAD75" s="247"/>
      <c r="XAE75" s="247"/>
      <c r="XAF75" s="247"/>
      <c r="XAG75" s="247"/>
      <c r="XAH75" s="247"/>
      <c r="XAI75" s="247"/>
      <c r="XAJ75" s="247"/>
      <c r="XAK75" s="247"/>
      <c r="XAL75" s="247"/>
      <c r="XAM75" s="247"/>
      <c r="XAN75" s="247"/>
      <c r="XAO75" s="247"/>
      <c r="XAP75" s="247"/>
      <c r="XAQ75" s="247"/>
      <c r="XAR75" s="247"/>
      <c r="XAS75" s="247"/>
      <c r="XAT75" s="247"/>
      <c r="XAU75" s="247"/>
      <c r="XAV75" s="247"/>
      <c r="XAW75" s="247"/>
      <c r="XAX75" s="247"/>
      <c r="XAY75" s="247"/>
      <c r="XAZ75" s="247"/>
      <c r="XBA75" s="247"/>
      <c r="XBB75" s="247"/>
      <c r="XBC75" s="247"/>
      <c r="XBD75" s="247"/>
      <c r="XBE75" s="247"/>
      <c r="XBF75" s="247"/>
      <c r="XBG75" s="247"/>
      <c r="XBH75" s="247"/>
      <c r="XBI75" s="247"/>
      <c r="XBJ75" s="247"/>
      <c r="XBK75" s="247"/>
      <c r="XBL75" s="247"/>
      <c r="XBM75" s="247"/>
      <c r="XBN75" s="247"/>
      <c r="XBO75" s="247"/>
      <c r="XBP75" s="247"/>
      <c r="XBQ75" s="247"/>
      <c r="XBR75" s="247"/>
      <c r="XBS75" s="247"/>
      <c r="XBT75" s="247"/>
      <c r="XBU75" s="247"/>
      <c r="XBV75" s="247"/>
      <c r="XBW75" s="247"/>
      <c r="XBX75" s="247"/>
      <c r="XBY75" s="247"/>
      <c r="XBZ75" s="247"/>
      <c r="XCA75" s="247"/>
      <c r="XCB75" s="247"/>
      <c r="XCC75" s="247"/>
      <c r="XCD75" s="247"/>
      <c r="XCE75" s="247"/>
      <c r="XCF75" s="247"/>
      <c r="XCG75" s="247"/>
      <c r="XCH75" s="247"/>
      <c r="XCI75" s="247"/>
      <c r="XCJ75" s="247"/>
      <c r="XCK75" s="247"/>
      <c r="XCL75" s="247"/>
      <c r="XCM75" s="247"/>
      <c r="XCN75" s="247"/>
      <c r="XCO75" s="247"/>
      <c r="XCP75" s="247"/>
      <c r="XCQ75" s="247"/>
      <c r="XCR75" s="247"/>
      <c r="XCS75" s="247"/>
      <c r="XCT75" s="247"/>
      <c r="XCU75" s="247"/>
      <c r="XCV75" s="247"/>
      <c r="XCW75" s="247"/>
      <c r="XCX75" s="247"/>
      <c r="XCY75" s="247"/>
      <c r="XCZ75" s="247"/>
      <c r="XDA75" s="247"/>
      <c r="XDB75" s="247"/>
      <c r="XDC75" s="247"/>
      <c r="XDD75" s="247"/>
      <c r="XDE75" s="247"/>
      <c r="XDF75" s="247"/>
      <c r="XDG75" s="247"/>
      <c r="XDH75" s="247"/>
      <c r="XDI75" s="247"/>
      <c r="XDJ75" s="247"/>
      <c r="XDK75" s="247"/>
      <c r="XDL75" s="247"/>
      <c r="XDM75" s="247"/>
      <c r="XDN75" s="247"/>
      <c r="XDO75" s="247"/>
      <c r="XDP75" s="247"/>
      <c r="XDQ75" s="247"/>
      <c r="XDR75" s="247"/>
      <c r="XDS75" s="247"/>
      <c r="XDT75" s="247"/>
      <c r="XDU75" s="247"/>
      <c r="XDV75" s="247"/>
      <c r="XDW75" s="247"/>
      <c r="XDX75" s="247"/>
      <c r="XDY75" s="247"/>
      <c r="XDZ75" s="247"/>
      <c r="XEA75" s="247"/>
      <c r="XEB75" s="247"/>
      <c r="XEC75" s="247"/>
      <c r="XED75" s="247"/>
      <c r="XEE75" s="247"/>
      <c r="XEF75" s="247"/>
      <c r="XEG75" s="247"/>
      <c r="XEH75" s="247"/>
      <c r="XEI75" s="247"/>
      <c r="XEJ75" s="247"/>
      <c r="XEK75" s="247"/>
      <c r="XEL75" s="247"/>
      <c r="XEM75" s="247"/>
      <c r="XEN75" s="247"/>
      <c r="XEO75" s="247"/>
      <c r="XEP75" s="247"/>
      <c r="XEQ75" s="247"/>
      <c r="XER75" s="247"/>
      <c r="XES75" s="247"/>
      <c r="XET75" s="247"/>
      <c r="XEU75" s="247"/>
      <c r="XEV75" s="247"/>
      <c r="XEW75" s="247"/>
      <c r="XEX75" s="247"/>
      <c r="XEY75" s="247"/>
      <c r="XEZ75" s="247"/>
      <c r="XFA75" s="247"/>
      <c r="XFB75" s="247"/>
      <c r="XFC75" s="247"/>
      <c r="XFD75" s="247"/>
    </row>
    <row r="76" s="243" customFormat="1" spans="1:16384">
      <c r="A76" s="595"/>
      <c r="B76" s="596"/>
      <c r="C76" s="596"/>
      <c r="D76" s="594"/>
      <c r="E76" s="594"/>
      <c r="F76" s="594"/>
      <c r="G76" s="594"/>
      <c r="H76" s="594"/>
      <c r="I76" s="594"/>
      <c r="J76" s="594"/>
      <c r="K76" s="594"/>
      <c r="L76" s="597"/>
      <c r="XAB76" s="247"/>
      <c r="XAC76" s="247"/>
      <c r="XAD76" s="247"/>
      <c r="XAE76" s="247"/>
      <c r="XAF76" s="247"/>
      <c r="XAG76" s="247"/>
      <c r="XAH76" s="247"/>
      <c r="XAI76" s="247"/>
      <c r="XAJ76" s="247"/>
      <c r="XAK76" s="247"/>
      <c r="XAL76" s="247"/>
      <c r="XAM76" s="247"/>
      <c r="XAN76" s="247"/>
      <c r="XAO76" s="247"/>
      <c r="XAP76" s="247"/>
      <c r="XAQ76" s="247"/>
      <c r="XAR76" s="247"/>
      <c r="XAS76" s="247"/>
      <c r="XAT76" s="247"/>
      <c r="XAU76" s="247"/>
      <c r="XAV76" s="247"/>
      <c r="XAW76" s="247"/>
      <c r="XAX76" s="247"/>
      <c r="XAY76" s="247"/>
      <c r="XAZ76" s="247"/>
      <c r="XBA76" s="247"/>
      <c r="XBB76" s="247"/>
      <c r="XBC76" s="247"/>
      <c r="XBD76" s="247"/>
      <c r="XBE76" s="247"/>
      <c r="XBF76" s="247"/>
      <c r="XBG76" s="247"/>
      <c r="XBH76" s="247"/>
      <c r="XBI76" s="247"/>
      <c r="XBJ76" s="247"/>
      <c r="XBK76" s="247"/>
      <c r="XBL76" s="247"/>
      <c r="XBM76" s="247"/>
      <c r="XBN76" s="247"/>
      <c r="XBO76" s="247"/>
      <c r="XBP76" s="247"/>
      <c r="XBQ76" s="247"/>
      <c r="XBR76" s="247"/>
      <c r="XBS76" s="247"/>
      <c r="XBT76" s="247"/>
      <c r="XBU76" s="247"/>
      <c r="XBV76" s="247"/>
      <c r="XBW76" s="247"/>
      <c r="XBX76" s="247"/>
      <c r="XBY76" s="247"/>
      <c r="XBZ76" s="247"/>
      <c r="XCA76" s="247"/>
      <c r="XCB76" s="247"/>
      <c r="XCC76" s="247"/>
      <c r="XCD76" s="247"/>
      <c r="XCE76" s="247"/>
      <c r="XCF76" s="247"/>
      <c r="XCG76" s="247"/>
      <c r="XCH76" s="247"/>
      <c r="XCI76" s="247"/>
      <c r="XCJ76" s="247"/>
      <c r="XCK76" s="247"/>
      <c r="XCL76" s="247"/>
      <c r="XCM76" s="247"/>
      <c r="XCN76" s="247"/>
      <c r="XCO76" s="247"/>
      <c r="XCP76" s="247"/>
      <c r="XCQ76" s="247"/>
      <c r="XCR76" s="247"/>
      <c r="XCS76" s="247"/>
      <c r="XCT76" s="247"/>
      <c r="XCU76" s="247"/>
      <c r="XCV76" s="247"/>
      <c r="XCW76" s="247"/>
      <c r="XCX76" s="247"/>
      <c r="XCY76" s="247"/>
      <c r="XCZ76" s="247"/>
      <c r="XDA76" s="247"/>
      <c r="XDB76" s="247"/>
      <c r="XDC76" s="247"/>
      <c r="XDD76" s="247"/>
      <c r="XDE76" s="247"/>
      <c r="XDF76" s="247"/>
      <c r="XDG76" s="247"/>
      <c r="XDH76" s="247"/>
      <c r="XDI76" s="247"/>
      <c r="XDJ76" s="247"/>
      <c r="XDK76" s="247"/>
      <c r="XDL76" s="247"/>
      <c r="XDM76" s="247"/>
      <c r="XDN76" s="247"/>
      <c r="XDO76" s="247"/>
      <c r="XDP76" s="247"/>
      <c r="XDQ76" s="247"/>
      <c r="XDR76" s="247"/>
      <c r="XDS76" s="247"/>
      <c r="XDT76" s="247"/>
      <c r="XDU76" s="247"/>
      <c r="XDV76" s="247"/>
      <c r="XDW76" s="247"/>
      <c r="XDX76" s="247"/>
      <c r="XDY76" s="247"/>
      <c r="XDZ76" s="247"/>
      <c r="XEA76" s="247"/>
      <c r="XEB76" s="247"/>
      <c r="XEC76" s="247"/>
      <c r="XED76" s="247"/>
      <c r="XEE76" s="247"/>
      <c r="XEF76" s="247"/>
      <c r="XEG76" s="247"/>
      <c r="XEH76" s="247"/>
      <c r="XEI76" s="247"/>
      <c r="XEJ76" s="247"/>
      <c r="XEK76" s="247"/>
      <c r="XEL76" s="247"/>
      <c r="XEM76" s="247"/>
      <c r="XEN76" s="247"/>
      <c r="XEO76" s="247"/>
      <c r="XEP76" s="247"/>
      <c r="XEQ76" s="247"/>
      <c r="XER76" s="247"/>
      <c r="XES76" s="247"/>
      <c r="XET76" s="247"/>
      <c r="XEU76" s="247"/>
      <c r="XEV76" s="247"/>
      <c r="XEW76" s="247"/>
      <c r="XEX76" s="247"/>
      <c r="XEY76" s="247"/>
      <c r="XEZ76" s="247"/>
      <c r="XFA76" s="247"/>
      <c r="XFB76" s="247"/>
      <c r="XFC76" s="247"/>
      <c r="XFD76" s="247"/>
    </row>
    <row r="77" s="243" customFormat="1" spans="1:16384">
      <c r="A77" s="595"/>
      <c r="B77" s="596"/>
      <c r="C77" s="596"/>
      <c r="D77" s="594"/>
      <c r="E77" s="594"/>
      <c r="F77" s="594"/>
      <c r="G77" s="594"/>
      <c r="H77" s="594"/>
      <c r="I77" s="594"/>
      <c r="J77" s="594"/>
      <c r="K77" s="594"/>
      <c r="L77" s="597"/>
      <c r="XAB77" s="247"/>
      <c r="XAC77" s="247"/>
      <c r="XAD77" s="247"/>
      <c r="XAE77" s="247"/>
      <c r="XAF77" s="247"/>
      <c r="XAG77" s="247"/>
      <c r="XAH77" s="247"/>
      <c r="XAI77" s="247"/>
      <c r="XAJ77" s="247"/>
      <c r="XAK77" s="247"/>
      <c r="XAL77" s="247"/>
      <c r="XAM77" s="247"/>
      <c r="XAN77" s="247"/>
      <c r="XAO77" s="247"/>
      <c r="XAP77" s="247"/>
      <c r="XAQ77" s="247"/>
      <c r="XAR77" s="247"/>
      <c r="XAS77" s="247"/>
      <c r="XAT77" s="247"/>
      <c r="XAU77" s="247"/>
      <c r="XAV77" s="247"/>
      <c r="XAW77" s="247"/>
      <c r="XAX77" s="247"/>
      <c r="XAY77" s="247"/>
      <c r="XAZ77" s="247"/>
      <c r="XBA77" s="247"/>
      <c r="XBB77" s="247"/>
      <c r="XBC77" s="247"/>
      <c r="XBD77" s="247"/>
      <c r="XBE77" s="247"/>
      <c r="XBF77" s="247"/>
      <c r="XBG77" s="247"/>
      <c r="XBH77" s="247"/>
      <c r="XBI77" s="247"/>
      <c r="XBJ77" s="247"/>
      <c r="XBK77" s="247"/>
      <c r="XBL77" s="247"/>
      <c r="XBM77" s="247"/>
      <c r="XBN77" s="247"/>
      <c r="XBO77" s="247"/>
      <c r="XBP77" s="247"/>
      <c r="XBQ77" s="247"/>
      <c r="XBR77" s="247"/>
      <c r="XBS77" s="247"/>
      <c r="XBT77" s="247"/>
      <c r="XBU77" s="247"/>
      <c r="XBV77" s="247"/>
      <c r="XBW77" s="247"/>
      <c r="XBX77" s="247"/>
      <c r="XBY77" s="247"/>
      <c r="XBZ77" s="247"/>
      <c r="XCA77" s="247"/>
      <c r="XCB77" s="247"/>
      <c r="XCC77" s="247"/>
      <c r="XCD77" s="247"/>
      <c r="XCE77" s="247"/>
      <c r="XCF77" s="247"/>
      <c r="XCG77" s="247"/>
      <c r="XCH77" s="247"/>
      <c r="XCI77" s="247"/>
      <c r="XCJ77" s="247"/>
      <c r="XCK77" s="247"/>
      <c r="XCL77" s="247"/>
      <c r="XCM77" s="247"/>
      <c r="XCN77" s="247"/>
      <c r="XCO77" s="247"/>
      <c r="XCP77" s="247"/>
      <c r="XCQ77" s="247"/>
      <c r="XCR77" s="247"/>
      <c r="XCS77" s="247"/>
      <c r="XCT77" s="247"/>
      <c r="XCU77" s="247"/>
      <c r="XCV77" s="247"/>
      <c r="XCW77" s="247"/>
      <c r="XCX77" s="247"/>
      <c r="XCY77" s="247"/>
      <c r="XCZ77" s="247"/>
      <c r="XDA77" s="247"/>
      <c r="XDB77" s="247"/>
      <c r="XDC77" s="247"/>
      <c r="XDD77" s="247"/>
      <c r="XDE77" s="247"/>
      <c r="XDF77" s="247"/>
      <c r="XDG77" s="247"/>
      <c r="XDH77" s="247"/>
      <c r="XDI77" s="247"/>
      <c r="XDJ77" s="247"/>
      <c r="XDK77" s="247"/>
      <c r="XDL77" s="247"/>
      <c r="XDM77" s="247"/>
      <c r="XDN77" s="247"/>
      <c r="XDO77" s="247"/>
      <c r="XDP77" s="247"/>
      <c r="XDQ77" s="247"/>
      <c r="XDR77" s="247"/>
      <c r="XDS77" s="247"/>
      <c r="XDT77" s="247"/>
      <c r="XDU77" s="247"/>
      <c r="XDV77" s="247"/>
      <c r="XDW77" s="247"/>
      <c r="XDX77" s="247"/>
      <c r="XDY77" s="247"/>
      <c r="XDZ77" s="247"/>
      <c r="XEA77" s="247"/>
      <c r="XEB77" s="247"/>
      <c r="XEC77" s="247"/>
      <c r="XED77" s="247"/>
      <c r="XEE77" s="247"/>
      <c r="XEF77" s="247"/>
      <c r="XEG77" s="247"/>
      <c r="XEH77" s="247"/>
      <c r="XEI77" s="247"/>
      <c r="XEJ77" s="247"/>
      <c r="XEK77" s="247"/>
      <c r="XEL77" s="247"/>
      <c r="XEM77" s="247"/>
      <c r="XEN77" s="247"/>
      <c r="XEO77" s="247"/>
      <c r="XEP77" s="247"/>
      <c r="XEQ77" s="247"/>
      <c r="XER77" s="247"/>
      <c r="XES77" s="247"/>
      <c r="XET77" s="247"/>
      <c r="XEU77" s="247"/>
      <c r="XEV77" s="247"/>
      <c r="XEW77" s="247"/>
      <c r="XEX77" s="247"/>
      <c r="XEY77" s="247"/>
      <c r="XEZ77" s="247"/>
      <c r="XFA77" s="247"/>
      <c r="XFB77" s="247"/>
      <c r="XFC77" s="247"/>
      <c r="XFD77" s="247"/>
    </row>
    <row r="78" s="243" customFormat="1" spans="1:16384">
      <c r="A78" s="595"/>
      <c r="B78" s="596"/>
      <c r="C78" s="596"/>
      <c r="D78" s="594"/>
      <c r="E78" s="594"/>
      <c r="F78" s="594"/>
      <c r="G78" s="594"/>
      <c r="H78" s="594"/>
      <c r="I78" s="594"/>
      <c r="J78" s="594"/>
      <c r="K78" s="594"/>
      <c r="L78" s="597"/>
      <c r="XAB78" s="247"/>
      <c r="XAC78" s="247"/>
      <c r="XAD78" s="247"/>
      <c r="XAE78" s="247"/>
      <c r="XAF78" s="247"/>
      <c r="XAG78" s="247"/>
      <c r="XAH78" s="247"/>
      <c r="XAI78" s="247"/>
      <c r="XAJ78" s="247"/>
      <c r="XAK78" s="247"/>
      <c r="XAL78" s="247"/>
      <c r="XAM78" s="247"/>
      <c r="XAN78" s="247"/>
      <c r="XAO78" s="247"/>
      <c r="XAP78" s="247"/>
      <c r="XAQ78" s="247"/>
      <c r="XAR78" s="247"/>
      <c r="XAS78" s="247"/>
      <c r="XAT78" s="247"/>
      <c r="XAU78" s="247"/>
      <c r="XAV78" s="247"/>
      <c r="XAW78" s="247"/>
      <c r="XAX78" s="247"/>
      <c r="XAY78" s="247"/>
      <c r="XAZ78" s="247"/>
      <c r="XBA78" s="247"/>
      <c r="XBB78" s="247"/>
      <c r="XBC78" s="247"/>
      <c r="XBD78" s="247"/>
      <c r="XBE78" s="247"/>
      <c r="XBF78" s="247"/>
      <c r="XBG78" s="247"/>
      <c r="XBH78" s="247"/>
      <c r="XBI78" s="247"/>
      <c r="XBJ78" s="247"/>
      <c r="XBK78" s="247"/>
      <c r="XBL78" s="247"/>
      <c r="XBM78" s="247"/>
      <c r="XBN78" s="247"/>
      <c r="XBO78" s="247"/>
      <c r="XBP78" s="247"/>
      <c r="XBQ78" s="247"/>
      <c r="XBR78" s="247"/>
      <c r="XBS78" s="247"/>
      <c r="XBT78" s="247"/>
      <c r="XBU78" s="247"/>
      <c r="XBV78" s="247"/>
      <c r="XBW78" s="247"/>
      <c r="XBX78" s="247"/>
      <c r="XBY78" s="247"/>
      <c r="XBZ78" s="247"/>
      <c r="XCA78" s="247"/>
      <c r="XCB78" s="247"/>
      <c r="XCC78" s="247"/>
      <c r="XCD78" s="247"/>
      <c r="XCE78" s="247"/>
      <c r="XCF78" s="247"/>
      <c r="XCG78" s="247"/>
      <c r="XCH78" s="247"/>
      <c r="XCI78" s="247"/>
      <c r="XCJ78" s="247"/>
      <c r="XCK78" s="247"/>
      <c r="XCL78" s="247"/>
      <c r="XCM78" s="247"/>
      <c r="XCN78" s="247"/>
      <c r="XCO78" s="247"/>
      <c r="XCP78" s="247"/>
      <c r="XCQ78" s="247"/>
      <c r="XCR78" s="247"/>
      <c r="XCS78" s="247"/>
      <c r="XCT78" s="247"/>
      <c r="XCU78" s="247"/>
      <c r="XCV78" s="247"/>
      <c r="XCW78" s="247"/>
      <c r="XCX78" s="247"/>
      <c r="XCY78" s="247"/>
      <c r="XCZ78" s="247"/>
      <c r="XDA78" s="247"/>
      <c r="XDB78" s="247"/>
      <c r="XDC78" s="247"/>
      <c r="XDD78" s="247"/>
      <c r="XDE78" s="247"/>
      <c r="XDF78" s="247"/>
      <c r="XDG78" s="247"/>
      <c r="XDH78" s="247"/>
      <c r="XDI78" s="247"/>
      <c r="XDJ78" s="247"/>
      <c r="XDK78" s="247"/>
      <c r="XDL78" s="247"/>
      <c r="XDM78" s="247"/>
      <c r="XDN78" s="247"/>
      <c r="XDO78" s="247"/>
      <c r="XDP78" s="247"/>
      <c r="XDQ78" s="247"/>
      <c r="XDR78" s="247"/>
      <c r="XDS78" s="247"/>
      <c r="XDT78" s="247"/>
      <c r="XDU78" s="247"/>
      <c r="XDV78" s="247"/>
      <c r="XDW78" s="247"/>
      <c r="XDX78" s="247"/>
      <c r="XDY78" s="247"/>
      <c r="XDZ78" s="247"/>
      <c r="XEA78" s="247"/>
      <c r="XEB78" s="247"/>
      <c r="XEC78" s="247"/>
      <c r="XED78" s="247"/>
      <c r="XEE78" s="247"/>
      <c r="XEF78" s="247"/>
      <c r="XEG78" s="247"/>
      <c r="XEH78" s="247"/>
      <c r="XEI78" s="247"/>
      <c r="XEJ78" s="247"/>
      <c r="XEK78" s="247"/>
      <c r="XEL78" s="247"/>
      <c r="XEM78" s="247"/>
      <c r="XEN78" s="247"/>
      <c r="XEO78" s="247"/>
      <c r="XEP78" s="247"/>
      <c r="XEQ78" s="247"/>
      <c r="XER78" s="247"/>
      <c r="XES78" s="247"/>
      <c r="XET78" s="247"/>
      <c r="XEU78" s="247"/>
      <c r="XEV78" s="247"/>
      <c r="XEW78" s="247"/>
      <c r="XEX78" s="247"/>
      <c r="XEY78" s="247"/>
      <c r="XEZ78" s="247"/>
      <c r="XFA78" s="247"/>
      <c r="XFB78" s="247"/>
      <c r="XFC78" s="247"/>
      <c r="XFD78" s="247"/>
    </row>
    <row r="79" s="243" customFormat="1" spans="1:16384">
      <c r="A79" s="595"/>
      <c r="B79" s="596"/>
      <c r="C79" s="596"/>
      <c r="D79" s="594"/>
      <c r="E79" s="594"/>
      <c r="F79" s="594"/>
      <c r="G79" s="594"/>
      <c r="H79" s="594"/>
      <c r="I79" s="594"/>
      <c r="J79" s="594"/>
      <c r="K79" s="594"/>
      <c r="L79" s="597"/>
      <c r="XAB79" s="247"/>
      <c r="XAC79" s="247"/>
      <c r="XAD79" s="247"/>
      <c r="XAE79" s="247"/>
      <c r="XAF79" s="247"/>
      <c r="XAG79" s="247"/>
      <c r="XAH79" s="247"/>
      <c r="XAI79" s="247"/>
      <c r="XAJ79" s="247"/>
      <c r="XAK79" s="247"/>
      <c r="XAL79" s="247"/>
      <c r="XAM79" s="247"/>
      <c r="XAN79" s="247"/>
      <c r="XAO79" s="247"/>
      <c r="XAP79" s="247"/>
      <c r="XAQ79" s="247"/>
      <c r="XAR79" s="247"/>
      <c r="XAS79" s="247"/>
      <c r="XAT79" s="247"/>
      <c r="XAU79" s="247"/>
      <c r="XAV79" s="247"/>
      <c r="XAW79" s="247"/>
      <c r="XAX79" s="247"/>
      <c r="XAY79" s="247"/>
      <c r="XAZ79" s="247"/>
      <c r="XBA79" s="247"/>
      <c r="XBB79" s="247"/>
      <c r="XBC79" s="247"/>
      <c r="XBD79" s="247"/>
      <c r="XBE79" s="247"/>
      <c r="XBF79" s="247"/>
      <c r="XBG79" s="247"/>
      <c r="XBH79" s="247"/>
      <c r="XBI79" s="247"/>
      <c r="XBJ79" s="247"/>
      <c r="XBK79" s="247"/>
      <c r="XBL79" s="247"/>
      <c r="XBM79" s="247"/>
      <c r="XBN79" s="247"/>
      <c r="XBO79" s="247"/>
      <c r="XBP79" s="247"/>
      <c r="XBQ79" s="247"/>
      <c r="XBR79" s="247"/>
      <c r="XBS79" s="247"/>
      <c r="XBT79" s="247"/>
      <c r="XBU79" s="247"/>
      <c r="XBV79" s="247"/>
      <c r="XBW79" s="247"/>
      <c r="XBX79" s="247"/>
      <c r="XBY79" s="247"/>
      <c r="XBZ79" s="247"/>
      <c r="XCA79" s="247"/>
      <c r="XCB79" s="247"/>
      <c r="XCC79" s="247"/>
      <c r="XCD79" s="247"/>
      <c r="XCE79" s="247"/>
      <c r="XCF79" s="247"/>
      <c r="XCG79" s="247"/>
      <c r="XCH79" s="247"/>
      <c r="XCI79" s="247"/>
      <c r="XCJ79" s="247"/>
      <c r="XCK79" s="247"/>
      <c r="XCL79" s="247"/>
      <c r="XCM79" s="247"/>
      <c r="XCN79" s="247"/>
      <c r="XCO79" s="247"/>
      <c r="XCP79" s="247"/>
      <c r="XCQ79" s="247"/>
      <c r="XCR79" s="247"/>
      <c r="XCS79" s="247"/>
      <c r="XCT79" s="247"/>
      <c r="XCU79" s="247"/>
      <c r="XCV79" s="247"/>
      <c r="XCW79" s="247"/>
      <c r="XCX79" s="247"/>
      <c r="XCY79" s="247"/>
      <c r="XCZ79" s="247"/>
      <c r="XDA79" s="247"/>
      <c r="XDB79" s="247"/>
      <c r="XDC79" s="247"/>
      <c r="XDD79" s="247"/>
      <c r="XDE79" s="247"/>
      <c r="XDF79" s="247"/>
      <c r="XDG79" s="247"/>
      <c r="XDH79" s="247"/>
      <c r="XDI79" s="247"/>
      <c r="XDJ79" s="247"/>
      <c r="XDK79" s="247"/>
      <c r="XDL79" s="247"/>
      <c r="XDM79" s="247"/>
      <c r="XDN79" s="247"/>
      <c r="XDO79" s="247"/>
      <c r="XDP79" s="247"/>
      <c r="XDQ79" s="247"/>
      <c r="XDR79" s="247"/>
      <c r="XDS79" s="247"/>
      <c r="XDT79" s="247"/>
      <c r="XDU79" s="247"/>
      <c r="XDV79" s="247"/>
      <c r="XDW79" s="247"/>
      <c r="XDX79" s="247"/>
      <c r="XDY79" s="247"/>
      <c r="XDZ79" s="247"/>
      <c r="XEA79" s="247"/>
      <c r="XEB79" s="247"/>
      <c r="XEC79" s="247"/>
      <c r="XED79" s="247"/>
      <c r="XEE79" s="247"/>
      <c r="XEF79" s="247"/>
      <c r="XEG79" s="247"/>
      <c r="XEH79" s="247"/>
      <c r="XEI79" s="247"/>
      <c r="XEJ79" s="247"/>
      <c r="XEK79" s="247"/>
      <c r="XEL79" s="247"/>
      <c r="XEM79" s="247"/>
      <c r="XEN79" s="247"/>
      <c r="XEO79" s="247"/>
      <c r="XEP79" s="247"/>
      <c r="XEQ79" s="247"/>
      <c r="XER79" s="247"/>
      <c r="XES79" s="247"/>
      <c r="XET79" s="247"/>
      <c r="XEU79" s="247"/>
      <c r="XEV79" s="247"/>
      <c r="XEW79" s="247"/>
      <c r="XEX79" s="247"/>
      <c r="XEY79" s="247"/>
      <c r="XEZ79" s="247"/>
      <c r="XFA79" s="247"/>
      <c r="XFB79" s="247"/>
      <c r="XFC79" s="247"/>
      <c r="XFD79" s="247"/>
    </row>
    <row r="80" s="243" customFormat="1" spans="1:16384">
      <c r="A80" s="595"/>
      <c r="B80" s="596"/>
      <c r="C80" s="596"/>
      <c r="D80" s="594"/>
      <c r="E80" s="594"/>
      <c r="F80" s="594"/>
      <c r="G80" s="594"/>
      <c r="H80" s="594"/>
      <c r="I80" s="594"/>
      <c r="J80" s="594"/>
      <c r="K80" s="594"/>
      <c r="L80" s="597"/>
      <c r="XAB80" s="247"/>
      <c r="XAC80" s="247"/>
      <c r="XAD80" s="247"/>
      <c r="XAE80" s="247"/>
      <c r="XAF80" s="247"/>
      <c r="XAG80" s="247"/>
      <c r="XAH80" s="247"/>
      <c r="XAI80" s="247"/>
      <c r="XAJ80" s="247"/>
      <c r="XAK80" s="247"/>
      <c r="XAL80" s="247"/>
      <c r="XAM80" s="247"/>
      <c r="XAN80" s="247"/>
      <c r="XAO80" s="247"/>
      <c r="XAP80" s="247"/>
      <c r="XAQ80" s="247"/>
      <c r="XAR80" s="247"/>
      <c r="XAS80" s="247"/>
      <c r="XAT80" s="247"/>
      <c r="XAU80" s="247"/>
      <c r="XAV80" s="247"/>
      <c r="XAW80" s="247"/>
      <c r="XAX80" s="247"/>
      <c r="XAY80" s="247"/>
      <c r="XAZ80" s="247"/>
      <c r="XBA80" s="247"/>
      <c r="XBB80" s="247"/>
      <c r="XBC80" s="247"/>
      <c r="XBD80" s="247"/>
      <c r="XBE80" s="247"/>
      <c r="XBF80" s="247"/>
      <c r="XBG80" s="247"/>
      <c r="XBH80" s="247"/>
      <c r="XBI80" s="247"/>
      <c r="XBJ80" s="247"/>
      <c r="XBK80" s="247"/>
      <c r="XBL80" s="247"/>
      <c r="XBM80" s="247"/>
      <c r="XBN80" s="247"/>
      <c r="XBO80" s="247"/>
      <c r="XBP80" s="247"/>
      <c r="XBQ80" s="247"/>
      <c r="XBR80" s="247"/>
      <c r="XBS80" s="247"/>
      <c r="XBT80" s="247"/>
      <c r="XBU80" s="247"/>
      <c r="XBV80" s="247"/>
      <c r="XBW80" s="247"/>
      <c r="XBX80" s="247"/>
      <c r="XBY80" s="247"/>
      <c r="XBZ80" s="247"/>
      <c r="XCA80" s="247"/>
      <c r="XCB80" s="247"/>
      <c r="XCC80" s="247"/>
      <c r="XCD80" s="247"/>
      <c r="XCE80" s="247"/>
      <c r="XCF80" s="247"/>
      <c r="XCG80" s="247"/>
      <c r="XCH80" s="247"/>
      <c r="XCI80" s="247"/>
      <c r="XCJ80" s="247"/>
      <c r="XCK80" s="247"/>
      <c r="XCL80" s="247"/>
      <c r="XCM80" s="247"/>
      <c r="XCN80" s="247"/>
      <c r="XCO80" s="247"/>
      <c r="XCP80" s="247"/>
      <c r="XCQ80" s="247"/>
      <c r="XCR80" s="247"/>
      <c r="XCS80" s="247"/>
      <c r="XCT80" s="247"/>
      <c r="XCU80" s="247"/>
      <c r="XCV80" s="247"/>
      <c r="XCW80" s="247"/>
      <c r="XCX80" s="247"/>
      <c r="XCY80" s="247"/>
      <c r="XCZ80" s="247"/>
      <c r="XDA80" s="247"/>
      <c r="XDB80" s="247"/>
      <c r="XDC80" s="247"/>
      <c r="XDD80" s="247"/>
      <c r="XDE80" s="247"/>
      <c r="XDF80" s="247"/>
      <c r="XDG80" s="247"/>
      <c r="XDH80" s="247"/>
      <c r="XDI80" s="247"/>
      <c r="XDJ80" s="247"/>
      <c r="XDK80" s="247"/>
      <c r="XDL80" s="247"/>
      <c r="XDM80" s="247"/>
      <c r="XDN80" s="247"/>
      <c r="XDO80" s="247"/>
      <c r="XDP80" s="247"/>
      <c r="XDQ80" s="247"/>
      <c r="XDR80" s="247"/>
      <c r="XDS80" s="247"/>
      <c r="XDT80" s="247"/>
      <c r="XDU80" s="247"/>
      <c r="XDV80" s="247"/>
      <c r="XDW80" s="247"/>
      <c r="XDX80" s="247"/>
      <c r="XDY80" s="247"/>
      <c r="XDZ80" s="247"/>
      <c r="XEA80" s="247"/>
      <c r="XEB80" s="247"/>
      <c r="XEC80" s="247"/>
      <c r="XED80" s="247"/>
      <c r="XEE80" s="247"/>
      <c r="XEF80" s="247"/>
      <c r="XEG80" s="247"/>
      <c r="XEH80" s="247"/>
      <c r="XEI80" s="247"/>
      <c r="XEJ80" s="247"/>
      <c r="XEK80" s="247"/>
      <c r="XEL80" s="247"/>
      <c r="XEM80" s="247"/>
      <c r="XEN80" s="247"/>
      <c r="XEO80" s="247"/>
      <c r="XEP80" s="247"/>
      <c r="XEQ80" s="247"/>
      <c r="XER80" s="247"/>
      <c r="XES80" s="247"/>
      <c r="XET80" s="247"/>
      <c r="XEU80" s="247"/>
      <c r="XEV80" s="247"/>
      <c r="XEW80" s="247"/>
      <c r="XEX80" s="247"/>
      <c r="XEY80" s="247"/>
      <c r="XEZ80" s="247"/>
      <c r="XFA80" s="247"/>
      <c r="XFB80" s="247"/>
      <c r="XFC80" s="247"/>
      <c r="XFD80" s="247"/>
    </row>
    <row r="81" s="243" customFormat="1" spans="1:16384">
      <c r="A81" s="595"/>
      <c r="B81" s="596"/>
      <c r="C81" s="596"/>
      <c r="D81" s="594"/>
      <c r="E81" s="594"/>
      <c r="F81" s="594"/>
      <c r="G81" s="594"/>
      <c r="H81" s="594"/>
      <c r="I81" s="594"/>
      <c r="J81" s="594"/>
      <c r="K81" s="594"/>
      <c r="L81" s="597"/>
      <c r="XAB81" s="247"/>
      <c r="XAC81" s="247"/>
      <c r="XAD81" s="247"/>
      <c r="XAE81" s="247"/>
      <c r="XAF81" s="247"/>
      <c r="XAG81" s="247"/>
      <c r="XAH81" s="247"/>
      <c r="XAI81" s="247"/>
      <c r="XAJ81" s="247"/>
      <c r="XAK81" s="247"/>
      <c r="XAL81" s="247"/>
      <c r="XAM81" s="247"/>
      <c r="XAN81" s="247"/>
      <c r="XAO81" s="247"/>
      <c r="XAP81" s="247"/>
      <c r="XAQ81" s="247"/>
      <c r="XAR81" s="247"/>
      <c r="XAS81" s="247"/>
      <c r="XAT81" s="247"/>
      <c r="XAU81" s="247"/>
      <c r="XAV81" s="247"/>
      <c r="XAW81" s="247"/>
      <c r="XAX81" s="247"/>
      <c r="XAY81" s="247"/>
      <c r="XAZ81" s="247"/>
      <c r="XBA81" s="247"/>
      <c r="XBB81" s="247"/>
      <c r="XBC81" s="247"/>
      <c r="XBD81" s="247"/>
      <c r="XBE81" s="247"/>
      <c r="XBF81" s="247"/>
      <c r="XBG81" s="247"/>
      <c r="XBH81" s="247"/>
      <c r="XBI81" s="247"/>
      <c r="XBJ81" s="247"/>
      <c r="XBK81" s="247"/>
      <c r="XBL81" s="247"/>
      <c r="XBM81" s="247"/>
      <c r="XBN81" s="247"/>
      <c r="XBO81" s="247"/>
      <c r="XBP81" s="247"/>
      <c r="XBQ81" s="247"/>
      <c r="XBR81" s="247"/>
      <c r="XBS81" s="247"/>
      <c r="XBT81" s="247"/>
      <c r="XBU81" s="247"/>
      <c r="XBV81" s="247"/>
      <c r="XBW81" s="247"/>
      <c r="XBX81" s="247"/>
      <c r="XBY81" s="247"/>
      <c r="XBZ81" s="247"/>
      <c r="XCA81" s="247"/>
      <c r="XCB81" s="247"/>
      <c r="XCC81" s="247"/>
      <c r="XCD81" s="247"/>
      <c r="XCE81" s="247"/>
      <c r="XCF81" s="247"/>
      <c r="XCG81" s="247"/>
      <c r="XCH81" s="247"/>
      <c r="XCI81" s="247"/>
      <c r="XCJ81" s="247"/>
      <c r="XCK81" s="247"/>
      <c r="XCL81" s="247"/>
      <c r="XCM81" s="247"/>
      <c r="XCN81" s="247"/>
      <c r="XCO81" s="247"/>
      <c r="XCP81" s="247"/>
      <c r="XCQ81" s="247"/>
      <c r="XCR81" s="247"/>
      <c r="XCS81" s="247"/>
      <c r="XCT81" s="247"/>
      <c r="XCU81" s="247"/>
      <c r="XCV81" s="247"/>
      <c r="XCW81" s="247"/>
      <c r="XCX81" s="247"/>
      <c r="XCY81" s="247"/>
      <c r="XCZ81" s="247"/>
      <c r="XDA81" s="247"/>
      <c r="XDB81" s="247"/>
      <c r="XDC81" s="247"/>
      <c r="XDD81" s="247"/>
      <c r="XDE81" s="247"/>
      <c r="XDF81" s="247"/>
      <c r="XDG81" s="247"/>
      <c r="XDH81" s="247"/>
      <c r="XDI81" s="247"/>
      <c r="XDJ81" s="247"/>
      <c r="XDK81" s="247"/>
      <c r="XDL81" s="247"/>
      <c r="XDM81" s="247"/>
      <c r="XDN81" s="247"/>
      <c r="XDO81" s="247"/>
      <c r="XDP81" s="247"/>
      <c r="XDQ81" s="247"/>
      <c r="XDR81" s="247"/>
      <c r="XDS81" s="247"/>
      <c r="XDT81" s="247"/>
      <c r="XDU81" s="247"/>
      <c r="XDV81" s="247"/>
      <c r="XDW81" s="247"/>
      <c r="XDX81" s="247"/>
      <c r="XDY81" s="247"/>
      <c r="XDZ81" s="247"/>
      <c r="XEA81" s="247"/>
      <c r="XEB81" s="247"/>
      <c r="XEC81" s="247"/>
      <c r="XED81" s="247"/>
      <c r="XEE81" s="247"/>
      <c r="XEF81" s="247"/>
      <c r="XEG81" s="247"/>
      <c r="XEH81" s="247"/>
      <c r="XEI81" s="247"/>
      <c r="XEJ81" s="247"/>
      <c r="XEK81" s="247"/>
      <c r="XEL81" s="247"/>
      <c r="XEM81" s="247"/>
      <c r="XEN81" s="247"/>
      <c r="XEO81" s="247"/>
      <c r="XEP81" s="247"/>
      <c r="XEQ81" s="247"/>
      <c r="XER81" s="247"/>
      <c r="XES81" s="247"/>
      <c r="XET81" s="247"/>
      <c r="XEU81" s="247"/>
      <c r="XEV81" s="247"/>
      <c r="XEW81" s="247"/>
      <c r="XEX81" s="247"/>
      <c r="XEY81" s="247"/>
      <c r="XEZ81" s="247"/>
      <c r="XFA81" s="247"/>
      <c r="XFB81" s="247"/>
      <c r="XFC81" s="247"/>
      <c r="XFD81" s="247"/>
    </row>
    <row r="82" s="243" customFormat="1" spans="1:16384">
      <c r="A82" s="595"/>
      <c r="B82" s="596"/>
      <c r="C82" s="596"/>
      <c r="D82" s="594"/>
      <c r="E82" s="594"/>
      <c r="F82" s="594"/>
      <c r="G82" s="594"/>
      <c r="H82" s="594"/>
      <c r="I82" s="594"/>
      <c r="J82" s="594"/>
      <c r="K82" s="594"/>
      <c r="L82" s="597"/>
      <c r="XAB82" s="247"/>
      <c r="XAC82" s="247"/>
      <c r="XAD82" s="247"/>
      <c r="XAE82" s="247"/>
      <c r="XAF82" s="247"/>
      <c r="XAG82" s="247"/>
      <c r="XAH82" s="247"/>
      <c r="XAI82" s="247"/>
      <c r="XAJ82" s="247"/>
      <c r="XAK82" s="247"/>
      <c r="XAL82" s="247"/>
      <c r="XAM82" s="247"/>
      <c r="XAN82" s="247"/>
      <c r="XAO82" s="247"/>
      <c r="XAP82" s="247"/>
      <c r="XAQ82" s="247"/>
      <c r="XAR82" s="247"/>
      <c r="XAS82" s="247"/>
      <c r="XAT82" s="247"/>
      <c r="XAU82" s="247"/>
      <c r="XAV82" s="247"/>
      <c r="XAW82" s="247"/>
      <c r="XAX82" s="247"/>
      <c r="XAY82" s="247"/>
      <c r="XAZ82" s="247"/>
      <c r="XBA82" s="247"/>
      <c r="XBB82" s="247"/>
      <c r="XBC82" s="247"/>
      <c r="XBD82" s="247"/>
      <c r="XBE82" s="247"/>
      <c r="XBF82" s="247"/>
      <c r="XBG82" s="247"/>
      <c r="XBH82" s="247"/>
      <c r="XBI82" s="247"/>
      <c r="XBJ82" s="247"/>
      <c r="XBK82" s="247"/>
      <c r="XBL82" s="247"/>
      <c r="XBM82" s="247"/>
      <c r="XBN82" s="247"/>
      <c r="XBO82" s="247"/>
      <c r="XBP82" s="247"/>
      <c r="XBQ82" s="247"/>
      <c r="XBR82" s="247"/>
      <c r="XBS82" s="247"/>
      <c r="XBT82" s="247"/>
      <c r="XBU82" s="247"/>
      <c r="XBV82" s="247"/>
      <c r="XBW82" s="247"/>
      <c r="XBX82" s="247"/>
      <c r="XBY82" s="247"/>
      <c r="XBZ82" s="247"/>
      <c r="XCA82" s="247"/>
      <c r="XCB82" s="247"/>
      <c r="XCC82" s="247"/>
      <c r="XCD82" s="247"/>
      <c r="XCE82" s="247"/>
      <c r="XCF82" s="247"/>
      <c r="XCG82" s="247"/>
      <c r="XCH82" s="247"/>
      <c r="XCI82" s="247"/>
      <c r="XCJ82" s="247"/>
      <c r="XCK82" s="247"/>
      <c r="XCL82" s="247"/>
      <c r="XCM82" s="247"/>
      <c r="XCN82" s="247"/>
      <c r="XCO82" s="247"/>
      <c r="XCP82" s="247"/>
      <c r="XCQ82" s="247"/>
      <c r="XCR82" s="247"/>
      <c r="XCS82" s="247"/>
      <c r="XCT82" s="247"/>
      <c r="XCU82" s="247"/>
      <c r="XCV82" s="247"/>
      <c r="XCW82" s="247"/>
      <c r="XCX82" s="247"/>
      <c r="XCY82" s="247"/>
      <c r="XCZ82" s="247"/>
      <c r="XDA82" s="247"/>
      <c r="XDB82" s="247"/>
      <c r="XDC82" s="247"/>
      <c r="XDD82" s="247"/>
      <c r="XDE82" s="247"/>
      <c r="XDF82" s="247"/>
      <c r="XDG82" s="247"/>
      <c r="XDH82" s="247"/>
      <c r="XDI82" s="247"/>
      <c r="XDJ82" s="247"/>
      <c r="XDK82" s="247"/>
      <c r="XDL82" s="247"/>
      <c r="XDM82" s="247"/>
      <c r="XDN82" s="247"/>
      <c r="XDO82" s="247"/>
      <c r="XDP82" s="247"/>
      <c r="XDQ82" s="247"/>
      <c r="XDR82" s="247"/>
      <c r="XDS82" s="247"/>
      <c r="XDT82" s="247"/>
      <c r="XDU82" s="247"/>
      <c r="XDV82" s="247"/>
      <c r="XDW82" s="247"/>
      <c r="XDX82" s="247"/>
      <c r="XDY82" s="247"/>
      <c r="XDZ82" s="247"/>
      <c r="XEA82" s="247"/>
      <c r="XEB82" s="247"/>
      <c r="XEC82" s="247"/>
      <c r="XED82" s="247"/>
      <c r="XEE82" s="247"/>
      <c r="XEF82" s="247"/>
      <c r="XEG82" s="247"/>
      <c r="XEH82" s="247"/>
      <c r="XEI82" s="247"/>
      <c r="XEJ82" s="247"/>
      <c r="XEK82" s="247"/>
      <c r="XEL82" s="247"/>
      <c r="XEM82" s="247"/>
      <c r="XEN82" s="247"/>
      <c r="XEO82" s="247"/>
      <c r="XEP82" s="247"/>
      <c r="XEQ82" s="247"/>
      <c r="XER82" s="247"/>
      <c r="XES82" s="247"/>
      <c r="XET82" s="247"/>
      <c r="XEU82" s="247"/>
      <c r="XEV82" s="247"/>
      <c r="XEW82" s="247"/>
      <c r="XEX82" s="247"/>
      <c r="XEY82" s="247"/>
      <c r="XEZ82" s="247"/>
      <c r="XFA82" s="247"/>
      <c r="XFB82" s="247"/>
      <c r="XFC82" s="247"/>
      <c r="XFD82" s="247"/>
    </row>
    <row r="83" s="243" customFormat="1" spans="1:16384">
      <c r="A83" s="595"/>
      <c r="B83" s="596"/>
      <c r="C83" s="596"/>
      <c r="D83" s="594"/>
      <c r="E83" s="594"/>
      <c r="F83" s="594"/>
      <c r="G83" s="594"/>
      <c r="H83" s="594"/>
      <c r="I83" s="594"/>
      <c r="J83" s="594"/>
      <c r="K83" s="594"/>
      <c r="L83" s="597"/>
      <c r="XAB83" s="247"/>
      <c r="XAC83" s="247"/>
      <c r="XAD83" s="247"/>
      <c r="XAE83" s="247"/>
      <c r="XAF83" s="247"/>
      <c r="XAG83" s="247"/>
      <c r="XAH83" s="247"/>
      <c r="XAI83" s="247"/>
      <c r="XAJ83" s="247"/>
      <c r="XAK83" s="247"/>
      <c r="XAL83" s="247"/>
      <c r="XAM83" s="247"/>
      <c r="XAN83" s="247"/>
      <c r="XAO83" s="247"/>
      <c r="XAP83" s="247"/>
      <c r="XAQ83" s="247"/>
      <c r="XAR83" s="247"/>
      <c r="XAS83" s="247"/>
      <c r="XAT83" s="247"/>
      <c r="XAU83" s="247"/>
      <c r="XAV83" s="247"/>
      <c r="XAW83" s="247"/>
      <c r="XAX83" s="247"/>
      <c r="XAY83" s="247"/>
      <c r="XAZ83" s="247"/>
      <c r="XBA83" s="247"/>
      <c r="XBB83" s="247"/>
      <c r="XBC83" s="247"/>
      <c r="XBD83" s="247"/>
      <c r="XBE83" s="247"/>
      <c r="XBF83" s="247"/>
      <c r="XBG83" s="247"/>
      <c r="XBH83" s="247"/>
      <c r="XBI83" s="247"/>
      <c r="XBJ83" s="247"/>
      <c r="XBK83" s="247"/>
      <c r="XBL83" s="247"/>
      <c r="XBM83" s="247"/>
      <c r="XBN83" s="247"/>
      <c r="XBO83" s="247"/>
      <c r="XBP83" s="247"/>
      <c r="XBQ83" s="247"/>
      <c r="XBR83" s="247"/>
      <c r="XBS83" s="247"/>
      <c r="XBT83" s="247"/>
      <c r="XBU83" s="247"/>
      <c r="XBV83" s="247"/>
      <c r="XBW83" s="247"/>
      <c r="XBX83" s="247"/>
      <c r="XBY83" s="247"/>
      <c r="XBZ83" s="247"/>
      <c r="XCA83" s="247"/>
      <c r="XCB83" s="247"/>
      <c r="XCC83" s="247"/>
      <c r="XCD83" s="247"/>
      <c r="XCE83" s="247"/>
      <c r="XCF83" s="247"/>
      <c r="XCG83" s="247"/>
      <c r="XCH83" s="247"/>
      <c r="XCI83" s="247"/>
      <c r="XCJ83" s="247"/>
      <c r="XCK83" s="247"/>
      <c r="XCL83" s="247"/>
      <c r="XCM83" s="247"/>
      <c r="XCN83" s="247"/>
      <c r="XCO83" s="247"/>
      <c r="XCP83" s="247"/>
      <c r="XCQ83" s="247"/>
      <c r="XCR83" s="247"/>
      <c r="XCS83" s="247"/>
      <c r="XCT83" s="247"/>
      <c r="XCU83" s="247"/>
      <c r="XCV83" s="247"/>
      <c r="XCW83" s="247"/>
      <c r="XCX83" s="247"/>
      <c r="XCY83" s="247"/>
      <c r="XCZ83" s="247"/>
      <c r="XDA83" s="247"/>
      <c r="XDB83" s="247"/>
      <c r="XDC83" s="247"/>
      <c r="XDD83" s="247"/>
      <c r="XDE83" s="247"/>
      <c r="XDF83" s="247"/>
      <c r="XDG83" s="247"/>
      <c r="XDH83" s="247"/>
      <c r="XDI83" s="247"/>
      <c r="XDJ83" s="247"/>
      <c r="XDK83" s="247"/>
      <c r="XDL83" s="247"/>
      <c r="XDM83" s="247"/>
      <c r="XDN83" s="247"/>
      <c r="XDO83" s="247"/>
      <c r="XDP83" s="247"/>
      <c r="XDQ83" s="247"/>
      <c r="XDR83" s="247"/>
      <c r="XDS83" s="247"/>
      <c r="XDT83" s="247"/>
      <c r="XDU83" s="247"/>
      <c r="XDV83" s="247"/>
      <c r="XDW83" s="247"/>
      <c r="XDX83" s="247"/>
      <c r="XDY83" s="247"/>
      <c r="XDZ83" s="247"/>
      <c r="XEA83" s="247"/>
      <c r="XEB83" s="247"/>
      <c r="XEC83" s="247"/>
      <c r="XED83" s="247"/>
      <c r="XEE83" s="247"/>
      <c r="XEF83" s="247"/>
      <c r="XEG83" s="247"/>
      <c r="XEH83" s="247"/>
      <c r="XEI83" s="247"/>
      <c r="XEJ83" s="247"/>
      <c r="XEK83" s="247"/>
      <c r="XEL83" s="247"/>
      <c r="XEM83" s="247"/>
      <c r="XEN83" s="247"/>
      <c r="XEO83" s="247"/>
      <c r="XEP83" s="247"/>
      <c r="XEQ83" s="247"/>
      <c r="XER83" s="247"/>
      <c r="XES83" s="247"/>
      <c r="XET83" s="247"/>
      <c r="XEU83" s="247"/>
      <c r="XEV83" s="247"/>
      <c r="XEW83" s="247"/>
      <c r="XEX83" s="247"/>
      <c r="XEY83" s="247"/>
      <c r="XEZ83" s="247"/>
      <c r="XFA83" s="247"/>
      <c r="XFB83" s="247"/>
      <c r="XFC83" s="247"/>
      <c r="XFD83" s="247"/>
    </row>
    <row r="84" s="243" customFormat="1" spans="1:16384">
      <c r="A84" s="595"/>
      <c r="B84" s="596"/>
      <c r="C84" s="596"/>
      <c r="D84" s="594"/>
      <c r="E84" s="594"/>
      <c r="F84" s="594"/>
      <c r="G84" s="594"/>
      <c r="H84" s="594"/>
      <c r="I84" s="594"/>
      <c r="J84" s="594"/>
      <c r="K84" s="594"/>
      <c r="L84" s="597"/>
      <c r="XAB84" s="247"/>
      <c r="XAC84" s="247"/>
      <c r="XAD84" s="247"/>
      <c r="XAE84" s="247"/>
      <c r="XAF84" s="247"/>
      <c r="XAG84" s="247"/>
      <c r="XAH84" s="247"/>
      <c r="XAI84" s="247"/>
      <c r="XAJ84" s="247"/>
      <c r="XAK84" s="247"/>
      <c r="XAL84" s="247"/>
      <c r="XAM84" s="247"/>
      <c r="XAN84" s="247"/>
      <c r="XAO84" s="247"/>
      <c r="XAP84" s="247"/>
      <c r="XAQ84" s="247"/>
      <c r="XAR84" s="247"/>
      <c r="XAS84" s="247"/>
      <c r="XAT84" s="247"/>
      <c r="XAU84" s="247"/>
      <c r="XAV84" s="247"/>
      <c r="XAW84" s="247"/>
      <c r="XAX84" s="247"/>
      <c r="XAY84" s="247"/>
      <c r="XAZ84" s="247"/>
      <c r="XBA84" s="247"/>
      <c r="XBB84" s="247"/>
      <c r="XBC84" s="247"/>
      <c r="XBD84" s="247"/>
      <c r="XBE84" s="247"/>
      <c r="XBF84" s="247"/>
      <c r="XBG84" s="247"/>
      <c r="XBH84" s="247"/>
      <c r="XBI84" s="247"/>
      <c r="XBJ84" s="247"/>
      <c r="XBK84" s="247"/>
      <c r="XBL84" s="247"/>
      <c r="XBM84" s="247"/>
      <c r="XBN84" s="247"/>
      <c r="XBO84" s="247"/>
      <c r="XBP84" s="247"/>
      <c r="XBQ84" s="247"/>
      <c r="XBR84" s="247"/>
      <c r="XBS84" s="247"/>
      <c r="XBT84" s="247"/>
      <c r="XBU84" s="247"/>
      <c r="XBV84" s="247"/>
      <c r="XBW84" s="247"/>
      <c r="XBX84" s="247"/>
      <c r="XBY84" s="247"/>
      <c r="XBZ84" s="247"/>
      <c r="XCA84" s="247"/>
      <c r="XCB84" s="247"/>
      <c r="XCC84" s="247"/>
      <c r="XCD84" s="247"/>
      <c r="XCE84" s="247"/>
      <c r="XCF84" s="247"/>
      <c r="XCG84" s="247"/>
      <c r="XCH84" s="247"/>
      <c r="XCI84" s="247"/>
      <c r="XCJ84" s="247"/>
      <c r="XCK84" s="247"/>
      <c r="XCL84" s="247"/>
      <c r="XCM84" s="247"/>
      <c r="XCN84" s="247"/>
      <c r="XCO84" s="247"/>
      <c r="XCP84" s="247"/>
      <c r="XCQ84" s="247"/>
      <c r="XCR84" s="247"/>
      <c r="XCS84" s="247"/>
      <c r="XCT84" s="247"/>
      <c r="XCU84" s="247"/>
      <c r="XCV84" s="247"/>
      <c r="XCW84" s="247"/>
      <c r="XCX84" s="247"/>
      <c r="XCY84" s="247"/>
      <c r="XCZ84" s="247"/>
      <c r="XDA84" s="247"/>
      <c r="XDB84" s="247"/>
      <c r="XDC84" s="247"/>
      <c r="XDD84" s="247"/>
      <c r="XDE84" s="247"/>
      <c r="XDF84" s="247"/>
      <c r="XDG84" s="247"/>
      <c r="XDH84" s="247"/>
      <c r="XDI84" s="247"/>
      <c r="XDJ84" s="247"/>
      <c r="XDK84" s="247"/>
      <c r="XDL84" s="247"/>
      <c r="XDM84" s="247"/>
      <c r="XDN84" s="247"/>
      <c r="XDO84" s="247"/>
      <c r="XDP84" s="247"/>
      <c r="XDQ84" s="247"/>
      <c r="XDR84" s="247"/>
      <c r="XDS84" s="247"/>
      <c r="XDT84" s="247"/>
      <c r="XDU84" s="247"/>
      <c r="XDV84" s="247"/>
      <c r="XDW84" s="247"/>
      <c r="XDX84" s="247"/>
      <c r="XDY84" s="247"/>
      <c r="XDZ84" s="247"/>
      <c r="XEA84" s="247"/>
      <c r="XEB84" s="247"/>
      <c r="XEC84" s="247"/>
      <c r="XED84" s="247"/>
      <c r="XEE84" s="247"/>
      <c r="XEF84" s="247"/>
      <c r="XEG84" s="247"/>
      <c r="XEH84" s="247"/>
      <c r="XEI84" s="247"/>
      <c r="XEJ84" s="247"/>
      <c r="XEK84" s="247"/>
      <c r="XEL84" s="247"/>
      <c r="XEM84" s="247"/>
      <c r="XEN84" s="247"/>
      <c r="XEO84" s="247"/>
      <c r="XEP84" s="247"/>
      <c r="XEQ84" s="247"/>
      <c r="XER84" s="247"/>
      <c r="XES84" s="247"/>
      <c r="XET84" s="247"/>
      <c r="XEU84" s="247"/>
      <c r="XEV84" s="247"/>
      <c r="XEW84" s="247"/>
      <c r="XEX84" s="247"/>
      <c r="XEY84" s="247"/>
      <c r="XEZ84" s="247"/>
      <c r="XFA84" s="247"/>
      <c r="XFB84" s="247"/>
      <c r="XFC84" s="247"/>
      <c r="XFD84" s="247"/>
    </row>
    <row r="85" s="243" customFormat="1" spans="1:16384">
      <c r="A85" s="595"/>
      <c r="B85" s="596"/>
      <c r="C85" s="596"/>
      <c r="D85" s="594"/>
      <c r="E85" s="594"/>
      <c r="F85" s="594"/>
      <c r="G85" s="594"/>
      <c r="H85" s="594"/>
      <c r="I85" s="594"/>
      <c r="J85" s="594"/>
      <c r="K85" s="594"/>
      <c r="L85" s="597"/>
      <c r="XAB85" s="247"/>
      <c r="XAC85" s="247"/>
      <c r="XAD85" s="247"/>
      <c r="XAE85" s="247"/>
      <c r="XAF85" s="247"/>
      <c r="XAG85" s="247"/>
      <c r="XAH85" s="247"/>
      <c r="XAI85" s="247"/>
      <c r="XAJ85" s="247"/>
      <c r="XAK85" s="247"/>
      <c r="XAL85" s="247"/>
      <c r="XAM85" s="247"/>
      <c r="XAN85" s="247"/>
      <c r="XAO85" s="247"/>
      <c r="XAP85" s="247"/>
      <c r="XAQ85" s="247"/>
      <c r="XAR85" s="247"/>
      <c r="XAS85" s="247"/>
      <c r="XAT85" s="247"/>
      <c r="XAU85" s="247"/>
      <c r="XAV85" s="247"/>
      <c r="XAW85" s="247"/>
      <c r="XAX85" s="247"/>
      <c r="XAY85" s="247"/>
      <c r="XAZ85" s="247"/>
      <c r="XBA85" s="247"/>
      <c r="XBB85" s="247"/>
      <c r="XBC85" s="247"/>
      <c r="XBD85" s="247"/>
      <c r="XBE85" s="247"/>
      <c r="XBF85" s="247"/>
      <c r="XBG85" s="247"/>
      <c r="XBH85" s="247"/>
      <c r="XBI85" s="247"/>
      <c r="XBJ85" s="247"/>
      <c r="XBK85" s="247"/>
      <c r="XBL85" s="247"/>
      <c r="XBM85" s="247"/>
      <c r="XBN85" s="247"/>
      <c r="XBO85" s="247"/>
      <c r="XBP85" s="247"/>
      <c r="XBQ85" s="247"/>
      <c r="XBR85" s="247"/>
      <c r="XBS85" s="247"/>
      <c r="XBT85" s="247"/>
      <c r="XBU85" s="247"/>
      <c r="XBV85" s="247"/>
      <c r="XBW85" s="247"/>
      <c r="XBX85" s="247"/>
      <c r="XBY85" s="247"/>
      <c r="XBZ85" s="247"/>
      <c r="XCA85" s="247"/>
      <c r="XCB85" s="247"/>
      <c r="XCC85" s="247"/>
      <c r="XCD85" s="247"/>
      <c r="XCE85" s="247"/>
      <c r="XCF85" s="247"/>
      <c r="XCG85" s="247"/>
      <c r="XCH85" s="247"/>
      <c r="XCI85" s="247"/>
      <c r="XCJ85" s="247"/>
      <c r="XCK85" s="247"/>
      <c r="XCL85" s="247"/>
      <c r="XCM85" s="247"/>
      <c r="XCN85" s="247"/>
      <c r="XCO85" s="247"/>
      <c r="XCP85" s="247"/>
      <c r="XCQ85" s="247"/>
      <c r="XCR85" s="247"/>
      <c r="XCS85" s="247"/>
      <c r="XCT85" s="247"/>
      <c r="XCU85" s="247"/>
      <c r="XCV85" s="247"/>
      <c r="XCW85" s="247"/>
      <c r="XCX85" s="247"/>
      <c r="XCY85" s="247"/>
      <c r="XCZ85" s="247"/>
      <c r="XDA85" s="247"/>
      <c r="XDB85" s="247"/>
      <c r="XDC85" s="247"/>
      <c r="XDD85" s="247"/>
      <c r="XDE85" s="247"/>
      <c r="XDF85" s="247"/>
      <c r="XDG85" s="247"/>
      <c r="XDH85" s="247"/>
      <c r="XDI85" s="247"/>
      <c r="XDJ85" s="247"/>
      <c r="XDK85" s="247"/>
      <c r="XDL85" s="247"/>
      <c r="XDM85" s="247"/>
      <c r="XDN85" s="247"/>
      <c r="XDO85" s="247"/>
      <c r="XDP85" s="247"/>
      <c r="XDQ85" s="247"/>
      <c r="XDR85" s="247"/>
      <c r="XDS85" s="247"/>
      <c r="XDT85" s="247"/>
      <c r="XDU85" s="247"/>
      <c r="XDV85" s="247"/>
      <c r="XDW85" s="247"/>
      <c r="XDX85" s="247"/>
      <c r="XDY85" s="247"/>
      <c r="XDZ85" s="247"/>
      <c r="XEA85" s="247"/>
      <c r="XEB85" s="247"/>
      <c r="XEC85" s="247"/>
      <c r="XED85" s="247"/>
      <c r="XEE85" s="247"/>
      <c r="XEF85" s="247"/>
      <c r="XEG85" s="247"/>
      <c r="XEH85" s="247"/>
      <c r="XEI85" s="247"/>
      <c r="XEJ85" s="247"/>
      <c r="XEK85" s="247"/>
      <c r="XEL85" s="247"/>
      <c r="XEM85" s="247"/>
      <c r="XEN85" s="247"/>
      <c r="XEO85" s="247"/>
      <c r="XEP85" s="247"/>
      <c r="XEQ85" s="247"/>
      <c r="XER85" s="247"/>
      <c r="XES85" s="247"/>
      <c r="XET85" s="247"/>
      <c r="XEU85" s="247"/>
      <c r="XEV85" s="247"/>
      <c r="XEW85" s="247"/>
      <c r="XEX85" s="247"/>
      <c r="XEY85" s="247"/>
      <c r="XEZ85" s="247"/>
      <c r="XFA85" s="247"/>
      <c r="XFB85" s="247"/>
      <c r="XFC85" s="247"/>
      <c r="XFD85" s="247"/>
    </row>
    <row r="86" s="243" customFormat="1" spans="1:16384">
      <c r="A86" s="595"/>
      <c r="B86" s="596"/>
      <c r="C86" s="596"/>
      <c r="D86" s="594"/>
      <c r="E86" s="594"/>
      <c r="F86" s="594"/>
      <c r="G86" s="594"/>
      <c r="H86" s="594"/>
      <c r="I86" s="594"/>
      <c r="J86" s="594"/>
      <c r="K86" s="594"/>
      <c r="L86" s="597"/>
      <c r="XAB86" s="247"/>
      <c r="XAC86" s="247"/>
      <c r="XAD86" s="247"/>
      <c r="XAE86" s="247"/>
      <c r="XAF86" s="247"/>
      <c r="XAG86" s="247"/>
      <c r="XAH86" s="247"/>
      <c r="XAI86" s="247"/>
      <c r="XAJ86" s="247"/>
      <c r="XAK86" s="247"/>
      <c r="XAL86" s="247"/>
      <c r="XAM86" s="247"/>
      <c r="XAN86" s="247"/>
      <c r="XAO86" s="247"/>
      <c r="XAP86" s="247"/>
      <c r="XAQ86" s="247"/>
      <c r="XAR86" s="247"/>
      <c r="XAS86" s="247"/>
      <c r="XAT86" s="247"/>
      <c r="XAU86" s="247"/>
      <c r="XAV86" s="247"/>
      <c r="XAW86" s="247"/>
      <c r="XAX86" s="247"/>
      <c r="XAY86" s="247"/>
      <c r="XAZ86" s="247"/>
      <c r="XBA86" s="247"/>
      <c r="XBB86" s="247"/>
      <c r="XBC86" s="247"/>
      <c r="XBD86" s="247"/>
      <c r="XBE86" s="247"/>
      <c r="XBF86" s="247"/>
      <c r="XBG86" s="247"/>
      <c r="XBH86" s="247"/>
      <c r="XBI86" s="247"/>
      <c r="XBJ86" s="247"/>
      <c r="XBK86" s="247"/>
      <c r="XBL86" s="247"/>
      <c r="XBM86" s="247"/>
      <c r="XBN86" s="247"/>
      <c r="XBO86" s="247"/>
      <c r="XBP86" s="247"/>
      <c r="XBQ86" s="247"/>
      <c r="XBR86" s="247"/>
      <c r="XBS86" s="247"/>
      <c r="XBT86" s="247"/>
      <c r="XBU86" s="247"/>
      <c r="XBV86" s="247"/>
      <c r="XBW86" s="247"/>
      <c r="XBX86" s="247"/>
      <c r="XBY86" s="247"/>
      <c r="XBZ86" s="247"/>
      <c r="XCA86" s="247"/>
      <c r="XCB86" s="247"/>
      <c r="XCC86" s="247"/>
      <c r="XCD86" s="247"/>
      <c r="XCE86" s="247"/>
      <c r="XCF86" s="247"/>
      <c r="XCG86" s="247"/>
      <c r="XCH86" s="247"/>
      <c r="XCI86" s="247"/>
      <c r="XCJ86" s="247"/>
      <c r="XCK86" s="247"/>
      <c r="XCL86" s="247"/>
      <c r="XCM86" s="247"/>
      <c r="XCN86" s="247"/>
      <c r="XCO86" s="247"/>
      <c r="XCP86" s="247"/>
      <c r="XCQ86" s="247"/>
      <c r="XCR86" s="247"/>
      <c r="XCS86" s="247"/>
      <c r="XCT86" s="247"/>
      <c r="XCU86" s="247"/>
      <c r="XCV86" s="247"/>
      <c r="XCW86" s="247"/>
      <c r="XCX86" s="247"/>
      <c r="XCY86" s="247"/>
      <c r="XCZ86" s="247"/>
      <c r="XDA86" s="247"/>
      <c r="XDB86" s="247"/>
      <c r="XDC86" s="247"/>
      <c r="XDD86" s="247"/>
      <c r="XDE86" s="247"/>
      <c r="XDF86" s="247"/>
      <c r="XDG86" s="247"/>
      <c r="XDH86" s="247"/>
      <c r="XDI86" s="247"/>
      <c r="XDJ86" s="247"/>
      <c r="XDK86" s="247"/>
      <c r="XDL86" s="247"/>
      <c r="XDM86" s="247"/>
      <c r="XDN86" s="247"/>
      <c r="XDO86" s="247"/>
      <c r="XDP86" s="247"/>
      <c r="XDQ86" s="247"/>
      <c r="XDR86" s="247"/>
      <c r="XDS86" s="247"/>
      <c r="XDT86" s="247"/>
      <c r="XDU86" s="247"/>
      <c r="XDV86" s="247"/>
      <c r="XDW86" s="247"/>
      <c r="XDX86" s="247"/>
      <c r="XDY86" s="247"/>
      <c r="XDZ86" s="247"/>
      <c r="XEA86" s="247"/>
      <c r="XEB86" s="247"/>
      <c r="XEC86" s="247"/>
      <c r="XED86" s="247"/>
      <c r="XEE86" s="247"/>
      <c r="XEF86" s="247"/>
      <c r="XEG86" s="247"/>
      <c r="XEH86" s="247"/>
      <c r="XEI86" s="247"/>
      <c r="XEJ86" s="247"/>
      <c r="XEK86" s="247"/>
      <c r="XEL86" s="247"/>
      <c r="XEM86" s="247"/>
      <c r="XEN86" s="247"/>
      <c r="XEO86" s="247"/>
      <c r="XEP86" s="247"/>
      <c r="XEQ86" s="247"/>
      <c r="XER86" s="247"/>
      <c r="XES86" s="247"/>
      <c r="XET86" s="247"/>
      <c r="XEU86" s="247"/>
      <c r="XEV86" s="247"/>
      <c r="XEW86" s="247"/>
      <c r="XEX86" s="247"/>
      <c r="XEY86" s="247"/>
      <c r="XEZ86" s="247"/>
      <c r="XFA86" s="247"/>
      <c r="XFB86" s="247"/>
      <c r="XFC86" s="247"/>
      <c r="XFD86" s="247"/>
    </row>
    <row r="87" s="243" customFormat="1" spans="1:16384">
      <c r="A87" s="595"/>
      <c r="B87" s="596"/>
      <c r="C87" s="596"/>
      <c r="D87" s="594"/>
      <c r="E87" s="594"/>
      <c r="F87" s="594"/>
      <c r="G87" s="594"/>
      <c r="H87" s="594"/>
      <c r="I87" s="594"/>
      <c r="J87" s="594"/>
      <c r="K87" s="594"/>
      <c r="L87" s="597"/>
      <c r="XAB87" s="247"/>
      <c r="XAC87" s="247"/>
      <c r="XAD87" s="247"/>
      <c r="XAE87" s="247"/>
      <c r="XAF87" s="247"/>
      <c r="XAG87" s="247"/>
      <c r="XAH87" s="247"/>
      <c r="XAI87" s="247"/>
      <c r="XAJ87" s="247"/>
      <c r="XAK87" s="247"/>
      <c r="XAL87" s="247"/>
      <c r="XAM87" s="247"/>
      <c r="XAN87" s="247"/>
      <c r="XAO87" s="247"/>
      <c r="XAP87" s="247"/>
      <c r="XAQ87" s="247"/>
      <c r="XAR87" s="247"/>
      <c r="XAS87" s="247"/>
      <c r="XAT87" s="247"/>
      <c r="XAU87" s="247"/>
      <c r="XAV87" s="247"/>
      <c r="XAW87" s="247"/>
      <c r="XAX87" s="247"/>
      <c r="XAY87" s="247"/>
      <c r="XAZ87" s="247"/>
      <c r="XBA87" s="247"/>
      <c r="XBB87" s="247"/>
      <c r="XBC87" s="247"/>
      <c r="XBD87" s="247"/>
      <c r="XBE87" s="247"/>
      <c r="XBF87" s="247"/>
      <c r="XBG87" s="247"/>
      <c r="XBH87" s="247"/>
      <c r="XBI87" s="247"/>
      <c r="XBJ87" s="247"/>
      <c r="XBK87" s="247"/>
      <c r="XBL87" s="247"/>
      <c r="XBM87" s="247"/>
      <c r="XBN87" s="247"/>
      <c r="XBO87" s="247"/>
      <c r="XBP87" s="247"/>
      <c r="XBQ87" s="247"/>
      <c r="XBR87" s="247"/>
      <c r="XBS87" s="247"/>
      <c r="XBT87" s="247"/>
      <c r="XBU87" s="247"/>
      <c r="XBV87" s="247"/>
      <c r="XBW87" s="247"/>
      <c r="XBX87" s="247"/>
      <c r="XBY87" s="247"/>
      <c r="XBZ87" s="247"/>
      <c r="XCA87" s="247"/>
      <c r="XCB87" s="247"/>
      <c r="XCC87" s="247"/>
      <c r="XCD87" s="247"/>
      <c r="XCE87" s="247"/>
      <c r="XCF87" s="247"/>
      <c r="XCG87" s="247"/>
      <c r="XCH87" s="247"/>
      <c r="XCI87" s="247"/>
      <c r="XCJ87" s="247"/>
      <c r="XCK87" s="247"/>
      <c r="XCL87" s="247"/>
      <c r="XCM87" s="247"/>
      <c r="XCN87" s="247"/>
      <c r="XCO87" s="247"/>
      <c r="XCP87" s="247"/>
      <c r="XCQ87" s="247"/>
      <c r="XCR87" s="247"/>
      <c r="XCS87" s="247"/>
      <c r="XCT87" s="247"/>
      <c r="XCU87" s="247"/>
      <c r="XCV87" s="247"/>
      <c r="XCW87" s="247"/>
      <c r="XCX87" s="247"/>
      <c r="XCY87" s="247"/>
      <c r="XCZ87" s="247"/>
      <c r="XDA87" s="247"/>
      <c r="XDB87" s="247"/>
      <c r="XDC87" s="247"/>
      <c r="XDD87" s="247"/>
      <c r="XDE87" s="247"/>
      <c r="XDF87" s="247"/>
      <c r="XDG87" s="247"/>
      <c r="XDH87" s="247"/>
      <c r="XDI87" s="247"/>
      <c r="XDJ87" s="247"/>
      <c r="XDK87" s="247"/>
      <c r="XDL87" s="247"/>
      <c r="XDM87" s="247"/>
      <c r="XDN87" s="247"/>
      <c r="XDO87" s="247"/>
      <c r="XDP87" s="247"/>
      <c r="XDQ87" s="247"/>
      <c r="XDR87" s="247"/>
      <c r="XDS87" s="247"/>
      <c r="XDT87" s="247"/>
      <c r="XDU87" s="247"/>
      <c r="XDV87" s="247"/>
      <c r="XDW87" s="247"/>
      <c r="XDX87" s="247"/>
      <c r="XDY87" s="247"/>
      <c r="XDZ87" s="247"/>
      <c r="XEA87" s="247"/>
      <c r="XEB87" s="247"/>
      <c r="XEC87" s="247"/>
      <c r="XED87" s="247"/>
      <c r="XEE87" s="247"/>
      <c r="XEF87" s="247"/>
      <c r="XEG87" s="247"/>
      <c r="XEH87" s="247"/>
      <c r="XEI87" s="247"/>
      <c r="XEJ87" s="247"/>
      <c r="XEK87" s="247"/>
      <c r="XEL87" s="247"/>
      <c r="XEM87" s="247"/>
      <c r="XEN87" s="247"/>
      <c r="XEO87" s="247"/>
      <c r="XEP87" s="247"/>
      <c r="XEQ87" s="247"/>
      <c r="XER87" s="247"/>
      <c r="XES87" s="247"/>
      <c r="XET87" s="247"/>
      <c r="XEU87" s="247"/>
      <c r="XEV87" s="247"/>
      <c r="XEW87" s="247"/>
      <c r="XEX87" s="247"/>
      <c r="XEY87" s="247"/>
      <c r="XEZ87" s="247"/>
      <c r="XFA87" s="247"/>
      <c r="XFB87" s="247"/>
      <c r="XFC87" s="247"/>
      <c r="XFD87" s="247"/>
    </row>
    <row r="88" s="243" customFormat="1" spans="1:16384">
      <c r="A88" s="595"/>
      <c r="B88" s="596"/>
      <c r="C88" s="596"/>
      <c r="D88" s="594"/>
      <c r="E88" s="594"/>
      <c r="F88" s="594"/>
      <c r="G88" s="594"/>
      <c r="H88" s="594"/>
      <c r="I88" s="594"/>
      <c r="J88" s="594"/>
      <c r="K88" s="594"/>
      <c r="L88" s="597"/>
      <c r="XAB88" s="247"/>
      <c r="XAC88" s="247"/>
      <c r="XAD88" s="247"/>
      <c r="XAE88" s="247"/>
      <c r="XAF88" s="247"/>
      <c r="XAG88" s="247"/>
      <c r="XAH88" s="247"/>
      <c r="XAI88" s="247"/>
      <c r="XAJ88" s="247"/>
      <c r="XAK88" s="247"/>
      <c r="XAL88" s="247"/>
      <c r="XAM88" s="247"/>
      <c r="XAN88" s="247"/>
      <c r="XAO88" s="247"/>
      <c r="XAP88" s="247"/>
      <c r="XAQ88" s="247"/>
      <c r="XAR88" s="247"/>
      <c r="XAS88" s="247"/>
      <c r="XAT88" s="247"/>
      <c r="XAU88" s="247"/>
      <c r="XAV88" s="247"/>
      <c r="XAW88" s="247"/>
      <c r="XAX88" s="247"/>
      <c r="XAY88" s="247"/>
      <c r="XAZ88" s="247"/>
      <c r="XBA88" s="247"/>
      <c r="XBB88" s="247"/>
      <c r="XBC88" s="247"/>
      <c r="XBD88" s="247"/>
      <c r="XBE88" s="247"/>
      <c r="XBF88" s="247"/>
      <c r="XBG88" s="247"/>
      <c r="XBH88" s="247"/>
      <c r="XBI88" s="247"/>
      <c r="XBJ88" s="247"/>
      <c r="XBK88" s="247"/>
      <c r="XBL88" s="247"/>
      <c r="XBM88" s="247"/>
      <c r="XBN88" s="247"/>
      <c r="XBO88" s="247"/>
      <c r="XBP88" s="247"/>
      <c r="XBQ88" s="247"/>
      <c r="XBR88" s="247"/>
      <c r="XBS88" s="247"/>
      <c r="XBT88" s="247"/>
      <c r="XBU88" s="247"/>
      <c r="XBV88" s="247"/>
      <c r="XBW88" s="247"/>
      <c r="XBX88" s="247"/>
      <c r="XBY88" s="247"/>
      <c r="XBZ88" s="247"/>
      <c r="XCA88" s="247"/>
      <c r="XCB88" s="247"/>
      <c r="XCC88" s="247"/>
      <c r="XCD88" s="247"/>
      <c r="XCE88" s="247"/>
      <c r="XCF88" s="247"/>
      <c r="XCG88" s="247"/>
      <c r="XCH88" s="247"/>
      <c r="XCI88" s="247"/>
      <c r="XCJ88" s="247"/>
      <c r="XCK88" s="247"/>
      <c r="XCL88" s="247"/>
      <c r="XCM88" s="247"/>
      <c r="XCN88" s="247"/>
      <c r="XCO88" s="247"/>
      <c r="XCP88" s="247"/>
      <c r="XCQ88" s="247"/>
      <c r="XCR88" s="247"/>
      <c r="XCS88" s="247"/>
      <c r="XCT88" s="247"/>
      <c r="XCU88" s="247"/>
      <c r="XCV88" s="247"/>
      <c r="XCW88" s="247"/>
      <c r="XCX88" s="247"/>
      <c r="XCY88" s="247"/>
      <c r="XCZ88" s="247"/>
      <c r="XDA88" s="247"/>
      <c r="XDB88" s="247"/>
      <c r="XDC88" s="247"/>
      <c r="XDD88" s="247"/>
      <c r="XDE88" s="247"/>
      <c r="XDF88" s="247"/>
      <c r="XDG88" s="247"/>
      <c r="XDH88" s="247"/>
      <c r="XDI88" s="247"/>
      <c r="XDJ88" s="247"/>
      <c r="XDK88" s="247"/>
      <c r="XDL88" s="247"/>
      <c r="XDM88" s="247"/>
      <c r="XDN88" s="247"/>
      <c r="XDO88" s="247"/>
      <c r="XDP88" s="247"/>
      <c r="XDQ88" s="247"/>
      <c r="XDR88" s="247"/>
      <c r="XDS88" s="247"/>
      <c r="XDT88" s="247"/>
      <c r="XDU88" s="247"/>
      <c r="XDV88" s="247"/>
      <c r="XDW88" s="247"/>
      <c r="XDX88" s="247"/>
      <c r="XDY88" s="247"/>
      <c r="XDZ88" s="247"/>
      <c r="XEA88" s="247"/>
      <c r="XEB88" s="247"/>
      <c r="XEC88" s="247"/>
      <c r="XED88" s="247"/>
      <c r="XEE88" s="247"/>
      <c r="XEF88" s="247"/>
      <c r="XEG88" s="247"/>
      <c r="XEH88" s="247"/>
      <c r="XEI88" s="247"/>
      <c r="XEJ88" s="247"/>
      <c r="XEK88" s="247"/>
      <c r="XEL88" s="247"/>
      <c r="XEM88" s="247"/>
      <c r="XEN88" s="247"/>
      <c r="XEO88" s="247"/>
      <c r="XEP88" s="247"/>
      <c r="XEQ88" s="247"/>
      <c r="XER88" s="247"/>
      <c r="XES88" s="247"/>
      <c r="XET88" s="247"/>
      <c r="XEU88" s="247"/>
      <c r="XEV88" s="247"/>
      <c r="XEW88" s="247"/>
      <c r="XEX88" s="247"/>
      <c r="XEY88" s="247"/>
      <c r="XEZ88" s="247"/>
      <c r="XFA88" s="247"/>
      <c r="XFB88" s="247"/>
      <c r="XFC88" s="247"/>
      <c r="XFD88" s="247"/>
    </row>
    <row r="89" s="243" customFormat="1" spans="1:16384">
      <c r="A89" s="595"/>
      <c r="B89" s="596"/>
      <c r="C89" s="596"/>
      <c r="D89" s="594"/>
      <c r="E89" s="594"/>
      <c r="F89" s="594"/>
      <c r="G89" s="594"/>
      <c r="H89" s="594"/>
      <c r="I89" s="594"/>
      <c r="J89" s="594"/>
      <c r="K89" s="594"/>
      <c r="L89" s="597"/>
      <c r="XAB89" s="247"/>
      <c r="XAC89" s="247"/>
      <c r="XAD89" s="247"/>
      <c r="XAE89" s="247"/>
      <c r="XAF89" s="247"/>
      <c r="XAG89" s="247"/>
      <c r="XAH89" s="247"/>
      <c r="XAI89" s="247"/>
      <c r="XAJ89" s="247"/>
      <c r="XAK89" s="247"/>
      <c r="XAL89" s="247"/>
      <c r="XAM89" s="247"/>
      <c r="XAN89" s="247"/>
      <c r="XAO89" s="247"/>
      <c r="XAP89" s="247"/>
      <c r="XAQ89" s="247"/>
      <c r="XAR89" s="247"/>
      <c r="XAS89" s="247"/>
      <c r="XAT89" s="247"/>
      <c r="XAU89" s="247"/>
      <c r="XAV89" s="247"/>
      <c r="XAW89" s="247"/>
      <c r="XAX89" s="247"/>
      <c r="XAY89" s="247"/>
      <c r="XAZ89" s="247"/>
      <c r="XBA89" s="247"/>
      <c r="XBB89" s="247"/>
      <c r="XBC89" s="247"/>
      <c r="XBD89" s="247"/>
      <c r="XBE89" s="247"/>
      <c r="XBF89" s="247"/>
      <c r="XBG89" s="247"/>
      <c r="XBH89" s="247"/>
      <c r="XBI89" s="247"/>
      <c r="XBJ89" s="247"/>
      <c r="XBK89" s="247"/>
      <c r="XBL89" s="247"/>
      <c r="XBM89" s="247"/>
      <c r="XBN89" s="247"/>
      <c r="XBO89" s="247"/>
      <c r="XBP89" s="247"/>
      <c r="XBQ89" s="247"/>
      <c r="XBR89" s="247"/>
      <c r="XBS89" s="247"/>
      <c r="XBT89" s="247"/>
      <c r="XBU89" s="247"/>
      <c r="XBV89" s="247"/>
      <c r="XBW89" s="247"/>
      <c r="XBX89" s="247"/>
      <c r="XBY89" s="247"/>
      <c r="XBZ89" s="247"/>
      <c r="XCA89" s="247"/>
      <c r="XCB89" s="247"/>
      <c r="XCC89" s="247"/>
      <c r="XCD89" s="247"/>
      <c r="XCE89" s="247"/>
      <c r="XCF89" s="247"/>
      <c r="XCG89" s="247"/>
      <c r="XCH89" s="247"/>
      <c r="XCI89" s="247"/>
      <c r="XCJ89" s="247"/>
      <c r="XCK89" s="247"/>
      <c r="XCL89" s="247"/>
      <c r="XCM89" s="247"/>
      <c r="XCN89" s="247"/>
      <c r="XCO89" s="247"/>
      <c r="XCP89" s="247"/>
      <c r="XCQ89" s="247"/>
      <c r="XCR89" s="247"/>
      <c r="XCS89" s="247"/>
      <c r="XCT89" s="247"/>
      <c r="XCU89" s="247"/>
      <c r="XCV89" s="247"/>
      <c r="XCW89" s="247"/>
      <c r="XCX89" s="247"/>
      <c r="XCY89" s="247"/>
      <c r="XCZ89" s="247"/>
      <c r="XDA89" s="247"/>
      <c r="XDB89" s="247"/>
      <c r="XDC89" s="247"/>
      <c r="XDD89" s="247"/>
      <c r="XDE89" s="247"/>
      <c r="XDF89" s="247"/>
      <c r="XDG89" s="247"/>
      <c r="XDH89" s="247"/>
      <c r="XDI89" s="247"/>
      <c r="XDJ89" s="247"/>
      <c r="XDK89" s="247"/>
      <c r="XDL89" s="247"/>
      <c r="XDM89" s="247"/>
      <c r="XDN89" s="247"/>
      <c r="XDO89" s="247"/>
      <c r="XDP89" s="247"/>
      <c r="XDQ89" s="247"/>
      <c r="XDR89" s="247"/>
      <c r="XDS89" s="247"/>
      <c r="XDT89" s="247"/>
      <c r="XDU89" s="247"/>
      <c r="XDV89" s="247"/>
      <c r="XDW89" s="247"/>
      <c r="XDX89" s="247"/>
      <c r="XDY89" s="247"/>
      <c r="XDZ89" s="247"/>
      <c r="XEA89" s="247"/>
      <c r="XEB89" s="247"/>
      <c r="XEC89" s="247"/>
      <c r="XED89" s="247"/>
      <c r="XEE89" s="247"/>
      <c r="XEF89" s="247"/>
      <c r="XEG89" s="247"/>
      <c r="XEH89" s="247"/>
      <c r="XEI89" s="247"/>
      <c r="XEJ89" s="247"/>
      <c r="XEK89" s="247"/>
      <c r="XEL89" s="247"/>
      <c r="XEM89" s="247"/>
      <c r="XEN89" s="247"/>
      <c r="XEO89" s="247"/>
      <c r="XEP89" s="247"/>
      <c r="XEQ89" s="247"/>
      <c r="XER89" s="247"/>
      <c r="XES89" s="247"/>
      <c r="XET89" s="247"/>
      <c r="XEU89" s="247"/>
      <c r="XEV89" s="247"/>
      <c r="XEW89" s="247"/>
      <c r="XEX89" s="247"/>
      <c r="XEY89" s="247"/>
      <c r="XEZ89" s="247"/>
      <c r="XFA89" s="247"/>
      <c r="XFB89" s="247"/>
      <c r="XFC89" s="247"/>
      <c r="XFD89" s="247"/>
    </row>
    <row r="90" s="243" customFormat="1" spans="1:16384">
      <c r="A90" s="595"/>
      <c r="B90" s="596"/>
      <c r="C90" s="596"/>
      <c r="D90" s="594"/>
      <c r="E90" s="594"/>
      <c r="F90" s="594"/>
      <c r="G90" s="594"/>
      <c r="H90" s="594"/>
      <c r="I90" s="594"/>
      <c r="J90" s="594"/>
      <c r="K90" s="594"/>
      <c r="L90" s="597"/>
      <c r="XAB90" s="247"/>
      <c r="XAC90" s="247"/>
      <c r="XAD90" s="247"/>
      <c r="XAE90" s="247"/>
      <c r="XAF90" s="247"/>
      <c r="XAG90" s="247"/>
      <c r="XAH90" s="247"/>
      <c r="XAI90" s="247"/>
      <c r="XAJ90" s="247"/>
      <c r="XAK90" s="247"/>
      <c r="XAL90" s="247"/>
      <c r="XAM90" s="247"/>
      <c r="XAN90" s="247"/>
      <c r="XAO90" s="247"/>
      <c r="XAP90" s="247"/>
      <c r="XAQ90" s="247"/>
      <c r="XAR90" s="247"/>
      <c r="XAS90" s="247"/>
      <c r="XAT90" s="247"/>
      <c r="XAU90" s="247"/>
      <c r="XAV90" s="247"/>
      <c r="XAW90" s="247"/>
      <c r="XAX90" s="247"/>
      <c r="XAY90" s="247"/>
      <c r="XAZ90" s="247"/>
      <c r="XBA90" s="247"/>
      <c r="XBB90" s="247"/>
      <c r="XBC90" s="247"/>
      <c r="XBD90" s="247"/>
      <c r="XBE90" s="247"/>
      <c r="XBF90" s="247"/>
      <c r="XBG90" s="247"/>
      <c r="XBH90" s="247"/>
      <c r="XBI90" s="247"/>
      <c r="XBJ90" s="247"/>
      <c r="XBK90" s="247"/>
      <c r="XBL90" s="247"/>
      <c r="XBM90" s="247"/>
      <c r="XBN90" s="247"/>
      <c r="XBO90" s="247"/>
      <c r="XBP90" s="247"/>
      <c r="XBQ90" s="247"/>
      <c r="XBR90" s="247"/>
      <c r="XBS90" s="247"/>
      <c r="XBT90" s="247"/>
      <c r="XBU90" s="247"/>
      <c r="XBV90" s="247"/>
      <c r="XBW90" s="247"/>
      <c r="XBX90" s="247"/>
      <c r="XBY90" s="247"/>
      <c r="XBZ90" s="247"/>
      <c r="XCA90" s="247"/>
      <c r="XCB90" s="247"/>
      <c r="XCC90" s="247"/>
      <c r="XCD90" s="247"/>
      <c r="XCE90" s="247"/>
      <c r="XCF90" s="247"/>
      <c r="XCG90" s="247"/>
      <c r="XCH90" s="247"/>
      <c r="XCI90" s="247"/>
      <c r="XCJ90" s="247"/>
      <c r="XCK90" s="247"/>
      <c r="XCL90" s="247"/>
      <c r="XCM90" s="247"/>
      <c r="XCN90" s="247"/>
      <c r="XCO90" s="247"/>
      <c r="XCP90" s="247"/>
      <c r="XCQ90" s="247"/>
      <c r="XCR90" s="247"/>
      <c r="XCS90" s="247"/>
      <c r="XCT90" s="247"/>
      <c r="XCU90" s="247"/>
      <c r="XCV90" s="247"/>
      <c r="XCW90" s="247"/>
      <c r="XCX90" s="247"/>
      <c r="XCY90" s="247"/>
      <c r="XCZ90" s="247"/>
      <c r="XDA90" s="247"/>
      <c r="XDB90" s="247"/>
      <c r="XDC90" s="247"/>
      <c r="XDD90" s="247"/>
      <c r="XDE90" s="247"/>
      <c r="XDF90" s="247"/>
      <c r="XDG90" s="247"/>
      <c r="XDH90" s="247"/>
      <c r="XDI90" s="247"/>
      <c r="XDJ90" s="247"/>
      <c r="XDK90" s="247"/>
      <c r="XDL90" s="247"/>
      <c r="XDM90" s="247"/>
      <c r="XDN90" s="247"/>
      <c r="XDO90" s="247"/>
      <c r="XDP90" s="247"/>
      <c r="XDQ90" s="247"/>
      <c r="XDR90" s="247"/>
      <c r="XDS90" s="247"/>
      <c r="XDT90" s="247"/>
      <c r="XDU90" s="247"/>
      <c r="XDV90" s="247"/>
      <c r="XDW90" s="247"/>
      <c r="XDX90" s="247"/>
      <c r="XDY90" s="247"/>
      <c r="XDZ90" s="247"/>
      <c r="XEA90" s="247"/>
      <c r="XEB90" s="247"/>
      <c r="XEC90" s="247"/>
      <c r="XED90" s="247"/>
      <c r="XEE90" s="247"/>
      <c r="XEF90" s="247"/>
      <c r="XEG90" s="247"/>
      <c r="XEH90" s="247"/>
      <c r="XEI90" s="247"/>
      <c r="XEJ90" s="247"/>
      <c r="XEK90" s="247"/>
      <c r="XEL90" s="247"/>
      <c r="XEM90" s="247"/>
      <c r="XEN90" s="247"/>
      <c r="XEO90" s="247"/>
      <c r="XEP90" s="247"/>
      <c r="XEQ90" s="247"/>
      <c r="XER90" s="247"/>
      <c r="XES90" s="247"/>
      <c r="XET90" s="247"/>
      <c r="XEU90" s="247"/>
      <c r="XEV90" s="247"/>
      <c r="XEW90" s="247"/>
      <c r="XEX90" s="247"/>
      <c r="XEY90" s="247"/>
      <c r="XEZ90" s="247"/>
      <c r="XFA90" s="247"/>
      <c r="XFB90" s="247"/>
      <c r="XFC90" s="247"/>
      <c r="XFD90" s="247"/>
    </row>
    <row r="91" s="243" customFormat="1" spans="1:16384">
      <c r="A91" s="595"/>
      <c r="B91" s="596"/>
      <c r="C91" s="596"/>
      <c r="D91" s="594"/>
      <c r="E91" s="594"/>
      <c r="F91" s="594"/>
      <c r="G91" s="594"/>
      <c r="H91" s="594"/>
      <c r="I91" s="594"/>
      <c r="J91" s="594"/>
      <c r="K91" s="594"/>
      <c r="L91" s="597"/>
      <c r="XAB91" s="247"/>
      <c r="XAC91" s="247"/>
      <c r="XAD91" s="247"/>
      <c r="XAE91" s="247"/>
      <c r="XAF91" s="247"/>
      <c r="XAG91" s="247"/>
      <c r="XAH91" s="247"/>
      <c r="XAI91" s="247"/>
      <c r="XAJ91" s="247"/>
      <c r="XAK91" s="247"/>
      <c r="XAL91" s="247"/>
      <c r="XAM91" s="247"/>
      <c r="XAN91" s="247"/>
      <c r="XAO91" s="247"/>
      <c r="XAP91" s="247"/>
      <c r="XAQ91" s="247"/>
      <c r="XAR91" s="247"/>
      <c r="XAS91" s="247"/>
      <c r="XAT91" s="247"/>
      <c r="XAU91" s="247"/>
      <c r="XAV91" s="247"/>
      <c r="XAW91" s="247"/>
      <c r="XAX91" s="247"/>
      <c r="XAY91" s="247"/>
      <c r="XAZ91" s="247"/>
      <c r="XBA91" s="247"/>
      <c r="XBB91" s="247"/>
      <c r="XBC91" s="247"/>
      <c r="XBD91" s="247"/>
      <c r="XBE91" s="247"/>
      <c r="XBF91" s="247"/>
      <c r="XBG91" s="247"/>
      <c r="XBH91" s="247"/>
      <c r="XBI91" s="247"/>
      <c r="XBJ91" s="247"/>
      <c r="XBK91" s="247"/>
      <c r="XBL91" s="247"/>
      <c r="XBM91" s="247"/>
      <c r="XBN91" s="247"/>
      <c r="XBO91" s="247"/>
      <c r="XBP91" s="247"/>
      <c r="XBQ91" s="247"/>
      <c r="XBR91" s="247"/>
      <c r="XBS91" s="247"/>
      <c r="XBT91" s="247"/>
      <c r="XBU91" s="247"/>
      <c r="XBV91" s="247"/>
      <c r="XBW91" s="247"/>
      <c r="XBX91" s="247"/>
      <c r="XBY91" s="247"/>
      <c r="XBZ91" s="247"/>
      <c r="XCA91" s="247"/>
      <c r="XCB91" s="247"/>
      <c r="XCC91" s="247"/>
      <c r="XCD91" s="247"/>
      <c r="XCE91" s="247"/>
      <c r="XCF91" s="247"/>
      <c r="XCG91" s="247"/>
      <c r="XCH91" s="247"/>
      <c r="XCI91" s="247"/>
      <c r="XCJ91" s="247"/>
      <c r="XCK91" s="247"/>
      <c r="XCL91" s="247"/>
      <c r="XCM91" s="247"/>
      <c r="XCN91" s="247"/>
      <c r="XCO91" s="247"/>
      <c r="XCP91" s="247"/>
      <c r="XCQ91" s="247"/>
      <c r="XCR91" s="247"/>
      <c r="XCS91" s="247"/>
      <c r="XCT91" s="247"/>
      <c r="XCU91" s="247"/>
      <c r="XCV91" s="247"/>
      <c r="XCW91" s="247"/>
      <c r="XCX91" s="247"/>
      <c r="XCY91" s="247"/>
      <c r="XCZ91" s="247"/>
      <c r="XDA91" s="247"/>
      <c r="XDB91" s="247"/>
      <c r="XDC91" s="247"/>
      <c r="XDD91" s="247"/>
      <c r="XDE91" s="247"/>
      <c r="XDF91" s="247"/>
      <c r="XDG91" s="247"/>
      <c r="XDH91" s="247"/>
      <c r="XDI91" s="247"/>
      <c r="XDJ91" s="247"/>
      <c r="XDK91" s="247"/>
      <c r="XDL91" s="247"/>
      <c r="XDM91" s="247"/>
      <c r="XDN91" s="247"/>
      <c r="XDO91" s="247"/>
      <c r="XDP91" s="247"/>
      <c r="XDQ91" s="247"/>
      <c r="XDR91" s="247"/>
      <c r="XDS91" s="247"/>
      <c r="XDT91" s="247"/>
      <c r="XDU91" s="247"/>
      <c r="XDV91" s="247"/>
      <c r="XDW91" s="247"/>
      <c r="XDX91" s="247"/>
      <c r="XDY91" s="247"/>
      <c r="XDZ91" s="247"/>
      <c r="XEA91" s="247"/>
      <c r="XEB91" s="247"/>
      <c r="XEC91" s="247"/>
      <c r="XED91" s="247"/>
      <c r="XEE91" s="247"/>
      <c r="XEF91" s="247"/>
      <c r="XEG91" s="247"/>
      <c r="XEH91" s="247"/>
      <c r="XEI91" s="247"/>
      <c r="XEJ91" s="247"/>
      <c r="XEK91" s="247"/>
      <c r="XEL91" s="247"/>
      <c r="XEM91" s="247"/>
      <c r="XEN91" s="247"/>
      <c r="XEO91" s="247"/>
      <c r="XEP91" s="247"/>
      <c r="XEQ91" s="247"/>
      <c r="XER91" s="247"/>
      <c r="XES91" s="247"/>
      <c r="XET91" s="247"/>
      <c r="XEU91" s="247"/>
      <c r="XEV91" s="247"/>
      <c r="XEW91" s="247"/>
      <c r="XEX91" s="247"/>
      <c r="XEY91" s="247"/>
      <c r="XEZ91" s="247"/>
      <c r="XFA91" s="247"/>
      <c r="XFB91" s="247"/>
      <c r="XFC91" s="247"/>
      <c r="XFD91" s="247"/>
    </row>
    <row r="92" s="243" customFormat="1" spans="1:16384">
      <c r="A92" s="595"/>
      <c r="B92" s="596"/>
      <c r="C92" s="596"/>
      <c r="D92" s="594"/>
      <c r="E92" s="594"/>
      <c r="F92" s="594"/>
      <c r="G92" s="594"/>
      <c r="H92" s="594"/>
      <c r="I92" s="594"/>
      <c r="J92" s="594"/>
      <c r="K92" s="594"/>
      <c r="L92" s="597"/>
      <c r="XAB92" s="247"/>
      <c r="XAC92" s="247"/>
      <c r="XAD92" s="247"/>
      <c r="XAE92" s="247"/>
      <c r="XAF92" s="247"/>
      <c r="XAG92" s="247"/>
      <c r="XAH92" s="247"/>
      <c r="XAI92" s="247"/>
      <c r="XAJ92" s="247"/>
      <c r="XAK92" s="247"/>
      <c r="XAL92" s="247"/>
      <c r="XAM92" s="247"/>
      <c r="XAN92" s="247"/>
      <c r="XAO92" s="247"/>
      <c r="XAP92" s="247"/>
      <c r="XAQ92" s="247"/>
      <c r="XAR92" s="247"/>
      <c r="XAS92" s="247"/>
      <c r="XAT92" s="247"/>
      <c r="XAU92" s="247"/>
      <c r="XAV92" s="247"/>
      <c r="XAW92" s="247"/>
      <c r="XAX92" s="247"/>
      <c r="XAY92" s="247"/>
      <c r="XAZ92" s="247"/>
      <c r="XBA92" s="247"/>
      <c r="XBB92" s="247"/>
      <c r="XBC92" s="247"/>
      <c r="XBD92" s="247"/>
      <c r="XBE92" s="247"/>
      <c r="XBF92" s="247"/>
      <c r="XBG92" s="247"/>
      <c r="XBH92" s="247"/>
      <c r="XBI92" s="247"/>
      <c r="XBJ92" s="247"/>
      <c r="XBK92" s="247"/>
      <c r="XBL92" s="247"/>
      <c r="XBM92" s="247"/>
      <c r="XBN92" s="247"/>
      <c r="XBO92" s="247"/>
      <c r="XBP92" s="247"/>
      <c r="XBQ92" s="247"/>
      <c r="XBR92" s="247"/>
      <c r="XBS92" s="247"/>
      <c r="XBT92" s="247"/>
      <c r="XBU92" s="247"/>
      <c r="XBV92" s="247"/>
      <c r="XBW92" s="247"/>
      <c r="XBX92" s="247"/>
      <c r="XBY92" s="247"/>
      <c r="XBZ92" s="247"/>
      <c r="XCA92" s="247"/>
      <c r="XCB92" s="247"/>
      <c r="XCC92" s="247"/>
      <c r="XCD92" s="247"/>
      <c r="XCE92" s="247"/>
      <c r="XCF92" s="247"/>
      <c r="XCG92" s="247"/>
      <c r="XCH92" s="247"/>
      <c r="XCI92" s="247"/>
      <c r="XCJ92" s="247"/>
      <c r="XCK92" s="247"/>
      <c r="XCL92" s="247"/>
      <c r="XCM92" s="247"/>
      <c r="XCN92" s="247"/>
      <c r="XCO92" s="247"/>
      <c r="XCP92" s="247"/>
      <c r="XCQ92" s="247"/>
      <c r="XCR92" s="247"/>
      <c r="XCS92" s="247"/>
      <c r="XCT92" s="247"/>
      <c r="XCU92" s="247"/>
      <c r="XCV92" s="247"/>
      <c r="XCW92" s="247"/>
      <c r="XCX92" s="247"/>
      <c r="XCY92" s="247"/>
      <c r="XCZ92" s="247"/>
      <c r="XDA92" s="247"/>
      <c r="XDB92" s="247"/>
      <c r="XDC92" s="247"/>
      <c r="XDD92" s="247"/>
      <c r="XDE92" s="247"/>
      <c r="XDF92" s="247"/>
      <c r="XDG92" s="247"/>
      <c r="XDH92" s="247"/>
      <c r="XDI92" s="247"/>
      <c r="XDJ92" s="247"/>
      <c r="XDK92" s="247"/>
      <c r="XDL92" s="247"/>
      <c r="XDM92" s="247"/>
      <c r="XDN92" s="247"/>
      <c r="XDO92" s="247"/>
      <c r="XDP92" s="247"/>
      <c r="XDQ92" s="247"/>
      <c r="XDR92" s="247"/>
      <c r="XDS92" s="247"/>
      <c r="XDT92" s="247"/>
      <c r="XDU92" s="247"/>
      <c r="XDV92" s="247"/>
      <c r="XDW92" s="247"/>
      <c r="XDX92" s="247"/>
      <c r="XDY92" s="247"/>
      <c r="XDZ92" s="247"/>
      <c r="XEA92" s="247"/>
      <c r="XEB92" s="247"/>
      <c r="XEC92" s="247"/>
      <c r="XED92" s="247"/>
      <c r="XEE92" s="247"/>
      <c r="XEF92" s="247"/>
      <c r="XEG92" s="247"/>
      <c r="XEH92" s="247"/>
      <c r="XEI92" s="247"/>
      <c r="XEJ92" s="247"/>
      <c r="XEK92" s="247"/>
      <c r="XEL92" s="247"/>
      <c r="XEM92" s="247"/>
      <c r="XEN92" s="247"/>
      <c r="XEO92" s="247"/>
      <c r="XEP92" s="247"/>
      <c r="XEQ92" s="247"/>
      <c r="XER92" s="247"/>
      <c r="XES92" s="247"/>
      <c r="XET92" s="247"/>
      <c r="XEU92" s="247"/>
      <c r="XEV92" s="247"/>
      <c r="XEW92" s="247"/>
      <c r="XEX92" s="247"/>
      <c r="XEY92" s="247"/>
      <c r="XEZ92" s="247"/>
      <c r="XFA92" s="247"/>
      <c r="XFB92" s="247"/>
      <c r="XFC92" s="247"/>
      <c r="XFD92" s="247"/>
    </row>
    <row r="93" s="243" customFormat="1" spans="1:16384">
      <c r="A93" s="595"/>
      <c r="B93" s="596"/>
      <c r="C93" s="596"/>
      <c r="D93" s="594"/>
      <c r="E93" s="594"/>
      <c r="F93" s="594"/>
      <c r="G93" s="594"/>
      <c r="H93" s="594"/>
      <c r="I93" s="594"/>
      <c r="J93" s="594"/>
      <c r="K93" s="594"/>
      <c r="L93" s="597"/>
      <c r="XAB93" s="247"/>
      <c r="XAC93" s="247"/>
      <c r="XAD93" s="247"/>
      <c r="XAE93" s="247"/>
      <c r="XAF93" s="247"/>
      <c r="XAG93" s="247"/>
      <c r="XAH93" s="247"/>
      <c r="XAI93" s="247"/>
      <c r="XAJ93" s="247"/>
      <c r="XAK93" s="247"/>
      <c r="XAL93" s="247"/>
      <c r="XAM93" s="247"/>
      <c r="XAN93" s="247"/>
      <c r="XAO93" s="247"/>
      <c r="XAP93" s="247"/>
      <c r="XAQ93" s="247"/>
      <c r="XAR93" s="247"/>
      <c r="XAS93" s="247"/>
      <c r="XAT93" s="247"/>
      <c r="XAU93" s="247"/>
      <c r="XAV93" s="247"/>
      <c r="XAW93" s="247"/>
      <c r="XAX93" s="247"/>
      <c r="XAY93" s="247"/>
      <c r="XAZ93" s="247"/>
      <c r="XBA93" s="247"/>
      <c r="XBB93" s="247"/>
      <c r="XBC93" s="247"/>
      <c r="XBD93" s="247"/>
      <c r="XBE93" s="247"/>
      <c r="XBF93" s="247"/>
      <c r="XBG93" s="247"/>
      <c r="XBH93" s="247"/>
      <c r="XBI93" s="247"/>
      <c r="XBJ93" s="247"/>
      <c r="XBK93" s="247"/>
      <c r="XBL93" s="247"/>
      <c r="XBM93" s="247"/>
      <c r="XBN93" s="247"/>
      <c r="XBO93" s="247"/>
      <c r="XBP93" s="247"/>
      <c r="XBQ93" s="247"/>
      <c r="XBR93" s="247"/>
      <c r="XBS93" s="247"/>
      <c r="XBT93" s="247"/>
      <c r="XBU93" s="247"/>
      <c r="XBV93" s="247"/>
      <c r="XBW93" s="247"/>
      <c r="XBX93" s="247"/>
      <c r="XBY93" s="247"/>
      <c r="XBZ93" s="247"/>
      <c r="XCA93" s="247"/>
      <c r="XCB93" s="247"/>
      <c r="XCC93" s="247"/>
      <c r="XCD93" s="247"/>
      <c r="XCE93" s="247"/>
      <c r="XCF93" s="247"/>
      <c r="XCG93" s="247"/>
      <c r="XCH93" s="247"/>
      <c r="XCI93" s="247"/>
      <c r="XCJ93" s="247"/>
      <c r="XCK93" s="247"/>
      <c r="XCL93" s="247"/>
      <c r="XCM93" s="247"/>
      <c r="XCN93" s="247"/>
      <c r="XCO93" s="247"/>
      <c r="XCP93" s="247"/>
      <c r="XCQ93" s="247"/>
      <c r="XCR93" s="247"/>
      <c r="XCS93" s="247"/>
      <c r="XCT93" s="247"/>
      <c r="XCU93" s="247"/>
      <c r="XCV93" s="247"/>
      <c r="XCW93" s="247"/>
      <c r="XCX93" s="247"/>
      <c r="XCY93" s="247"/>
      <c r="XCZ93" s="247"/>
      <c r="XDA93" s="247"/>
      <c r="XDB93" s="247"/>
      <c r="XDC93" s="247"/>
      <c r="XDD93" s="247"/>
      <c r="XDE93" s="247"/>
      <c r="XDF93" s="247"/>
      <c r="XDG93" s="247"/>
      <c r="XDH93" s="247"/>
      <c r="XDI93" s="247"/>
      <c r="XDJ93" s="247"/>
      <c r="XDK93" s="247"/>
      <c r="XDL93" s="247"/>
      <c r="XDM93" s="247"/>
      <c r="XDN93" s="247"/>
      <c r="XDO93" s="247"/>
      <c r="XDP93" s="247"/>
      <c r="XDQ93" s="247"/>
      <c r="XDR93" s="247"/>
      <c r="XDS93" s="247"/>
      <c r="XDT93" s="247"/>
      <c r="XDU93" s="247"/>
      <c r="XDV93" s="247"/>
      <c r="XDW93" s="247"/>
      <c r="XDX93" s="247"/>
      <c r="XDY93" s="247"/>
      <c r="XDZ93" s="247"/>
      <c r="XEA93" s="247"/>
      <c r="XEB93" s="247"/>
      <c r="XEC93" s="247"/>
      <c r="XED93" s="247"/>
      <c r="XEE93" s="247"/>
      <c r="XEF93" s="247"/>
      <c r="XEG93" s="247"/>
      <c r="XEH93" s="247"/>
      <c r="XEI93" s="247"/>
      <c r="XEJ93" s="247"/>
      <c r="XEK93" s="247"/>
      <c r="XEL93" s="247"/>
      <c r="XEM93" s="247"/>
      <c r="XEN93" s="247"/>
      <c r="XEO93" s="247"/>
      <c r="XEP93" s="247"/>
      <c r="XEQ93" s="247"/>
      <c r="XER93" s="247"/>
      <c r="XES93" s="247"/>
      <c r="XET93" s="247"/>
      <c r="XEU93" s="247"/>
      <c r="XEV93" s="247"/>
      <c r="XEW93" s="247"/>
      <c r="XEX93" s="247"/>
      <c r="XEY93" s="247"/>
      <c r="XEZ93" s="247"/>
      <c r="XFA93" s="247"/>
      <c r="XFB93" s="247"/>
      <c r="XFC93" s="247"/>
      <c r="XFD93" s="247"/>
    </row>
    <row r="94" s="243" customFormat="1" spans="1:16384">
      <c r="A94" s="595"/>
      <c r="B94" s="596"/>
      <c r="C94" s="596"/>
      <c r="D94" s="594"/>
      <c r="E94" s="594"/>
      <c r="F94" s="594"/>
      <c r="G94" s="594"/>
      <c r="H94" s="594"/>
      <c r="I94" s="594"/>
      <c r="J94" s="594"/>
      <c r="K94" s="594"/>
      <c r="L94" s="597"/>
      <c r="XAB94" s="247"/>
      <c r="XAC94" s="247"/>
      <c r="XAD94" s="247"/>
      <c r="XAE94" s="247"/>
      <c r="XAF94" s="247"/>
      <c r="XAG94" s="247"/>
      <c r="XAH94" s="247"/>
      <c r="XAI94" s="247"/>
      <c r="XAJ94" s="247"/>
      <c r="XAK94" s="247"/>
      <c r="XAL94" s="247"/>
      <c r="XAM94" s="247"/>
      <c r="XAN94" s="247"/>
      <c r="XAO94" s="247"/>
      <c r="XAP94" s="247"/>
      <c r="XAQ94" s="247"/>
      <c r="XAR94" s="247"/>
      <c r="XAS94" s="247"/>
      <c r="XAT94" s="247"/>
      <c r="XAU94" s="247"/>
      <c r="XAV94" s="247"/>
      <c r="XAW94" s="247"/>
      <c r="XAX94" s="247"/>
      <c r="XAY94" s="247"/>
      <c r="XAZ94" s="247"/>
      <c r="XBA94" s="247"/>
      <c r="XBB94" s="247"/>
      <c r="XBC94" s="247"/>
      <c r="XBD94" s="247"/>
      <c r="XBE94" s="247"/>
      <c r="XBF94" s="247"/>
      <c r="XBG94" s="247"/>
      <c r="XBH94" s="247"/>
      <c r="XBI94" s="247"/>
      <c r="XBJ94" s="247"/>
      <c r="XBK94" s="247"/>
      <c r="XBL94" s="247"/>
      <c r="XBM94" s="247"/>
      <c r="XBN94" s="247"/>
      <c r="XBO94" s="247"/>
      <c r="XBP94" s="247"/>
      <c r="XBQ94" s="247"/>
      <c r="XBR94" s="247"/>
      <c r="XBS94" s="247"/>
      <c r="XBT94" s="247"/>
      <c r="XBU94" s="247"/>
      <c r="XBV94" s="247"/>
      <c r="XBW94" s="247"/>
      <c r="XBX94" s="247"/>
      <c r="XBY94" s="247"/>
      <c r="XBZ94" s="247"/>
      <c r="XCA94" s="247"/>
      <c r="XCB94" s="247"/>
      <c r="XCC94" s="247"/>
      <c r="XCD94" s="247"/>
      <c r="XCE94" s="247"/>
      <c r="XCF94" s="247"/>
      <c r="XCG94" s="247"/>
      <c r="XCH94" s="247"/>
      <c r="XCI94" s="247"/>
      <c r="XCJ94" s="247"/>
      <c r="XCK94" s="247"/>
      <c r="XCL94" s="247"/>
      <c r="XCM94" s="247"/>
      <c r="XCN94" s="247"/>
      <c r="XCO94" s="247"/>
      <c r="XCP94" s="247"/>
      <c r="XCQ94" s="247"/>
      <c r="XCR94" s="247"/>
      <c r="XCS94" s="247"/>
      <c r="XCT94" s="247"/>
      <c r="XCU94" s="247"/>
      <c r="XCV94" s="247"/>
      <c r="XCW94" s="247"/>
      <c r="XCX94" s="247"/>
      <c r="XCY94" s="247"/>
      <c r="XCZ94" s="247"/>
      <c r="XDA94" s="247"/>
      <c r="XDB94" s="247"/>
      <c r="XDC94" s="247"/>
      <c r="XDD94" s="247"/>
      <c r="XDE94" s="247"/>
      <c r="XDF94" s="247"/>
      <c r="XDG94" s="247"/>
      <c r="XDH94" s="247"/>
      <c r="XDI94" s="247"/>
      <c r="XDJ94" s="247"/>
      <c r="XDK94" s="247"/>
      <c r="XDL94" s="247"/>
      <c r="XDM94" s="247"/>
      <c r="XDN94" s="247"/>
      <c r="XDO94" s="247"/>
      <c r="XDP94" s="247"/>
      <c r="XDQ94" s="247"/>
      <c r="XDR94" s="247"/>
      <c r="XDS94" s="247"/>
      <c r="XDT94" s="247"/>
      <c r="XDU94" s="247"/>
      <c r="XDV94" s="247"/>
      <c r="XDW94" s="247"/>
      <c r="XDX94" s="247"/>
      <c r="XDY94" s="247"/>
      <c r="XDZ94" s="247"/>
      <c r="XEA94" s="247"/>
      <c r="XEB94" s="247"/>
      <c r="XEC94" s="247"/>
      <c r="XED94" s="247"/>
      <c r="XEE94" s="247"/>
      <c r="XEF94" s="247"/>
      <c r="XEG94" s="247"/>
      <c r="XEH94" s="247"/>
      <c r="XEI94" s="247"/>
      <c r="XEJ94" s="247"/>
      <c r="XEK94" s="247"/>
      <c r="XEL94" s="247"/>
      <c r="XEM94" s="247"/>
      <c r="XEN94" s="247"/>
      <c r="XEO94" s="247"/>
      <c r="XEP94" s="247"/>
      <c r="XEQ94" s="247"/>
      <c r="XER94" s="247"/>
      <c r="XES94" s="247"/>
      <c r="XET94" s="247"/>
      <c r="XEU94" s="247"/>
      <c r="XEV94" s="247"/>
      <c r="XEW94" s="247"/>
      <c r="XEX94" s="247"/>
      <c r="XEY94" s="247"/>
      <c r="XEZ94" s="247"/>
      <c r="XFA94" s="247"/>
      <c r="XFB94" s="247"/>
      <c r="XFC94" s="247"/>
      <c r="XFD94" s="247"/>
    </row>
    <row r="95" s="243" customFormat="1" spans="1:16384">
      <c r="A95" s="595"/>
      <c r="B95" s="596"/>
      <c r="C95" s="596"/>
      <c r="D95" s="594"/>
      <c r="E95" s="594"/>
      <c r="F95" s="594"/>
      <c r="G95" s="594"/>
      <c r="H95" s="594"/>
      <c r="I95" s="594"/>
      <c r="J95" s="594"/>
      <c r="K95" s="594"/>
      <c r="L95" s="597"/>
      <c r="XAB95" s="247"/>
      <c r="XAC95" s="247"/>
      <c r="XAD95" s="247"/>
      <c r="XAE95" s="247"/>
      <c r="XAF95" s="247"/>
      <c r="XAG95" s="247"/>
      <c r="XAH95" s="247"/>
      <c r="XAI95" s="247"/>
      <c r="XAJ95" s="247"/>
      <c r="XAK95" s="247"/>
      <c r="XAL95" s="247"/>
      <c r="XAM95" s="247"/>
      <c r="XAN95" s="247"/>
      <c r="XAO95" s="247"/>
      <c r="XAP95" s="247"/>
      <c r="XAQ95" s="247"/>
      <c r="XAR95" s="247"/>
      <c r="XAS95" s="247"/>
      <c r="XAT95" s="247"/>
      <c r="XAU95" s="247"/>
      <c r="XAV95" s="247"/>
      <c r="XAW95" s="247"/>
      <c r="XAX95" s="247"/>
      <c r="XAY95" s="247"/>
      <c r="XAZ95" s="247"/>
      <c r="XBA95" s="247"/>
      <c r="XBB95" s="247"/>
      <c r="XBC95" s="247"/>
      <c r="XBD95" s="247"/>
      <c r="XBE95" s="247"/>
      <c r="XBF95" s="247"/>
      <c r="XBG95" s="247"/>
      <c r="XBH95" s="247"/>
      <c r="XBI95" s="247"/>
      <c r="XBJ95" s="247"/>
      <c r="XBK95" s="247"/>
      <c r="XBL95" s="247"/>
      <c r="XBM95" s="247"/>
      <c r="XBN95" s="247"/>
      <c r="XBO95" s="247"/>
      <c r="XBP95" s="247"/>
      <c r="XBQ95" s="247"/>
      <c r="XBR95" s="247"/>
      <c r="XBS95" s="247"/>
      <c r="XBT95" s="247"/>
      <c r="XBU95" s="247"/>
      <c r="XBV95" s="247"/>
      <c r="XBW95" s="247"/>
      <c r="XBX95" s="247"/>
      <c r="XBY95" s="247"/>
      <c r="XBZ95" s="247"/>
      <c r="XCA95" s="247"/>
      <c r="XCB95" s="247"/>
      <c r="XCC95" s="247"/>
      <c r="XCD95" s="247"/>
      <c r="XCE95" s="247"/>
      <c r="XCF95" s="247"/>
      <c r="XCG95" s="247"/>
      <c r="XCH95" s="247"/>
      <c r="XCI95" s="247"/>
      <c r="XCJ95" s="247"/>
      <c r="XCK95" s="247"/>
      <c r="XCL95" s="247"/>
      <c r="XCM95" s="247"/>
      <c r="XCN95" s="247"/>
      <c r="XCO95" s="247"/>
      <c r="XCP95" s="247"/>
      <c r="XCQ95" s="247"/>
      <c r="XCR95" s="247"/>
      <c r="XCS95" s="247"/>
      <c r="XCT95" s="247"/>
      <c r="XCU95" s="247"/>
      <c r="XCV95" s="247"/>
      <c r="XCW95" s="247"/>
      <c r="XCX95" s="247"/>
      <c r="XCY95" s="247"/>
      <c r="XCZ95" s="247"/>
      <c r="XDA95" s="247"/>
      <c r="XDB95" s="247"/>
      <c r="XDC95" s="247"/>
      <c r="XDD95" s="247"/>
      <c r="XDE95" s="247"/>
      <c r="XDF95" s="247"/>
      <c r="XDG95" s="247"/>
      <c r="XDH95" s="247"/>
      <c r="XDI95" s="247"/>
      <c r="XDJ95" s="247"/>
      <c r="XDK95" s="247"/>
      <c r="XDL95" s="247"/>
      <c r="XDM95" s="247"/>
      <c r="XDN95" s="247"/>
      <c r="XDO95" s="247"/>
      <c r="XDP95" s="247"/>
      <c r="XDQ95" s="247"/>
      <c r="XDR95" s="247"/>
      <c r="XDS95" s="247"/>
      <c r="XDT95" s="247"/>
      <c r="XDU95" s="247"/>
      <c r="XDV95" s="247"/>
      <c r="XDW95" s="247"/>
      <c r="XDX95" s="247"/>
      <c r="XDY95" s="247"/>
      <c r="XDZ95" s="247"/>
      <c r="XEA95" s="247"/>
      <c r="XEB95" s="247"/>
      <c r="XEC95" s="247"/>
      <c r="XED95" s="247"/>
      <c r="XEE95" s="247"/>
      <c r="XEF95" s="247"/>
      <c r="XEG95" s="247"/>
      <c r="XEH95" s="247"/>
      <c r="XEI95" s="247"/>
      <c r="XEJ95" s="247"/>
      <c r="XEK95" s="247"/>
      <c r="XEL95" s="247"/>
      <c r="XEM95" s="247"/>
      <c r="XEN95" s="247"/>
      <c r="XEO95" s="247"/>
      <c r="XEP95" s="247"/>
      <c r="XEQ95" s="247"/>
      <c r="XER95" s="247"/>
      <c r="XES95" s="247"/>
      <c r="XET95" s="247"/>
      <c r="XEU95" s="247"/>
      <c r="XEV95" s="247"/>
      <c r="XEW95" s="247"/>
      <c r="XEX95" s="247"/>
      <c r="XEY95" s="247"/>
      <c r="XEZ95" s="247"/>
      <c r="XFA95" s="247"/>
      <c r="XFB95" s="247"/>
      <c r="XFC95" s="247"/>
      <c r="XFD95" s="247"/>
    </row>
    <row r="96" s="243" customFormat="1" spans="1:16384">
      <c r="A96" s="595"/>
      <c r="B96" s="596"/>
      <c r="C96" s="596"/>
      <c r="D96" s="594"/>
      <c r="E96" s="594"/>
      <c r="F96" s="594"/>
      <c r="G96" s="594"/>
      <c r="H96" s="594"/>
      <c r="I96" s="594"/>
      <c r="J96" s="594"/>
      <c r="K96" s="594"/>
      <c r="L96" s="597"/>
      <c r="XAB96" s="247"/>
      <c r="XAC96" s="247"/>
      <c r="XAD96" s="247"/>
      <c r="XAE96" s="247"/>
      <c r="XAF96" s="247"/>
      <c r="XAG96" s="247"/>
      <c r="XAH96" s="247"/>
      <c r="XAI96" s="247"/>
      <c r="XAJ96" s="247"/>
      <c r="XAK96" s="247"/>
      <c r="XAL96" s="247"/>
      <c r="XAM96" s="247"/>
      <c r="XAN96" s="247"/>
      <c r="XAO96" s="247"/>
      <c r="XAP96" s="247"/>
      <c r="XAQ96" s="247"/>
      <c r="XAR96" s="247"/>
      <c r="XAS96" s="247"/>
      <c r="XAT96" s="247"/>
      <c r="XAU96" s="247"/>
      <c r="XAV96" s="247"/>
      <c r="XAW96" s="247"/>
      <c r="XAX96" s="247"/>
      <c r="XAY96" s="247"/>
      <c r="XAZ96" s="247"/>
      <c r="XBA96" s="247"/>
      <c r="XBB96" s="247"/>
      <c r="XBC96" s="247"/>
      <c r="XBD96" s="247"/>
      <c r="XBE96" s="247"/>
      <c r="XBF96" s="247"/>
      <c r="XBG96" s="247"/>
      <c r="XBH96" s="247"/>
      <c r="XBI96" s="247"/>
      <c r="XBJ96" s="247"/>
      <c r="XBK96" s="247"/>
      <c r="XBL96" s="247"/>
      <c r="XBM96" s="247"/>
      <c r="XBN96" s="247"/>
      <c r="XBO96" s="247"/>
      <c r="XBP96" s="247"/>
      <c r="XBQ96" s="247"/>
      <c r="XBR96" s="247"/>
      <c r="XBS96" s="247"/>
      <c r="XBT96" s="247"/>
      <c r="XBU96" s="247"/>
      <c r="XBV96" s="247"/>
      <c r="XBW96" s="247"/>
      <c r="XBX96" s="247"/>
      <c r="XBY96" s="247"/>
      <c r="XBZ96" s="247"/>
      <c r="XCA96" s="247"/>
      <c r="XCB96" s="247"/>
      <c r="XCC96" s="247"/>
      <c r="XCD96" s="247"/>
      <c r="XCE96" s="247"/>
      <c r="XCF96" s="247"/>
      <c r="XCG96" s="247"/>
      <c r="XCH96" s="247"/>
      <c r="XCI96" s="247"/>
      <c r="XCJ96" s="247"/>
      <c r="XCK96" s="247"/>
      <c r="XCL96" s="247"/>
      <c r="XCM96" s="247"/>
      <c r="XCN96" s="247"/>
      <c r="XCO96" s="247"/>
      <c r="XCP96" s="247"/>
      <c r="XCQ96" s="247"/>
      <c r="XCR96" s="247"/>
      <c r="XCS96" s="247"/>
      <c r="XCT96" s="247"/>
      <c r="XCU96" s="247"/>
      <c r="XCV96" s="247"/>
      <c r="XCW96" s="247"/>
      <c r="XCX96" s="247"/>
      <c r="XCY96" s="247"/>
      <c r="XCZ96" s="247"/>
      <c r="XDA96" s="247"/>
      <c r="XDB96" s="247"/>
      <c r="XDC96" s="247"/>
      <c r="XDD96" s="247"/>
      <c r="XDE96" s="247"/>
      <c r="XDF96" s="247"/>
      <c r="XDG96" s="247"/>
      <c r="XDH96" s="247"/>
      <c r="XDI96" s="247"/>
      <c r="XDJ96" s="247"/>
      <c r="XDK96" s="247"/>
      <c r="XDL96" s="247"/>
      <c r="XDM96" s="247"/>
      <c r="XDN96" s="247"/>
      <c r="XDO96" s="247"/>
      <c r="XDP96" s="247"/>
      <c r="XDQ96" s="247"/>
      <c r="XDR96" s="247"/>
      <c r="XDS96" s="247"/>
      <c r="XDT96" s="247"/>
      <c r="XDU96" s="247"/>
      <c r="XDV96" s="247"/>
      <c r="XDW96" s="247"/>
      <c r="XDX96" s="247"/>
      <c r="XDY96" s="247"/>
      <c r="XDZ96" s="247"/>
      <c r="XEA96" s="247"/>
      <c r="XEB96" s="247"/>
      <c r="XEC96" s="247"/>
      <c r="XED96" s="247"/>
      <c r="XEE96" s="247"/>
      <c r="XEF96" s="247"/>
      <c r="XEG96" s="247"/>
      <c r="XEH96" s="247"/>
      <c r="XEI96" s="247"/>
      <c r="XEJ96" s="247"/>
      <c r="XEK96" s="247"/>
      <c r="XEL96" s="247"/>
      <c r="XEM96" s="247"/>
      <c r="XEN96" s="247"/>
      <c r="XEO96" s="247"/>
      <c r="XEP96" s="247"/>
      <c r="XEQ96" s="247"/>
      <c r="XER96" s="247"/>
      <c r="XES96" s="247"/>
      <c r="XET96" s="247"/>
      <c r="XEU96" s="247"/>
      <c r="XEV96" s="247"/>
      <c r="XEW96" s="247"/>
      <c r="XEX96" s="247"/>
      <c r="XEY96" s="247"/>
      <c r="XEZ96" s="247"/>
      <c r="XFA96" s="247"/>
      <c r="XFB96" s="247"/>
      <c r="XFC96" s="247"/>
      <c r="XFD96" s="247"/>
    </row>
    <row r="97" s="243" customFormat="1" spans="1:16384">
      <c r="A97" s="595"/>
      <c r="B97" s="596"/>
      <c r="C97" s="596"/>
      <c r="D97" s="594"/>
      <c r="E97" s="594"/>
      <c r="F97" s="594"/>
      <c r="G97" s="594"/>
      <c r="H97" s="594"/>
      <c r="I97" s="594"/>
      <c r="J97" s="594"/>
      <c r="K97" s="594"/>
      <c r="L97" s="597"/>
      <c r="XAB97" s="247"/>
      <c r="XAC97" s="247"/>
      <c r="XAD97" s="247"/>
      <c r="XAE97" s="247"/>
      <c r="XAF97" s="247"/>
      <c r="XAG97" s="247"/>
      <c r="XAH97" s="247"/>
      <c r="XAI97" s="247"/>
      <c r="XAJ97" s="247"/>
      <c r="XAK97" s="247"/>
      <c r="XAL97" s="247"/>
      <c r="XAM97" s="247"/>
      <c r="XAN97" s="247"/>
      <c r="XAO97" s="247"/>
      <c r="XAP97" s="247"/>
      <c r="XAQ97" s="247"/>
      <c r="XAR97" s="247"/>
      <c r="XAS97" s="247"/>
      <c r="XAT97" s="247"/>
      <c r="XAU97" s="247"/>
      <c r="XAV97" s="247"/>
      <c r="XAW97" s="247"/>
      <c r="XAX97" s="247"/>
      <c r="XAY97" s="247"/>
      <c r="XAZ97" s="247"/>
      <c r="XBA97" s="247"/>
      <c r="XBB97" s="247"/>
      <c r="XBC97" s="247"/>
      <c r="XBD97" s="247"/>
      <c r="XBE97" s="247"/>
      <c r="XBF97" s="247"/>
      <c r="XBG97" s="247"/>
      <c r="XBH97" s="247"/>
      <c r="XBI97" s="247"/>
      <c r="XBJ97" s="247"/>
      <c r="XBK97" s="247"/>
      <c r="XBL97" s="247"/>
      <c r="XBM97" s="247"/>
      <c r="XBN97" s="247"/>
      <c r="XBO97" s="247"/>
      <c r="XBP97" s="247"/>
      <c r="XBQ97" s="247"/>
      <c r="XBR97" s="247"/>
      <c r="XBS97" s="247"/>
      <c r="XBT97" s="247"/>
      <c r="XBU97" s="247"/>
      <c r="XBV97" s="247"/>
      <c r="XBW97" s="247"/>
      <c r="XBX97" s="247"/>
      <c r="XBY97" s="247"/>
      <c r="XBZ97" s="247"/>
      <c r="XCA97" s="247"/>
      <c r="XCB97" s="247"/>
      <c r="XCC97" s="247"/>
      <c r="XCD97" s="247"/>
      <c r="XCE97" s="247"/>
      <c r="XCF97" s="247"/>
      <c r="XCG97" s="247"/>
      <c r="XCH97" s="247"/>
      <c r="XCI97" s="247"/>
      <c r="XCJ97" s="247"/>
      <c r="XCK97" s="247"/>
      <c r="XCL97" s="247"/>
      <c r="XCM97" s="247"/>
      <c r="XCN97" s="247"/>
      <c r="XCO97" s="247"/>
      <c r="XCP97" s="247"/>
      <c r="XCQ97" s="247"/>
      <c r="XCR97" s="247"/>
      <c r="XCS97" s="247"/>
      <c r="XCT97" s="247"/>
      <c r="XCU97" s="247"/>
      <c r="XCV97" s="247"/>
      <c r="XCW97" s="247"/>
      <c r="XCX97" s="247"/>
      <c r="XCY97" s="247"/>
      <c r="XCZ97" s="247"/>
      <c r="XDA97" s="247"/>
      <c r="XDB97" s="247"/>
      <c r="XDC97" s="247"/>
      <c r="XDD97" s="247"/>
      <c r="XDE97" s="247"/>
      <c r="XDF97" s="247"/>
      <c r="XDG97" s="247"/>
      <c r="XDH97" s="247"/>
      <c r="XDI97" s="247"/>
      <c r="XDJ97" s="247"/>
      <c r="XDK97" s="247"/>
      <c r="XDL97" s="247"/>
      <c r="XDM97" s="247"/>
      <c r="XDN97" s="247"/>
      <c r="XDO97" s="247"/>
      <c r="XDP97" s="247"/>
      <c r="XDQ97" s="247"/>
      <c r="XDR97" s="247"/>
      <c r="XDS97" s="247"/>
      <c r="XDT97" s="247"/>
      <c r="XDU97" s="247"/>
      <c r="XDV97" s="247"/>
      <c r="XDW97" s="247"/>
      <c r="XDX97" s="247"/>
      <c r="XDY97" s="247"/>
      <c r="XDZ97" s="247"/>
      <c r="XEA97" s="247"/>
      <c r="XEB97" s="247"/>
      <c r="XEC97" s="247"/>
      <c r="XED97" s="247"/>
      <c r="XEE97" s="247"/>
      <c r="XEF97" s="247"/>
      <c r="XEG97" s="247"/>
      <c r="XEH97" s="247"/>
      <c r="XEI97" s="247"/>
      <c r="XEJ97" s="247"/>
      <c r="XEK97" s="247"/>
      <c r="XEL97" s="247"/>
      <c r="XEM97" s="247"/>
      <c r="XEN97" s="247"/>
      <c r="XEO97" s="247"/>
      <c r="XEP97" s="247"/>
      <c r="XEQ97" s="247"/>
      <c r="XER97" s="247"/>
      <c r="XES97" s="247"/>
      <c r="XET97" s="247"/>
      <c r="XEU97" s="247"/>
      <c r="XEV97" s="247"/>
      <c r="XEW97" s="247"/>
      <c r="XEX97" s="247"/>
      <c r="XEY97" s="247"/>
      <c r="XEZ97" s="247"/>
      <c r="XFA97" s="247"/>
      <c r="XFB97" s="247"/>
      <c r="XFC97" s="247"/>
      <c r="XFD97" s="247"/>
    </row>
    <row r="98" s="243" customFormat="1" spans="1:16384">
      <c r="A98" s="595"/>
      <c r="B98" s="596"/>
      <c r="C98" s="596"/>
      <c r="D98" s="594"/>
      <c r="E98" s="594"/>
      <c r="F98" s="594"/>
      <c r="G98" s="594"/>
      <c r="H98" s="594"/>
      <c r="I98" s="594"/>
      <c r="J98" s="594"/>
      <c r="K98" s="594"/>
      <c r="L98" s="597"/>
      <c r="XAB98" s="247"/>
      <c r="XAC98" s="247"/>
      <c r="XAD98" s="247"/>
      <c r="XAE98" s="247"/>
      <c r="XAF98" s="247"/>
      <c r="XAG98" s="247"/>
      <c r="XAH98" s="247"/>
      <c r="XAI98" s="247"/>
      <c r="XAJ98" s="247"/>
      <c r="XAK98" s="247"/>
      <c r="XAL98" s="247"/>
      <c r="XAM98" s="247"/>
      <c r="XAN98" s="247"/>
      <c r="XAO98" s="247"/>
      <c r="XAP98" s="247"/>
      <c r="XAQ98" s="247"/>
      <c r="XAR98" s="247"/>
      <c r="XAS98" s="247"/>
      <c r="XAT98" s="247"/>
      <c r="XAU98" s="247"/>
      <c r="XAV98" s="247"/>
      <c r="XAW98" s="247"/>
      <c r="XAX98" s="247"/>
      <c r="XAY98" s="247"/>
      <c r="XAZ98" s="247"/>
      <c r="XBA98" s="247"/>
      <c r="XBB98" s="247"/>
      <c r="XBC98" s="247"/>
      <c r="XBD98" s="247"/>
      <c r="XBE98" s="247"/>
      <c r="XBF98" s="247"/>
      <c r="XBG98" s="247"/>
      <c r="XBH98" s="247"/>
      <c r="XBI98" s="247"/>
      <c r="XBJ98" s="247"/>
      <c r="XBK98" s="247"/>
      <c r="XBL98" s="247"/>
      <c r="XBM98" s="247"/>
      <c r="XBN98" s="247"/>
      <c r="XBO98" s="247"/>
      <c r="XBP98" s="247"/>
      <c r="XBQ98" s="247"/>
      <c r="XBR98" s="247"/>
      <c r="XBS98" s="247"/>
      <c r="XBT98" s="247"/>
      <c r="XBU98" s="247"/>
      <c r="XBV98" s="247"/>
      <c r="XBW98" s="247"/>
      <c r="XBX98" s="247"/>
      <c r="XBY98" s="247"/>
      <c r="XBZ98" s="247"/>
      <c r="XCA98" s="247"/>
      <c r="XCB98" s="247"/>
      <c r="XCC98" s="247"/>
      <c r="XCD98" s="247"/>
      <c r="XCE98" s="247"/>
      <c r="XCF98" s="247"/>
      <c r="XCG98" s="247"/>
      <c r="XCH98" s="247"/>
      <c r="XCI98" s="247"/>
      <c r="XCJ98" s="247"/>
      <c r="XCK98" s="247"/>
      <c r="XCL98" s="247"/>
      <c r="XCM98" s="247"/>
      <c r="XCN98" s="247"/>
      <c r="XCO98" s="247"/>
      <c r="XCP98" s="247"/>
      <c r="XCQ98" s="247"/>
      <c r="XCR98" s="247"/>
      <c r="XCS98" s="247"/>
      <c r="XCT98" s="247"/>
      <c r="XCU98" s="247"/>
      <c r="XCV98" s="247"/>
      <c r="XCW98" s="247"/>
      <c r="XCX98" s="247"/>
      <c r="XCY98" s="247"/>
      <c r="XCZ98" s="247"/>
      <c r="XDA98" s="247"/>
      <c r="XDB98" s="247"/>
      <c r="XDC98" s="247"/>
      <c r="XDD98" s="247"/>
      <c r="XDE98" s="247"/>
      <c r="XDF98" s="247"/>
      <c r="XDG98" s="247"/>
      <c r="XDH98" s="247"/>
      <c r="XDI98" s="247"/>
      <c r="XDJ98" s="247"/>
      <c r="XDK98" s="247"/>
      <c r="XDL98" s="247"/>
      <c r="XDM98" s="247"/>
      <c r="XDN98" s="247"/>
      <c r="XDO98" s="247"/>
      <c r="XDP98" s="247"/>
      <c r="XDQ98" s="247"/>
      <c r="XDR98" s="247"/>
      <c r="XDS98" s="247"/>
      <c r="XDT98" s="247"/>
      <c r="XDU98" s="247"/>
      <c r="XDV98" s="247"/>
      <c r="XDW98" s="247"/>
      <c r="XDX98" s="247"/>
      <c r="XDY98" s="247"/>
      <c r="XDZ98" s="247"/>
      <c r="XEA98" s="247"/>
      <c r="XEB98" s="247"/>
      <c r="XEC98" s="247"/>
      <c r="XED98" s="247"/>
      <c r="XEE98" s="247"/>
      <c r="XEF98" s="247"/>
      <c r="XEG98" s="247"/>
      <c r="XEH98" s="247"/>
      <c r="XEI98" s="247"/>
      <c r="XEJ98" s="247"/>
      <c r="XEK98" s="247"/>
      <c r="XEL98" s="247"/>
      <c r="XEM98" s="247"/>
      <c r="XEN98" s="247"/>
      <c r="XEO98" s="247"/>
      <c r="XEP98" s="247"/>
      <c r="XEQ98" s="247"/>
      <c r="XER98" s="247"/>
      <c r="XES98" s="247"/>
      <c r="XET98" s="247"/>
      <c r="XEU98" s="247"/>
      <c r="XEV98" s="247"/>
      <c r="XEW98" s="247"/>
      <c r="XEX98" s="247"/>
      <c r="XEY98" s="247"/>
      <c r="XEZ98" s="247"/>
      <c r="XFA98" s="247"/>
      <c r="XFB98" s="247"/>
      <c r="XFC98" s="247"/>
      <c r="XFD98" s="247"/>
    </row>
    <row r="99" s="243" customFormat="1" spans="1:16384">
      <c r="A99" s="595"/>
      <c r="B99" s="596"/>
      <c r="C99" s="596"/>
      <c r="D99" s="594"/>
      <c r="E99" s="594"/>
      <c r="F99" s="594"/>
      <c r="G99" s="594"/>
      <c r="H99" s="594"/>
      <c r="I99" s="594"/>
      <c r="J99" s="594"/>
      <c r="K99" s="594"/>
      <c r="L99" s="597"/>
      <c r="XAB99" s="247"/>
      <c r="XAC99" s="247"/>
      <c r="XAD99" s="247"/>
      <c r="XAE99" s="247"/>
      <c r="XAF99" s="247"/>
      <c r="XAG99" s="247"/>
      <c r="XAH99" s="247"/>
      <c r="XAI99" s="247"/>
      <c r="XAJ99" s="247"/>
      <c r="XAK99" s="247"/>
      <c r="XAL99" s="247"/>
      <c r="XAM99" s="247"/>
      <c r="XAN99" s="247"/>
      <c r="XAO99" s="247"/>
      <c r="XAP99" s="247"/>
      <c r="XAQ99" s="247"/>
      <c r="XAR99" s="247"/>
      <c r="XAS99" s="247"/>
      <c r="XAT99" s="247"/>
      <c r="XAU99" s="247"/>
      <c r="XAV99" s="247"/>
      <c r="XAW99" s="247"/>
      <c r="XAX99" s="247"/>
      <c r="XAY99" s="247"/>
      <c r="XAZ99" s="247"/>
      <c r="XBA99" s="247"/>
      <c r="XBB99" s="247"/>
      <c r="XBC99" s="247"/>
      <c r="XBD99" s="247"/>
      <c r="XBE99" s="247"/>
      <c r="XBF99" s="247"/>
      <c r="XBG99" s="247"/>
      <c r="XBH99" s="247"/>
      <c r="XBI99" s="247"/>
      <c r="XBJ99" s="247"/>
      <c r="XBK99" s="247"/>
      <c r="XBL99" s="247"/>
      <c r="XBM99" s="247"/>
      <c r="XBN99" s="247"/>
      <c r="XBO99" s="247"/>
      <c r="XBP99" s="247"/>
      <c r="XBQ99" s="247"/>
      <c r="XBR99" s="247"/>
      <c r="XBS99" s="247"/>
      <c r="XBT99" s="247"/>
      <c r="XBU99" s="247"/>
      <c r="XBV99" s="247"/>
      <c r="XBW99" s="247"/>
      <c r="XBX99" s="247"/>
      <c r="XBY99" s="247"/>
      <c r="XBZ99" s="247"/>
      <c r="XCA99" s="247"/>
      <c r="XCB99" s="247"/>
      <c r="XCC99" s="247"/>
      <c r="XCD99" s="247"/>
      <c r="XCE99" s="247"/>
      <c r="XCF99" s="247"/>
      <c r="XCG99" s="247"/>
      <c r="XCH99" s="247"/>
      <c r="XCI99" s="247"/>
      <c r="XCJ99" s="247"/>
      <c r="XCK99" s="247"/>
      <c r="XCL99" s="247"/>
      <c r="XCM99" s="247"/>
      <c r="XCN99" s="247"/>
      <c r="XCO99" s="247"/>
      <c r="XCP99" s="247"/>
      <c r="XCQ99" s="247"/>
      <c r="XCR99" s="247"/>
      <c r="XCS99" s="247"/>
      <c r="XCT99" s="247"/>
      <c r="XCU99" s="247"/>
      <c r="XCV99" s="247"/>
      <c r="XCW99" s="247"/>
      <c r="XCX99" s="247"/>
      <c r="XCY99" s="247"/>
      <c r="XCZ99" s="247"/>
      <c r="XDA99" s="247"/>
      <c r="XDB99" s="247"/>
      <c r="XDC99" s="247"/>
      <c r="XDD99" s="247"/>
      <c r="XDE99" s="247"/>
      <c r="XDF99" s="247"/>
      <c r="XDG99" s="247"/>
      <c r="XDH99" s="247"/>
      <c r="XDI99" s="247"/>
      <c r="XDJ99" s="247"/>
      <c r="XDK99" s="247"/>
      <c r="XDL99" s="247"/>
      <c r="XDM99" s="247"/>
      <c r="XDN99" s="247"/>
      <c r="XDO99" s="247"/>
      <c r="XDP99" s="247"/>
      <c r="XDQ99" s="247"/>
      <c r="XDR99" s="247"/>
      <c r="XDS99" s="247"/>
      <c r="XDT99" s="247"/>
      <c r="XDU99" s="247"/>
      <c r="XDV99" s="247"/>
      <c r="XDW99" s="247"/>
      <c r="XDX99" s="247"/>
      <c r="XDY99" s="247"/>
      <c r="XDZ99" s="247"/>
      <c r="XEA99" s="247"/>
      <c r="XEB99" s="247"/>
      <c r="XEC99" s="247"/>
      <c r="XED99" s="247"/>
      <c r="XEE99" s="247"/>
      <c r="XEF99" s="247"/>
      <c r="XEG99" s="247"/>
      <c r="XEH99" s="247"/>
      <c r="XEI99" s="247"/>
      <c r="XEJ99" s="247"/>
      <c r="XEK99" s="247"/>
      <c r="XEL99" s="247"/>
      <c r="XEM99" s="247"/>
      <c r="XEN99" s="247"/>
      <c r="XEO99" s="247"/>
      <c r="XEP99" s="247"/>
      <c r="XEQ99" s="247"/>
      <c r="XER99" s="247"/>
      <c r="XES99" s="247"/>
      <c r="XET99" s="247"/>
      <c r="XEU99" s="247"/>
      <c r="XEV99" s="247"/>
      <c r="XEW99" s="247"/>
      <c r="XEX99" s="247"/>
      <c r="XEY99" s="247"/>
      <c r="XEZ99" s="247"/>
      <c r="XFA99" s="247"/>
      <c r="XFB99" s="247"/>
      <c r="XFC99" s="247"/>
      <c r="XFD99" s="247"/>
    </row>
    <row r="100" s="243" customFormat="1" spans="1:16384">
      <c r="A100" s="595"/>
      <c r="B100" s="596"/>
      <c r="C100" s="596"/>
      <c r="D100" s="594"/>
      <c r="E100" s="594"/>
      <c r="F100" s="594"/>
      <c r="G100" s="594"/>
      <c r="H100" s="594"/>
      <c r="I100" s="594"/>
      <c r="J100" s="594"/>
      <c r="K100" s="594"/>
      <c r="L100" s="597"/>
      <c r="XAB100" s="247"/>
      <c r="XAC100" s="247"/>
      <c r="XAD100" s="247"/>
      <c r="XAE100" s="247"/>
      <c r="XAF100" s="247"/>
      <c r="XAG100" s="247"/>
      <c r="XAH100" s="247"/>
      <c r="XAI100" s="247"/>
      <c r="XAJ100" s="247"/>
      <c r="XAK100" s="247"/>
      <c r="XAL100" s="247"/>
      <c r="XAM100" s="247"/>
      <c r="XAN100" s="247"/>
      <c r="XAO100" s="247"/>
      <c r="XAP100" s="247"/>
      <c r="XAQ100" s="247"/>
      <c r="XAR100" s="247"/>
      <c r="XAS100" s="247"/>
      <c r="XAT100" s="247"/>
      <c r="XAU100" s="247"/>
      <c r="XAV100" s="247"/>
      <c r="XAW100" s="247"/>
      <c r="XAX100" s="247"/>
      <c r="XAY100" s="247"/>
      <c r="XAZ100" s="247"/>
      <c r="XBA100" s="247"/>
      <c r="XBB100" s="247"/>
      <c r="XBC100" s="247"/>
      <c r="XBD100" s="247"/>
      <c r="XBE100" s="247"/>
      <c r="XBF100" s="247"/>
      <c r="XBG100" s="247"/>
      <c r="XBH100" s="247"/>
      <c r="XBI100" s="247"/>
      <c r="XBJ100" s="247"/>
      <c r="XBK100" s="247"/>
      <c r="XBL100" s="247"/>
      <c r="XBM100" s="247"/>
      <c r="XBN100" s="247"/>
      <c r="XBO100" s="247"/>
      <c r="XBP100" s="247"/>
      <c r="XBQ100" s="247"/>
      <c r="XBR100" s="247"/>
      <c r="XBS100" s="247"/>
      <c r="XBT100" s="247"/>
      <c r="XBU100" s="247"/>
      <c r="XBV100" s="247"/>
      <c r="XBW100" s="247"/>
      <c r="XBX100" s="247"/>
      <c r="XBY100" s="247"/>
      <c r="XBZ100" s="247"/>
      <c r="XCA100" s="247"/>
      <c r="XCB100" s="247"/>
      <c r="XCC100" s="247"/>
      <c r="XCD100" s="247"/>
      <c r="XCE100" s="247"/>
      <c r="XCF100" s="247"/>
      <c r="XCG100" s="247"/>
      <c r="XCH100" s="247"/>
      <c r="XCI100" s="247"/>
      <c r="XCJ100" s="247"/>
      <c r="XCK100" s="247"/>
      <c r="XCL100" s="247"/>
      <c r="XCM100" s="247"/>
      <c r="XCN100" s="247"/>
      <c r="XCO100" s="247"/>
      <c r="XCP100" s="247"/>
      <c r="XCQ100" s="247"/>
      <c r="XCR100" s="247"/>
      <c r="XCS100" s="247"/>
      <c r="XCT100" s="247"/>
      <c r="XCU100" s="247"/>
      <c r="XCV100" s="247"/>
      <c r="XCW100" s="247"/>
      <c r="XCX100" s="247"/>
      <c r="XCY100" s="247"/>
      <c r="XCZ100" s="247"/>
      <c r="XDA100" s="247"/>
      <c r="XDB100" s="247"/>
      <c r="XDC100" s="247"/>
      <c r="XDD100" s="247"/>
      <c r="XDE100" s="247"/>
      <c r="XDF100" s="247"/>
      <c r="XDG100" s="247"/>
      <c r="XDH100" s="247"/>
      <c r="XDI100" s="247"/>
      <c r="XDJ100" s="247"/>
      <c r="XDK100" s="247"/>
      <c r="XDL100" s="247"/>
      <c r="XDM100" s="247"/>
      <c r="XDN100" s="247"/>
      <c r="XDO100" s="247"/>
      <c r="XDP100" s="247"/>
      <c r="XDQ100" s="247"/>
      <c r="XDR100" s="247"/>
      <c r="XDS100" s="247"/>
      <c r="XDT100" s="247"/>
      <c r="XDU100" s="247"/>
      <c r="XDV100" s="247"/>
      <c r="XDW100" s="247"/>
      <c r="XDX100" s="247"/>
      <c r="XDY100" s="247"/>
      <c r="XDZ100" s="247"/>
      <c r="XEA100" s="247"/>
      <c r="XEB100" s="247"/>
      <c r="XEC100" s="247"/>
      <c r="XED100" s="247"/>
      <c r="XEE100" s="247"/>
      <c r="XEF100" s="247"/>
      <c r="XEG100" s="247"/>
      <c r="XEH100" s="247"/>
      <c r="XEI100" s="247"/>
      <c r="XEJ100" s="247"/>
      <c r="XEK100" s="247"/>
      <c r="XEL100" s="247"/>
      <c r="XEM100" s="247"/>
      <c r="XEN100" s="247"/>
      <c r="XEO100" s="247"/>
      <c r="XEP100" s="247"/>
      <c r="XEQ100" s="247"/>
      <c r="XER100" s="247"/>
      <c r="XES100" s="247"/>
      <c r="XET100" s="247"/>
      <c r="XEU100" s="247"/>
      <c r="XEV100" s="247"/>
      <c r="XEW100" s="247"/>
      <c r="XEX100" s="247"/>
      <c r="XEY100" s="247"/>
      <c r="XEZ100" s="247"/>
      <c r="XFA100" s="247"/>
      <c r="XFB100" s="247"/>
      <c r="XFC100" s="247"/>
      <c r="XFD100" s="247"/>
    </row>
    <row r="101" s="243" customFormat="1" spans="1:16384">
      <c r="A101" s="595"/>
      <c r="B101" s="596"/>
      <c r="C101" s="596"/>
      <c r="D101" s="594"/>
      <c r="E101" s="594"/>
      <c r="F101" s="594"/>
      <c r="G101" s="594"/>
      <c r="H101" s="594"/>
      <c r="I101" s="594"/>
      <c r="J101" s="594"/>
      <c r="K101" s="594"/>
      <c r="L101" s="597"/>
      <c r="XAB101" s="247"/>
      <c r="XAC101" s="247"/>
      <c r="XAD101" s="247"/>
      <c r="XAE101" s="247"/>
      <c r="XAF101" s="247"/>
      <c r="XAG101" s="247"/>
      <c r="XAH101" s="247"/>
      <c r="XAI101" s="247"/>
      <c r="XAJ101" s="247"/>
      <c r="XAK101" s="247"/>
      <c r="XAL101" s="247"/>
      <c r="XAM101" s="247"/>
      <c r="XAN101" s="247"/>
      <c r="XAO101" s="247"/>
      <c r="XAP101" s="247"/>
      <c r="XAQ101" s="247"/>
      <c r="XAR101" s="247"/>
      <c r="XAS101" s="247"/>
      <c r="XAT101" s="247"/>
      <c r="XAU101" s="247"/>
      <c r="XAV101" s="247"/>
      <c r="XAW101" s="247"/>
      <c r="XAX101" s="247"/>
      <c r="XAY101" s="247"/>
      <c r="XAZ101" s="247"/>
      <c r="XBA101" s="247"/>
      <c r="XBB101" s="247"/>
      <c r="XBC101" s="247"/>
      <c r="XBD101" s="247"/>
      <c r="XBE101" s="247"/>
      <c r="XBF101" s="247"/>
      <c r="XBG101" s="247"/>
      <c r="XBH101" s="247"/>
      <c r="XBI101" s="247"/>
      <c r="XBJ101" s="247"/>
      <c r="XBK101" s="247"/>
      <c r="XBL101" s="247"/>
      <c r="XBM101" s="247"/>
      <c r="XBN101" s="247"/>
      <c r="XBO101" s="247"/>
      <c r="XBP101" s="247"/>
      <c r="XBQ101" s="247"/>
      <c r="XBR101" s="247"/>
      <c r="XBS101" s="247"/>
      <c r="XBT101" s="247"/>
      <c r="XBU101" s="247"/>
      <c r="XBV101" s="247"/>
      <c r="XBW101" s="247"/>
      <c r="XBX101" s="247"/>
      <c r="XBY101" s="247"/>
      <c r="XBZ101" s="247"/>
      <c r="XCA101" s="247"/>
      <c r="XCB101" s="247"/>
      <c r="XCC101" s="247"/>
      <c r="XCD101" s="247"/>
      <c r="XCE101" s="247"/>
      <c r="XCF101" s="247"/>
      <c r="XCG101" s="247"/>
      <c r="XCH101" s="247"/>
      <c r="XCI101" s="247"/>
      <c r="XCJ101" s="247"/>
      <c r="XCK101" s="247"/>
      <c r="XCL101" s="247"/>
      <c r="XCM101" s="247"/>
      <c r="XCN101" s="247"/>
      <c r="XCO101" s="247"/>
      <c r="XCP101" s="247"/>
      <c r="XCQ101" s="247"/>
      <c r="XCR101" s="247"/>
      <c r="XCS101" s="247"/>
      <c r="XCT101" s="247"/>
      <c r="XCU101" s="247"/>
      <c r="XCV101" s="247"/>
      <c r="XCW101" s="247"/>
      <c r="XCX101" s="247"/>
      <c r="XCY101" s="247"/>
      <c r="XCZ101" s="247"/>
      <c r="XDA101" s="247"/>
      <c r="XDB101" s="247"/>
      <c r="XDC101" s="247"/>
      <c r="XDD101" s="247"/>
      <c r="XDE101" s="247"/>
      <c r="XDF101" s="247"/>
      <c r="XDG101" s="247"/>
      <c r="XDH101" s="247"/>
      <c r="XDI101" s="247"/>
      <c r="XDJ101" s="247"/>
      <c r="XDK101" s="247"/>
      <c r="XDL101" s="247"/>
      <c r="XDM101" s="247"/>
      <c r="XDN101" s="247"/>
      <c r="XDO101" s="247"/>
      <c r="XDP101" s="247"/>
      <c r="XDQ101" s="247"/>
      <c r="XDR101" s="247"/>
      <c r="XDS101" s="247"/>
      <c r="XDT101" s="247"/>
      <c r="XDU101" s="247"/>
      <c r="XDV101" s="247"/>
      <c r="XDW101" s="247"/>
      <c r="XDX101" s="247"/>
      <c r="XDY101" s="247"/>
      <c r="XDZ101" s="247"/>
      <c r="XEA101" s="247"/>
      <c r="XEB101" s="247"/>
      <c r="XEC101" s="247"/>
      <c r="XED101" s="247"/>
      <c r="XEE101" s="247"/>
      <c r="XEF101" s="247"/>
      <c r="XEG101" s="247"/>
      <c r="XEH101" s="247"/>
      <c r="XEI101" s="247"/>
      <c r="XEJ101" s="247"/>
      <c r="XEK101" s="247"/>
      <c r="XEL101" s="247"/>
      <c r="XEM101" s="247"/>
      <c r="XEN101" s="247"/>
      <c r="XEO101" s="247"/>
      <c r="XEP101" s="247"/>
      <c r="XEQ101" s="247"/>
      <c r="XER101" s="247"/>
      <c r="XES101" s="247"/>
      <c r="XET101" s="247"/>
      <c r="XEU101" s="247"/>
      <c r="XEV101" s="247"/>
      <c r="XEW101" s="247"/>
      <c r="XEX101" s="247"/>
      <c r="XEY101" s="247"/>
      <c r="XEZ101" s="247"/>
      <c r="XFA101" s="247"/>
      <c r="XFB101" s="247"/>
      <c r="XFC101" s="247"/>
      <c r="XFD101" s="247"/>
    </row>
    <row r="102" s="243" customFormat="1" spans="1:16384">
      <c r="A102" s="595"/>
      <c r="B102" s="596"/>
      <c r="C102" s="596"/>
      <c r="D102" s="594"/>
      <c r="E102" s="594"/>
      <c r="F102" s="594"/>
      <c r="G102" s="594"/>
      <c r="H102" s="594"/>
      <c r="I102" s="594"/>
      <c r="J102" s="594"/>
      <c r="K102" s="594"/>
      <c r="L102" s="597"/>
      <c r="XAB102" s="247"/>
      <c r="XAC102" s="247"/>
      <c r="XAD102" s="247"/>
      <c r="XAE102" s="247"/>
      <c r="XAF102" s="247"/>
      <c r="XAG102" s="247"/>
      <c r="XAH102" s="247"/>
      <c r="XAI102" s="247"/>
      <c r="XAJ102" s="247"/>
      <c r="XAK102" s="247"/>
      <c r="XAL102" s="247"/>
      <c r="XAM102" s="247"/>
      <c r="XAN102" s="247"/>
      <c r="XAO102" s="247"/>
      <c r="XAP102" s="247"/>
      <c r="XAQ102" s="247"/>
      <c r="XAR102" s="247"/>
      <c r="XAS102" s="247"/>
      <c r="XAT102" s="247"/>
      <c r="XAU102" s="247"/>
      <c r="XAV102" s="247"/>
      <c r="XAW102" s="247"/>
      <c r="XAX102" s="247"/>
      <c r="XAY102" s="247"/>
      <c r="XAZ102" s="247"/>
      <c r="XBA102" s="247"/>
      <c r="XBB102" s="247"/>
      <c r="XBC102" s="247"/>
      <c r="XBD102" s="247"/>
      <c r="XBE102" s="247"/>
      <c r="XBF102" s="247"/>
      <c r="XBG102" s="247"/>
      <c r="XBH102" s="247"/>
      <c r="XBI102" s="247"/>
      <c r="XBJ102" s="247"/>
      <c r="XBK102" s="247"/>
      <c r="XBL102" s="247"/>
      <c r="XBM102" s="247"/>
      <c r="XBN102" s="247"/>
      <c r="XBO102" s="247"/>
      <c r="XBP102" s="247"/>
      <c r="XBQ102" s="247"/>
      <c r="XBR102" s="247"/>
      <c r="XBS102" s="247"/>
      <c r="XBT102" s="247"/>
      <c r="XBU102" s="247"/>
      <c r="XBV102" s="247"/>
      <c r="XBW102" s="247"/>
      <c r="XBX102" s="247"/>
      <c r="XBY102" s="247"/>
      <c r="XBZ102" s="247"/>
      <c r="XCA102" s="247"/>
      <c r="XCB102" s="247"/>
      <c r="XCC102" s="247"/>
      <c r="XCD102" s="247"/>
      <c r="XCE102" s="247"/>
      <c r="XCF102" s="247"/>
      <c r="XCG102" s="247"/>
      <c r="XCH102" s="247"/>
      <c r="XCI102" s="247"/>
      <c r="XCJ102" s="247"/>
      <c r="XCK102" s="247"/>
      <c r="XCL102" s="247"/>
      <c r="XCM102" s="247"/>
      <c r="XCN102" s="247"/>
      <c r="XCO102" s="247"/>
      <c r="XCP102" s="247"/>
      <c r="XCQ102" s="247"/>
      <c r="XCR102" s="247"/>
      <c r="XCS102" s="247"/>
      <c r="XCT102" s="247"/>
      <c r="XCU102" s="247"/>
      <c r="XCV102" s="247"/>
      <c r="XCW102" s="247"/>
      <c r="XCX102" s="247"/>
      <c r="XCY102" s="247"/>
      <c r="XCZ102" s="247"/>
      <c r="XDA102" s="247"/>
      <c r="XDB102" s="247"/>
      <c r="XDC102" s="247"/>
      <c r="XDD102" s="247"/>
      <c r="XDE102" s="247"/>
      <c r="XDF102" s="247"/>
      <c r="XDG102" s="247"/>
      <c r="XDH102" s="247"/>
      <c r="XDI102" s="247"/>
      <c r="XDJ102" s="247"/>
      <c r="XDK102" s="247"/>
      <c r="XDL102" s="247"/>
      <c r="XDM102" s="247"/>
      <c r="XDN102" s="247"/>
      <c r="XDO102" s="247"/>
      <c r="XDP102" s="247"/>
      <c r="XDQ102" s="247"/>
      <c r="XDR102" s="247"/>
      <c r="XDS102" s="247"/>
      <c r="XDT102" s="247"/>
      <c r="XDU102" s="247"/>
      <c r="XDV102" s="247"/>
      <c r="XDW102" s="247"/>
      <c r="XDX102" s="247"/>
      <c r="XDY102" s="247"/>
      <c r="XDZ102" s="247"/>
      <c r="XEA102" s="247"/>
      <c r="XEB102" s="247"/>
      <c r="XEC102" s="247"/>
      <c r="XED102" s="247"/>
      <c r="XEE102" s="247"/>
      <c r="XEF102" s="247"/>
      <c r="XEG102" s="247"/>
      <c r="XEH102" s="247"/>
      <c r="XEI102" s="247"/>
      <c r="XEJ102" s="247"/>
      <c r="XEK102" s="247"/>
      <c r="XEL102" s="247"/>
      <c r="XEM102" s="247"/>
      <c r="XEN102" s="247"/>
      <c r="XEO102" s="247"/>
      <c r="XEP102" s="247"/>
      <c r="XEQ102" s="247"/>
      <c r="XER102" s="247"/>
      <c r="XES102" s="247"/>
      <c r="XET102" s="247"/>
      <c r="XEU102" s="247"/>
      <c r="XEV102" s="247"/>
      <c r="XEW102" s="247"/>
      <c r="XEX102" s="247"/>
      <c r="XEY102" s="247"/>
      <c r="XEZ102" s="247"/>
      <c r="XFA102" s="247"/>
      <c r="XFB102" s="247"/>
      <c r="XFC102" s="247"/>
      <c r="XFD102" s="247"/>
    </row>
    <row r="103" s="243" customFormat="1" spans="1:16384">
      <c r="A103" s="595"/>
      <c r="B103" s="596"/>
      <c r="C103" s="596"/>
      <c r="D103" s="594"/>
      <c r="E103" s="594"/>
      <c r="F103" s="594"/>
      <c r="G103" s="594"/>
      <c r="H103" s="594"/>
      <c r="I103" s="594"/>
      <c r="J103" s="594"/>
      <c r="K103" s="594"/>
      <c r="L103" s="597"/>
      <c r="XAB103" s="247"/>
      <c r="XAC103" s="247"/>
      <c r="XAD103" s="247"/>
      <c r="XAE103" s="247"/>
      <c r="XAF103" s="247"/>
      <c r="XAG103" s="247"/>
      <c r="XAH103" s="247"/>
      <c r="XAI103" s="247"/>
      <c r="XAJ103" s="247"/>
      <c r="XAK103" s="247"/>
      <c r="XAL103" s="247"/>
      <c r="XAM103" s="247"/>
      <c r="XAN103" s="247"/>
      <c r="XAO103" s="247"/>
      <c r="XAP103" s="247"/>
      <c r="XAQ103" s="247"/>
      <c r="XAR103" s="247"/>
      <c r="XAS103" s="247"/>
      <c r="XAT103" s="247"/>
      <c r="XAU103" s="247"/>
      <c r="XAV103" s="247"/>
      <c r="XAW103" s="247"/>
      <c r="XAX103" s="247"/>
      <c r="XAY103" s="247"/>
      <c r="XAZ103" s="247"/>
      <c r="XBA103" s="247"/>
      <c r="XBB103" s="247"/>
      <c r="XBC103" s="247"/>
      <c r="XBD103" s="247"/>
      <c r="XBE103" s="247"/>
      <c r="XBF103" s="247"/>
      <c r="XBG103" s="247"/>
      <c r="XBH103" s="247"/>
      <c r="XBI103" s="247"/>
      <c r="XBJ103" s="247"/>
      <c r="XBK103" s="247"/>
      <c r="XBL103" s="247"/>
      <c r="XBM103" s="247"/>
      <c r="XBN103" s="247"/>
      <c r="XBO103" s="247"/>
      <c r="XBP103" s="247"/>
      <c r="XBQ103" s="247"/>
      <c r="XBR103" s="247"/>
      <c r="XBS103" s="247"/>
      <c r="XBT103" s="247"/>
      <c r="XBU103" s="247"/>
      <c r="XBV103" s="247"/>
      <c r="XBW103" s="247"/>
      <c r="XBX103" s="247"/>
      <c r="XBY103" s="247"/>
      <c r="XBZ103" s="247"/>
      <c r="XCA103" s="247"/>
      <c r="XCB103" s="247"/>
      <c r="XCC103" s="247"/>
      <c r="XCD103" s="247"/>
      <c r="XCE103" s="247"/>
      <c r="XCF103" s="247"/>
      <c r="XCG103" s="247"/>
      <c r="XCH103" s="247"/>
      <c r="XCI103" s="247"/>
      <c r="XCJ103" s="247"/>
      <c r="XCK103" s="247"/>
      <c r="XCL103" s="247"/>
      <c r="XCM103" s="247"/>
      <c r="XCN103" s="247"/>
      <c r="XCO103" s="247"/>
      <c r="XCP103" s="247"/>
      <c r="XCQ103" s="247"/>
      <c r="XCR103" s="247"/>
      <c r="XCS103" s="247"/>
      <c r="XCT103" s="247"/>
      <c r="XCU103" s="247"/>
      <c r="XCV103" s="247"/>
      <c r="XCW103" s="247"/>
      <c r="XCX103" s="247"/>
      <c r="XCY103" s="247"/>
      <c r="XCZ103" s="247"/>
      <c r="XDA103" s="247"/>
      <c r="XDB103" s="247"/>
      <c r="XDC103" s="247"/>
      <c r="XDD103" s="247"/>
      <c r="XDE103" s="247"/>
      <c r="XDF103" s="247"/>
      <c r="XDG103" s="247"/>
      <c r="XDH103" s="247"/>
      <c r="XDI103" s="247"/>
      <c r="XDJ103" s="247"/>
      <c r="XDK103" s="247"/>
      <c r="XDL103" s="247"/>
      <c r="XDM103" s="247"/>
      <c r="XDN103" s="247"/>
      <c r="XDO103" s="247"/>
      <c r="XDP103" s="247"/>
      <c r="XDQ103" s="247"/>
      <c r="XDR103" s="247"/>
      <c r="XDS103" s="247"/>
      <c r="XDT103" s="247"/>
      <c r="XDU103" s="247"/>
      <c r="XDV103" s="247"/>
      <c r="XDW103" s="247"/>
      <c r="XDX103" s="247"/>
      <c r="XDY103" s="247"/>
      <c r="XDZ103" s="247"/>
      <c r="XEA103" s="247"/>
      <c r="XEB103" s="247"/>
      <c r="XEC103" s="247"/>
      <c r="XED103" s="247"/>
      <c r="XEE103" s="247"/>
      <c r="XEF103" s="247"/>
      <c r="XEG103" s="247"/>
      <c r="XEH103" s="247"/>
      <c r="XEI103" s="247"/>
      <c r="XEJ103" s="247"/>
      <c r="XEK103" s="247"/>
      <c r="XEL103" s="247"/>
      <c r="XEM103" s="247"/>
      <c r="XEN103" s="247"/>
      <c r="XEO103" s="247"/>
      <c r="XEP103" s="247"/>
      <c r="XEQ103" s="247"/>
      <c r="XER103" s="247"/>
      <c r="XES103" s="247"/>
      <c r="XET103" s="247"/>
      <c r="XEU103" s="247"/>
      <c r="XEV103" s="247"/>
      <c r="XEW103" s="247"/>
      <c r="XEX103" s="247"/>
      <c r="XEY103" s="247"/>
      <c r="XEZ103" s="247"/>
      <c r="XFA103" s="247"/>
      <c r="XFB103" s="247"/>
      <c r="XFC103" s="247"/>
      <c r="XFD103" s="247"/>
    </row>
    <row r="104" s="243" customFormat="1" spans="1:16384">
      <c r="A104" s="595"/>
      <c r="B104" s="596"/>
      <c r="C104" s="596"/>
      <c r="D104" s="594"/>
      <c r="E104" s="594"/>
      <c r="F104" s="594"/>
      <c r="G104" s="594"/>
      <c r="H104" s="594"/>
      <c r="I104" s="594"/>
      <c r="J104" s="594"/>
      <c r="K104" s="594"/>
      <c r="L104" s="597"/>
      <c r="XAB104" s="247"/>
      <c r="XAC104" s="247"/>
      <c r="XAD104" s="247"/>
      <c r="XAE104" s="247"/>
      <c r="XAF104" s="247"/>
      <c r="XAG104" s="247"/>
      <c r="XAH104" s="247"/>
      <c r="XAI104" s="247"/>
      <c r="XAJ104" s="247"/>
      <c r="XAK104" s="247"/>
      <c r="XAL104" s="247"/>
      <c r="XAM104" s="247"/>
      <c r="XAN104" s="247"/>
      <c r="XAO104" s="247"/>
      <c r="XAP104" s="247"/>
      <c r="XAQ104" s="247"/>
      <c r="XAR104" s="247"/>
      <c r="XAS104" s="247"/>
      <c r="XAT104" s="247"/>
      <c r="XAU104" s="247"/>
      <c r="XAV104" s="247"/>
      <c r="XAW104" s="247"/>
      <c r="XAX104" s="247"/>
      <c r="XAY104" s="247"/>
      <c r="XAZ104" s="247"/>
      <c r="XBA104" s="247"/>
      <c r="XBB104" s="247"/>
      <c r="XBC104" s="247"/>
      <c r="XBD104" s="247"/>
      <c r="XBE104" s="247"/>
      <c r="XBF104" s="247"/>
      <c r="XBG104" s="247"/>
      <c r="XBH104" s="247"/>
      <c r="XBI104" s="247"/>
      <c r="XBJ104" s="247"/>
      <c r="XBK104" s="247"/>
      <c r="XBL104" s="247"/>
      <c r="XBM104" s="247"/>
      <c r="XBN104" s="247"/>
      <c r="XBO104" s="247"/>
      <c r="XBP104" s="247"/>
      <c r="XBQ104" s="247"/>
      <c r="XBR104" s="247"/>
      <c r="XBS104" s="247"/>
      <c r="XBT104" s="247"/>
      <c r="XBU104" s="247"/>
      <c r="XBV104" s="247"/>
      <c r="XBW104" s="247"/>
      <c r="XBX104" s="247"/>
      <c r="XBY104" s="247"/>
      <c r="XBZ104" s="247"/>
      <c r="XCA104" s="247"/>
      <c r="XCB104" s="247"/>
      <c r="XCC104" s="247"/>
      <c r="XCD104" s="247"/>
      <c r="XCE104" s="247"/>
      <c r="XCF104" s="247"/>
      <c r="XCG104" s="247"/>
      <c r="XCH104" s="247"/>
      <c r="XCI104" s="247"/>
      <c r="XCJ104" s="247"/>
      <c r="XCK104" s="247"/>
      <c r="XCL104" s="247"/>
      <c r="XCM104" s="247"/>
      <c r="XCN104" s="247"/>
      <c r="XCO104" s="247"/>
      <c r="XCP104" s="247"/>
      <c r="XCQ104" s="247"/>
      <c r="XCR104" s="247"/>
      <c r="XCS104" s="247"/>
      <c r="XCT104" s="247"/>
      <c r="XCU104" s="247"/>
      <c r="XCV104" s="247"/>
      <c r="XCW104" s="247"/>
      <c r="XCX104" s="247"/>
      <c r="XCY104" s="247"/>
      <c r="XCZ104" s="247"/>
      <c r="XDA104" s="247"/>
      <c r="XDB104" s="247"/>
      <c r="XDC104" s="247"/>
      <c r="XDD104" s="247"/>
      <c r="XDE104" s="247"/>
      <c r="XDF104" s="247"/>
      <c r="XDG104" s="247"/>
      <c r="XDH104" s="247"/>
      <c r="XDI104" s="247"/>
      <c r="XDJ104" s="247"/>
      <c r="XDK104" s="247"/>
      <c r="XDL104" s="247"/>
      <c r="XDM104" s="247"/>
      <c r="XDN104" s="247"/>
      <c r="XDO104" s="247"/>
      <c r="XDP104" s="247"/>
      <c r="XDQ104" s="247"/>
      <c r="XDR104" s="247"/>
      <c r="XDS104" s="247"/>
      <c r="XDT104" s="247"/>
      <c r="XDU104" s="247"/>
      <c r="XDV104" s="247"/>
      <c r="XDW104" s="247"/>
      <c r="XDX104" s="247"/>
      <c r="XDY104" s="247"/>
      <c r="XDZ104" s="247"/>
      <c r="XEA104" s="247"/>
      <c r="XEB104" s="247"/>
      <c r="XEC104" s="247"/>
      <c r="XED104" s="247"/>
      <c r="XEE104" s="247"/>
      <c r="XEF104" s="247"/>
      <c r="XEG104" s="247"/>
      <c r="XEH104" s="247"/>
      <c r="XEI104" s="247"/>
      <c r="XEJ104" s="247"/>
      <c r="XEK104" s="247"/>
      <c r="XEL104" s="247"/>
      <c r="XEM104" s="247"/>
      <c r="XEN104" s="247"/>
      <c r="XEO104" s="247"/>
      <c r="XEP104" s="247"/>
      <c r="XEQ104" s="247"/>
      <c r="XER104" s="247"/>
      <c r="XES104" s="247"/>
      <c r="XET104" s="247"/>
      <c r="XEU104" s="247"/>
      <c r="XEV104" s="247"/>
      <c r="XEW104" s="247"/>
      <c r="XEX104" s="247"/>
      <c r="XEY104" s="247"/>
      <c r="XEZ104" s="247"/>
      <c r="XFA104" s="247"/>
      <c r="XFB104" s="247"/>
      <c r="XFC104" s="247"/>
      <c r="XFD104" s="247"/>
    </row>
    <row r="105" s="243" customFormat="1" spans="1:16384">
      <c r="A105" s="595"/>
      <c r="B105" s="596"/>
      <c r="C105" s="596"/>
      <c r="D105" s="594"/>
      <c r="E105" s="594"/>
      <c r="F105" s="594"/>
      <c r="G105" s="594"/>
      <c r="H105" s="594"/>
      <c r="I105" s="594"/>
      <c r="J105" s="594"/>
      <c r="K105" s="594"/>
      <c r="L105" s="597"/>
      <c r="XAB105" s="247"/>
      <c r="XAC105" s="247"/>
      <c r="XAD105" s="247"/>
      <c r="XAE105" s="247"/>
      <c r="XAF105" s="247"/>
      <c r="XAG105" s="247"/>
      <c r="XAH105" s="247"/>
      <c r="XAI105" s="247"/>
      <c r="XAJ105" s="247"/>
      <c r="XAK105" s="247"/>
      <c r="XAL105" s="247"/>
      <c r="XAM105" s="247"/>
      <c r="XAN105" s="247"/>
      <c r="XAO105" s="247"/>
      <c r="XAP105" s="247"/>
      <c r="XAQ105" s="247"/>
      <c r="XAR105" s="247"/>
      <c r="XAS105" s="247"/>
      <c r="XAT105" s="247"/>
      <c r="XAU105" s="247"/>
      <c r="XAV105" s="247"/>
      <c r="XAW105" s="247"/>
      <c r="XAX105" s="247"/>
      <c r="XAY105" s="247"/>
      <c r="XAZ105" s="247"/>
      <c r="XBA105" s="247"/>
      <c r="XBB105" s="247"/>
      <c r="XBC105" s="247"/>
      <c r="XBD105" s="247"/>
      <c r="XBE105" s="247"/>
      <c r="XBF105" s="247"/>
      <c r="XBG105" s="247"/>
      <c r="XBH105" s="247"/>
      <c r="XBI105" s="247"/>
      <c r="XBJ105" s="247"/>
      <c r="XBK105" s="247"/>
      <c r="XBL105" s="247"/>
      <c r="XBM105" s="247"/>
      <c r="XBN105" s="247"/>
      <c r="XBO105" s="247"/>
      <c r="XBP105" s="247"/>
      <c r="XBQ105" s="247"/>
      <c r="XBR105" s="247"/>
      <c r="XBS105" s="247"/>
      <c r="XBT105" s="247"/>
      <c r="XBU105" s="247"/>
      <c r="XBV105" s="247"/>
      <c r="XBW105" s="247"/>
      <c r="XBX105" s="247"/>
      <c r="XBY105" s="247"/>
      <c r="XBZ105" s="247"/>
      <c r="XCA105" s="247"/>
      <c r="XCB105" s="247"/>
      <c r="XCC105" s="247"/>
      <c r="XCD105" s="247"/>
      <c r="XCE105" s="247"/>
      <c r="XCF105" s="247"/>
      <c r="XCG105" s="247"/>
      <c r="XCH105" s="247"/>
      <c r="XCI105" s="247"/>
      <c r="XCJ105" s="247"/>
      <c r="XCK105" s="247"/>
      <c r="XCL105" s="247"/>
      <c r="XCM105" s="247"/>
      <c r="XCN105" s="247"/>
      <c r="XCO105" s="247"/>
      <c r="XCP105" s="247"/>
      <c r="XCQ105" s="247"/>
      <c r="XCR105" s="247"/>
      <c r="XCS105" s="247"/>
      <c r="XCT105" s="247"/>
      <c r="XCU105" s="247"/>
      <c r="XCV105" s="247"/>
      <c r="XCW105" s="247"/>
      <c r="XCX105" s="247"/>
      <c r="XCY105" s="247"/>
      <c r="XCZ105" s="247"/>
      <c r="XDA105" s="247"/>
      <c r="XDB105" s="247"/>
      <c r="XDC105" s="247"/>
      <c r="XDD105" s="247"/>
      <c r="XDE105" s="247"/>
      <c r="XDF105" s="247"/>
      <c r="XDG105" s="247"/>
      <c r="XDH105" s="247"/>
      <c r="XDI105" s="247"/>
      <c r="XDJ105" s="247"/>
      <c r="XDK105" s="247"/>
      <c r="XDL105" s="247"/>
      <c r="XDM105" s="247"/>
      <c r="XDN105" s="247"/>
      <c r="XDO105" s="247"/>
      <c r="XDP105" s="247"/>
      <c r="XDQ105" s="247"/>
      <c r="XDR105" s="247"/>
      <c r="XDS105" s="247"/>
      <c r="XDT105" s="247"/>
      <c r="XDU105" s="247"/>
      <c r="XDV105" s="247"/>
      <c r="XDW105" s="247"/>
      <c r="XDX105" s="247"/>
      <c r="XDY105" s="247"/>
      <c r="XDZ105" s="247"/>
      <c r="XEA105" s="247"/>
      <c r="XEB105" s="247"/>
      <c r="XEC105" s="247"/>
      <c r="XED105" s="247"/>
      <c r="XEE105" s="247"/>
      <c r="XEF105" s="247"/>
      <c r="XEG105" s="247"/>
      <c r="XEH105" s="247"/>
      <c r="XEI105" s="247"/>
      <c r="XEJ105" s="247"/>
      <c r="XEK105" s="247"/>
      <c r="XEL105" s="247"/>
      <c r="XEM105" s="247"/>
      <c r="XEN105" s="247"/>
      <c r="XEO105" s="247"/>
      <c r="XEP105" s="247"/>
      <c r="XEQ105" s="247"/>
      <c r="XER105" s="247"/>
      <c r="XES105" s="247"/>
      <c r="XET105" s="247"/>
      <c r="XEU105" s="247"/>
      <c r="XEV105" s="247"/>
      <c r="XEW105" s="247"/>
      <c r="XEX105" s="247"/>
      <c r="XEY105" s="247"/>
      <c r="XEZ105" s="247"/>
      <c r="XFA105" s="247"/>
      <c r="XFB105" s="247"/>
      <c r="XFC105" s="247"/>
      <c r="XFD105" s="247"/>
    </row>
    <row r="106" s="243" customFormat="1" spans="1:16384">
      <c r="A106" s="595"/>
      <c r="B106" s="596"/>
      <c r="C106" s="596"/>
      <c r="D106" s="594"/>
      <c r="E106" s="594"/>
      <c r="F106" s="594"/>
      <c r="G106" s="594"/>
      <c r="H106" s="594"/>
      <c r="I106" s="594"/>
      <c r="J106" s="594"/>
      <c r="K106" s="594"/>
      <c r="L106" s="597"/>
      <c r="XAB106" s="247"/>
      <c r="XAC106" s="247"/>
      <c r="XAD106" s="247"/>
      <c r="XAE106" s="247"/>
      <c r="XAF106" s="247"/>
      <c r="XAG106" s="247"/>
      <c r="XAH106" s="247"/>
      <c r="XAI106" s="247"/>
      <c r="XAJ106" s="247"/>
      <c r="XAK106" s="247"/>
      <c r="XAL106" s="247"/>
      <c r="XAM106" s="247"/>
      <c r="XAN106" s="247"/>
      <c r="XAO106" s="247"/>
      <c r="XAP106" s="247"/>
      <c r="XAQ106" s="247"/>
      <c r="XAR106" s="247"/>
      <c r="XAS106" s="247"/>
      <c r="XAT106" s="247"/>
      <c r="XAU106" s="247"/>
      <c r="XAV106" s="247"/>
      <c r="XAW106" s="247"/>
      <c r="XAX106" s="247"/>
      <c r="XAY106" s="247"/>
      <c r="XAZ106" s="247"/>
      <c r="XBA106" s="247"/>
      <c r="XBB106" s="247"/>
      <c r="XBC106" s="247"/>
      <c r="XBD106" s="247"/>
      <c r="XBE106" s="247"/>
      <c r="XBF106" s="247"/>
      <c r="XBG106" s="247"/>
      <c r="XBH106" s="247"/>
      <c r="XBI106" s="247"/>
      <c r="XBJ106" s="247"/>
      <c r="XBK106" s="247"/>
      <c r="XBL106" s="247"/>
      <c r="XBM106" s="247"/>
      <c r="XBN106" s="247"/>
      <c r="XBO106" s="247"/>
      <c r="XBP106" s="247"/>
      <c r="XBQ106" s="247"/>
      <c r="XBR106" s="247"/>
      <c r="XBS106" s="247"/>
      <c r="XBT106" s="247"/>
      <c r="XBU106" s="247"/>
      <c r="XBV106" s="247"/>
      <c r="XBW106" s="247"/>
      <c r="XBX106" s="247"/>
      <c r="XBY106" s="247"/>
      <c r="XBZ106" s="247"/>
      <c r="XCA106" s="247"/>
      <c r="XCB106" s="247"/>
      <c r="XCC106" s="247"/>
      <c r="XCD106" s="247"/>
      <c r="XCE106" s="247"/>
      <c r="XCF106" s="247"/>
      <c r="XCG106" s="247"/>
      <c r="XCH106" s="247"/>
      <c r="XCI106" s="247"/>
      <c r="XCJ106" s="247"/>
      <c r="XCK106" s="247"/>
      <c r="XCL106" s="247"/>
      <c r="XCM106" s="247"/>
      <c r="XCN106" s="247"/>
      <c r="XCO106" s="247"/>
      <c r="XCP106" s="247"/>
      <c r="XCQ106" s="247"/>
      <c r="XCR106" s="247"/>
      <c r="XCS106" s="247"/>
      <c r="XCT106" s="247"/>
      <c r="XCU106" s="247"/>
      <c r="XCV106" s="247"/>
      <c r="XCW106" s="247"/>
      <c r="XCX106" s="247"/>
      <c r="XCY106" s="247"/>
      <c r="XCZ106" s="247"/>
      <c r="XDA106" s="247"/>
      <c r="XDB106" s="247"/>
      <c r="XDC106" s="247"/>
      <c r="XDD106" s="247"/>
      <c r="XDE106" s="247"/>
      <c r="XDF106" s="247"/>
      <c r="XDG106" s="247"/>
      <c r="XDH106" s="247"/>
      <c r="XDI106" s="247"/>
      <c r="XDJ106" s="247"/>
      <c r="XDK106" s="247"/>
      <c r="XDL106" s="247"/>
      <c r="XDM106" s="247"/>
      <c r="XDN106" s="247"/>
      <c r="XDO106" s="247"/>
      <c r="XDP106" s="247"/>
      <c r="XDQ106" s="247"/>
      <c r="XDR106" s="247"/>
      <c r="XDS106" s="247"/>
      <c r="XDT106" s="247"/>
      <c r="XDU106" s="247"/>
      <c r="XDV106" s="247"/>
      <c r="XDW106" s="247"/>
      <c r="XDX106" s="247"/>
      <c r="XDY106" s="247"/>
      <c r="XDZ106" s="247"/>
      <c r="XEA106" s="247"/>
      <c r="XEB106" s="247"/>
      <c r="XEC106" s="247"/>
      <c r="XED106" s="247"/>
      <c r="XEE106" s="247"/>
      <c r="XEF106" s="247"/>
      <c r="XEG106" s="247"/>
      <c r="XEH106" s="247"/>
      <c r="XEI106" s="247"/>
      <c r="XEJ106" s="247"/>
      <c r="XEK106" s="247"/>
      <c r="XEL106" s="247"/>
      <c r="XEM106" s="247"/>
      <c r="XEN106" s="247"/>
      <c r="XEO106" s="247"/>
      <c r="XEP106" s="247"/>
      <c r="XEQ106" s="247"/>
      <c r="XER106" s="247"/>
      <c r="XES106" s="247"/>
      <c r="XET106" s="247"/>
      <c r="XEU106" s="247"/>
      <c r="XEV106" s="247"/>
      <c r="XEW106" s="247"/>
      <c r="XEX106" s="247"/>
      <c r="XEY106" s="247"/>
      <c r="XEZ106" s="247"/>
      <c r="XFA106" s="247"/>
      <c r="XFB106" s="247"/>
      <c r="XFC106" s="247"/>
      <c r="XFD106" s="247"/>
    </row>
    <row r="107" s="243" customFormat="1" spans="1:16384">
      <c r="A107" s="595"/>
      <c r="B107" s="596"/>
      <c r="C107" s="596"/>
      <c r="D107" s="594"/>
      <c r="E107" s="594"/>
      <c r="F107" s="594"/>
      <c r="G107" s="594"/>
      <c r="H107" s="594"/>
      <c r="I107" s="594"/>
      <c r="J107" s="594"/>
      <c r="K107" s="594"/>
      <c r="L107" s="597"/>
      <c r="XAB107" s="247"/>
      <c r="XAC107" s="247"/>
      <c r="XAD107" s="247"/>
      <c r="XAE107" s="247"/>
      <c r="XAF107" s="247"/>
      <c r="XAG107" s="247"/>
      <c r="XAH107" s="247"/>
      <c r="XAI107" s="247"/>
      <c r="XAJ107" s="247"/>
      <c r="XAK107" s="247"/>
      <c r="XAL107" s="247"/>
      <c r="XAM107" s="247"/>
      <c r="XAN107" s="247"/>
      <c r="XAO107" s="247"/>
      <c r="XAP107" s="247"/>
      <c r="XAQ107" s="247"/>
      <c r="XAR107" s="247"/>
      <c r="XAS107" s="247"/>
      <c r="XAT107" s="247"/>
      <c r="XAU107" s="247"/>
      <c r="XAV107" s="247"/>
      <c r="XAW107" s="247"/>
      <c r="XAX107" s="247"/>
      <c r="XAY107" s="247"/>
      <c r="XAZ107" s="247"/>
      <c r="XBA107" s="247"/>
      <c r="XBB107" s="247"/>
      <c r="XBC107" s="247"/>
      <c r="XBD107" s="247"/>
      <c r="XBE107" s="247"/>
      <c r="XBF107" s="247"/>
      <c r="XBG107" s="247"/>
      <c r="XBH107" s="247"/>
      <c r="XBI107" s="247"/>
      <c r="XBJ107" s="247"/>
      <c r="XBK107" s="247"/>
      <c r="XBL107" s="247"/>
      <c r="XBM107" s="247"/>
      <c r="XBN107" s="247"/>
      <c r="XBO107" s="247"/>
      <c r="XBP107" s="247"/>
      <c r="XBQ107" s="247"/>
      <c r="XBR107" s="247"/>
      <c r="XBS107" s="247"/>
      <c r="XBT107" s="247"/>
      <c r="XBU107" s="247"/>
      <c r="XBV107" s="247"/>
      <c r="XBW107" s="247"/>
      <c r="XBX107" s="247"/>
      <c r="XBY107" s="247"/>
      <c r="XBZ107" s="247"/>
      <c r="XCA107" s="247"/>
      <c r="XCB107" s="247"/>
      <c r="XCC107" s="247"/>
      <c r="XCD107" s="247"/>
      <c r="XCE107" s="247"/>
      <c r="XCF107" s="247"/>
      <c r="XCG107" s="247"/>
      <c r="XCH107" s="247"/>
      <c r="XCI107" s="247"/>
      <c r="XCJ107" s="247"/>
      <c r="XCK107" s="247"/>
      <c r="XCL107" s="247"/>
      <c r="XCM107" s="247"/>
      <c r="XCN107" s="247"/>
      <c r="XCO107" s="247"/>
      <c r="XCP107" s="247"/>
      <c r="XCQ107" s="247"/>
      <c r="XCR107" s="247"/>
      <c r="XCS107" s="247"/>
      <c r="XCT107" s="247"/>
      <c r="XCU107" s="247"/>
      <c r="XCV107" s="247"/>
      <c r="XCW107" s="247"/>
      <c r="XCX107" s="247"/>
      <c r="XCY107" s="247"/>
      <c r="XCZ107" s="247"/>
      <c r="XDA107" s="247"/>
      <c r="XDB107" s="247"/>
      <c r="XDC107" s="247"/>
      <c r="XDD107" s="247"/>
      <c r="XDE107" s="247"/>
      <c r="XDF107" s="247"/>
      <c r="XDG107" s="247"/>
      <c r="XDH107" s="247"/>
      <c r="XDI107" s="247"/>
      <c r="XDJ107" s="247"/>
      <c r="XDK107" s="247"/>
      <c r="XDL107" s="247"/>
      <c r="XDM107" s="247"/>
      <c r="XDN107" s="247"/>
      <c r="XDO107" s="247"/>
      <c r="XDP107" s="247"/>
      <c r="XDQ107" s="247"/>
      <c r="XDR107" s="247"/>
      <c r="XDS107" s="247"/>
      <c r="XDT107" s="247"/>
      <c r="XDU107" s="247"/>
      <c r="XDV107" s="247"/>
      <c r="XDW107" s="247"/>
      <c r="XDX107" s="247"/>
      <c r="XDY107" s="247"/>
      <c r="XDZ107" s="247"/>
      <c r="XEA107" s="247"/>
      <c r="XEB107" s="247"/>
      <c r="XEC107" s="247"/>
      <c r="XED107" s="247"/>
      <c r="XEE107" s="247"/>
      <c r="XEF107" s="247"/>
      <c r="XEG107" s="247"/>
      <c r="XEH107" s="247"/>
      <c r="XEI107" s="247"/>
      <c r="XEJ107" s="247"/>
      <c r="XEK107" s="247"/>
      <c r="XEL107" s="247"/>
      <c r="XEM107" s="247"/>
      <c r="XEN107" s="247"/>
      <c r="XEO107" s="247"/>
      <c r="XEP107" s="247"/>
      <c r="XEQ107" s="247"/>
      <c r="XER107" s="247"/>
      <c r="XES107" s="247"/>
      <c r="XET107" s="247"/>
      <c r="XEU107" s="247"/>
      <c r="XEV107" s="247"/>
      <c r="XEW107" s="247"/>
      <c r="XEX107" s="247"/>
      <c r="XEY107" s="247"/>
      <c r="XEZ107" s="247"/>
      <c r="XFA107" s="247"/>
      <c r="XFB107" s="247"/>
      <c r="XFC107" s="247"/>
      <c r="XFD107" s="247"/>
    </row>
    <row r="108" s="243" customFormat="1" spans="1:16384">
      <c r="A108" s="595"/>
      <c r="B108" s="596"/>
      <c r="C108" s="596"/>
      <c r="D108" s="594"/>
      <c r="E108" s="594"/>
      <c r="F108" s="594"/>
      <c r="G108" s="594"/>
      <c r="H108" s="594"/>
      <c r="I108" s="594"/>
      <c r="J108" s="594"/>
      <c r="K108" s="594"/>
      <c r="L108" s="597"/>
      <c r="XAB108" s="247"/>
      <c r="XAC108" s="247"/>
      <c r="XAD108" s="247"/>
      <c r="XAE108" s="247"/>
      <c r="XAF108" s="247"/>
      <c r="XAG108" s="247"/>
      <c r="XAH108" s="247"/>
      <c r="XAI108" s="247"/>
      <c r="XAJ108" s="247"/>
      <c r="XAK108" s="247"/>
      <c r="XAL108" s="247"/>
      <c r="XAM108" s="247"/>
      <c r="XAN108" s="247"/>
      <c r="XAO108" s="247"/>
      <c r="XAP108" s="247"/>
      <c r="XAQ108" s="247"/>
      <c r="XAR108" s="247"/>
      <c r="XAS108" s="247"/>
      <c r="XAT108" s="247"/>
      <c r="XAU108" s="247"/>
      <c r="XAV108" s="247"/>
      <c r="XAW108" s="247"/>
      <c r="XAX108" s="247"/>
      <c r="XAY108" s="247"/>
      <c r="XAZ108" s="247"/>
      <c r="XBA108" s="247"/>
      <c r="XBB108" s="247"/>
      <c r="XBC108" s="247"/>
      <c r="XBD108" s="247"/>
      <c r="XBE108" s="247"/>
      <c r="XBF108" s="247"/>
      <c r="XBG108" s="247"/>
      <c r="XBH108" s="247"/>
      <c r="XBI108" s="247"/>
      <c r="XBJ108" s="247"/>
      <c r="XBK108" s="247"/>
      <c r="XBL108" s="247"/>
      <c r="XBM108" s="247"/>
      <c r="XBN108" s="247"/>
      <c r="XBO108" s="247"/>
      <c r="XBP108" s="247"/>
      <c r="XBQ108" s="247"/>
      <c r="XBR108" s="247"/>
      <c r="XBS108" s="247"/>
      <c r="XBT108" s="247"/>
      <c r="XBU108" s="247"/>
      <c r="XBV108" s="247"/>
      <c r="XBW108" s="247"/>
      <c r="XBX108" s="247"/>
      <c r="XBY108" s="247"/>
      <c r="XBZ108" s="247"/>
      <c r="XCA108" s="247"/>
      <c r="XCB108" s="247"/>
      <c r="XCC108" s="247"/>
      <c r="XCD108" s="247"/>
      <c r="XCE108" s="247"/>
      <c r="XCF108" s="247"/>
      <c r="XCG108" s="247"/>
      <c r="XCH108" s="247"/>
      <c r="XCI108" s="247"/>
      <c r="XCJ108" s="247"/>
      <c r="XCK108" s="247"/>
      <c r="XCL108" s="247"/>
      <c r="XCM108" s="247"/>
      <c r="XCN108" s="247"/>
      <c r="XCO108" s="247"/>
      <c r="XCP108" s="247"/>
      <c r="XCQ108" s="247"/>
      <c r="XCR108" s="247"/>
      <c r="XCS108" s="247"/>
      <c r="XCT108" s="247"/>
      <c r="XCU108" s="247"/>
      <c r="XCV108" s="247"/>
      <c r="XCW108" s="247"/>
      <c r="XCX108" s="247"/>
      <c r="XCY108" s="247"/>
      <c r="XCZ108" s="247"/>
      <c r="XDA108" s="247"/>
      <c r="XDB108" s="247"/>
      <c r="XDC108" s="247"/>
      <c r="XDD108" s="247"/>
      <c r="XDE108" s="247"/>
      <c r="XDF108" s="247"/>
      <c r="XDG108" s="247"/>
      <c r="XDH108" s="247"/>
      <c r="XDI108" s="247"/>
      <c r="XDJ108" s="247"/>
      <c r="XDK108" s="247"/>
      <c r="XDL108" s="247"/>
      <c r="XDM108" s="247"/>
      <c r="XDN108" s="247"/>
      <c r="XDO108" s="247"/>
      <c r="XDP108" s="247"/>
      <c r="XDQ108" s="247"/>
      <c r="XDR108" s="247"/>
      <c r="XDS108" s="247"/>
      <c r="XDT108" s="247"/>
      <c r="XDU108" s="247"/>
      <c r="XDV108" s="247"/>
      <c r="XDW108" s="247"/>
      <c r="XDX108" s="247"/>
      <c r="XDY108" s="247"/>
      <c r="XDZ108" s="247"/>
      <c r="XEA108" s="247"/>
      <c r="XEB108" s="247"/>
      <c r="XEC108" s="247"/>
      <c r="XED108" s="247"/>
      <c r="XEE108" s="247"/>
      <c r="XEF108" s="247"/>
      <c r="XEG108" s="247"/>
      <c r="XEH108" s="247"/>
      <c r="XEI108" s="247"/>
      <c r="XEJ108" s="247"/>
      <c r="XEK108" s="247"/>
      <c r="XEL108" s="247"/>
      <c r="XEM108" s="247"/>
      <c r="XEN108" s="247"/>
      <c r="XEO108" s="247"/>
      <c r="XEP108" s="247"/>
      <c r="XEQ108" s="247"/>
      <c r="XER108" s="247"/>
      <c r="XES108" s="247"/>
      <c r="XET108" s="247"/>
      <c r="XEU108" s="247"/>
      <c r="XEV108" s="247"/>
      <c r="XEW108" s="247"/>
      <c r="XEX108" s="247"/>
      <c r="XEY108" s="247"/>
      <c r="XEZ108" s="247"/>
      <c r="XFA108" s="247"/>
      <c r="XFB108" s="247"/>
      <c r="XFC108" s="247"/>
      <c r="XFD108" s="247"/>
    </row>
    <row r="109" s="243" customFormat="1" spans="1:16384">
      <c r="A109" s="595"/>
      <c r="B109" s="596"/>
      <c r="C109" s="596"/>
      <c r="D109" s="594"/>
      <c r="E109" s="594"/>
      <c r="F109" s="594"/>
      <c r="G109" s="594"/>
      <c r="H109" s="594"/>
      <c r="I109" s="594"/>
      <c r="J109" s="594"/>
      <c r="K109" s="594"/>
      <c r="L109" s="597"/>
      <c r="XAB109" s="247"/>
      <c r="XAC109" s="247"/>
      <c r="XAD109" s="247"/>
      <c r="XAE109" s="247"/>
      <c r="XAF109" s="247"/>
      <c r="XAG109" s="247"/>
      <c r="XAH109" s="247"/>
      <c r="XAI109" s="247"/>
      <c r="XAJ109" s="247"/>
      <c r="XAK109" s="247"/>
      <c r="XAL109" s="247"/>
      <c r="XAM109" s="247"/>
      <c r="XAN109" s="247"/>
      <c r="XAO109" s="247"/>
      <c r="XAP109" s="247"/>
      <c r="XAQ109" s="247"/>
      <c r="XAR109" s="247"/>
      <c r="XAS109" s="247"/>
      <c r="XAT109" s="247"/>
      <c r="XAU109" s="247"/>
      <c r="XAV109" s="247"/>
      <c r="XAW109" s="247"/>
      <c r="XAX109" s="247"/>
      <c r="XAY109" s="247"/>
      <c r="XAZ109" s="247"/>
      <c r="XBA109" s="247"/>
      <c r="XBB109" s="247"/>
      <c r="XBC109" s="247"/>
      <c r="XBD109" s="247"/>
      <c r="XBE109" s="247"/>
      <c r="XBF109" s="247"/>
      <c r="XBG109" s="247"/>
      <c r="XBH109" s="247"/>
      <c r="XBI109" s="247"/>
      <c r="XBJ109" s="247"/>
      <c r="XBK109" s="247"/>
      <c r="XBL109" s="247"/>
      <c r="XBM109" s="247"/>
      <c r="XBN109" s="247"/>
      <c r="XBO109" s="247"/>
      <c r="XBP109" s="247"/>
      <c r="XBQ109" s="247"/>
      <c r="XBR109" s="247"/>
      <c r="XBS109" s="247"/>
      <c r="XBT109" s="247"/>
      <c r="XBU109" s="247"/>
      <c r="XBV109" s="247"/>
      <c r="XBW109" s="247"/>
      <c r="XBX109" s="247"/>
      <c r="XBY109" s="247"/>
      <c r="XBZ109" s="247"/>
      <c r="XCA109" s="247"/>
      <c r="XCB109" s="247"/>
      <c r="XCC109" s="247"/>
      <c r="XCD109" s="247"/>
      <c r="XCE109" s="247"/>
      <c r="XCF109" s="247"/>
      <c r="XCG109" s="247"/>
      <c r="XCH109" s="247"/>
      <c r="XCI109" s="247"/>
      <c r="XCJ109" s="247"/>
      <c r="XCK109" s="247"/>
      <c r="XCL109" s="247"/>
      <c r="XCM109" s="247"/>
      <c r="XCN109" s="247"/>
      <c r="XCO109" s="247"/>
      <c r="XCP109" s="247"/>
      <c r="XCQ109" s="247"/>
      <c r="XCR109" s="247"/>
      <c r="XCS109" s="247"/>
      <c r="XCT109" s="247"/>
      <c r="XCU109" s="247"/>
      <c r="XCV109" s="247"/>
      <c r="XCW109" s="247"/>
      <c r="XCX109" s="247"/>
      <c r="XCY109" s="247"/>
      <c r="XCZ109" s="247"/>
      <c r="XDA109" s="247"/>
      <c r="XDB109" s="247"/>
      <c r="XDC109" s="247"/>
      <c r="XDD109" s="247"/>
      <c r="XDE109" s="247"/>
      <c r="XDF109" s="247"/>
      <c r="XDG109" s="247"/>
      <c r="XDH109" s="247"/>
      <c r="XDI109" s="247"/>
      <c r="XDJ109" s="247"/>
      <c r="XDK109" s="247"/>
      <c r="XDL109" s="247"/>
      <c r="XDM109" s="247"/>
      <c r="XDN109" s="247"/>
      <c r="XDO109" s="247"/>
      <c r="XDP109" s="247"/>
      <c r="XDQ109" s="247"/>
      <c r="XDR109" s="247"/>
      <c r="XDS109" s="247"/>
      <c r="XDT109" s="247"/>
      <c r="XDU109" s="247"/>
      <c r="XDV109" s="247"/>
      <c r="XDW109" s="247"/>
      <c r="XDX109" s="247"/>
      <c r="XDY109" s="247"/>
      <c r="XDZ109" s="247"/>
      <c r="XEA109" s="247"/>
      <c r="XEB109" s="247"/>
      <c r="XEC109" s="247"/>
      <c r="XED109" s="247"/>
      <c r="XEE109" s="247"/>
      <c r="XEF109" s="247"/>
      <c r="XEG109" s="247"/>
      <c r="XEH109" s="247"/>
      <c r="XEI109" s="247"/>
      <c r="XEJ109" s="247"/>
      <c r="XEK109" s="247"/>
      <c r="XEL109" s="247"/>
      <c r="XEM109" s="247"/>
      <c r="XEN109" s="247"/>
      <c r="XEO109" s="247"/>
      <c r="XEP109" s="247"/>
      <c r="XEQ109" s="247"/>
      <c r="XER109" s="247"/>
      <c r="XES109" s="247"/>
      <c r="XET109" s="247"/>
      <c r="XEU109" s="247"/>
      <c r="XEV109" s="247"/>
      <c r="XEW109" s="247"/>
      <c r="XEX109" s="247"/>
      <c r="XEY109" s="247"/>
      <c r="XEZ109" s="247"/>
      <c r="XFA109" s="247"/>
      <c r="XFB109" s="247"/>
      <c r="XFC109" s="247"/>
      <c r="XFD109" s="247"/>
    </row>
    <row r="110" s="243" customFormat="1" spans="1:16384">
      <c r="A110" s="595"/>
      <c r="B110" s="596"/>
      <c r="C110" s="596"/>
      <c r="D110" s="594"/>
      <c r="E110" s="594"/>
      <c r="F110" s="594"/>
      <c r="G110" s="594"/>
      <c r="H110" s="594"/>
      <c r="I110" s="594"/>
      <c r="J110" s="594"/>
      <c r="K110" s="594"/>
      <c r="L110" s="597"/>
      <c r="XAB110" s="247"/>
      <c r="XAC110" s="247"/>
      <c r="XAD110" s="247"/>
      <c r="XAE110" s="247"/>
      <c r="XAF110" s="247"/>
      <c r="XAG110" s="247"/>
      <c r="XAH110" s="247"/>
      <c r="XAI110" s="247"/>
      <c r="XAJ110" s="247"/>
      <c r="XAK110" s="247"/>
      <c r="XAL110" s="247"/>
      <c r="XAM110" s="247"/>
      <c r="XAN110" s="247"/>
      <c r="XAO110" s="247"/>
      <c r="XAP110" s="247"/>
      <c r="XAQ110" s="247"/>
      <c r="XAR110" s="247"/>
      <c r="XAS110" s="247"/>
      <c r="XAT110" s="247"/>
      <c r="XAU110" s="247"/>
      <c r="XAV110" s="247"/>
      <c r="XAW110" s="247"/>
      <c r="XAX110" s="247"/>
      <c r="XAY110" s="247"/>
      <c r="XAZ110" s="247"/>
      <c r="XBA110" s="247"/>
      <c r="XBB110" s="247"/>
      <c r="XBC110" s="247"/>
      <c r="XBD110" s="247"/>
      <c r="XBE110" s="247"/>
      <c r="XBF110" s="247"/>
      <c r="XBG110" s="247"/>
      <c r="XBH110" s="247"/>
      <c r="XBI110" s="247"/>
      <c r="XBJ110" s="247"/>
      <c r="XBK110" s="247"/>
      <c r="XBL110" s="247"/>
      <c r="XBM110" s="247"/>
      <c r="XBN110" s="247"/>
      <c r="XBO110" s="247"/>
      <c r="XBP110" s="247"/>
      <c r="XBQ110" s="247"/>
      <c r="XBR110" s="247"/>
      <c r="XBS110" s="247"/>
      <c r="XBT110" s="247"/>
      <c r="XBU110" s="247"/>
      <c r="XBV110" s="247"/>
      <c r="XBW110" s="247"/>
      <c r="XBX110" s="247"/>
      <c r="XBY110" s="247"/>
      <c r="XBZ110" s="247"/>
      <c r="XCA110" s="247"/>
      <c r="XCB110" s="247"/>
      <c r="XCC110" s="247"/>
      <c r="XCD110" s="247"/>
      <c r="XCE110" s="247"/>
      <c r="XCF110" s="247"/>
      <c r="XCG110" s="247"/>
      <c r="XCH110" s="247"/>
      <c r="XCI110" s="247"/>
      <c r="XCJ110" s="247"/>
      <c r="XCK110" s="247"/>
      <c r="XCL110" s="247"/>
      <c r="XCM110" s="247"/>
      <c r="XCN110" s="247"/>
      <c r="XCO110" s="247"/>
      <c r="XCP110" s="247"/>
      <c r="XCQ110" s="247"/>
      <c r="XCR110" s="247"/>
      <c r="XCS110" s="247"/>
      <c r="XCT110" s="247"/>
      <c r="XCU110" s="247"/>
      <c r="XCV110" s="247"/>
      <c r="XCW110" s="247"/>
      <c r="XCX110" s="247"/>
      <c r="XCY110" s="247"/>
      <c r="XCZ110" s="247"/>
      <c r="XDA110" s="247"/>
      <c r="XDB110" s="247"/>
      <c r="XDC110" s="247"/>
      <c r="XDD110" s="247"/>
      <c r="XDE110" s="247"/>
      <c r="XDF110" s="247"/>
      <c r="XDG110" s="247"/>
      <c r="XDH110" s="247"/>
      <c r="XDI110" s="247"/>
      <c r="XDJ110" s="247"/>
      <c r="XDK110" s="247"/>
      <c r="XDL110" s="247"/>
      <c r="XDM110" s="247"/>
      <c r="XDN110" s="247"/>
      <c r="XDO110" s="247"/>
      <c r="XDP110" s="247"/>
      <c r="XDQ110" s="247"/>
      <c r="XDR110" s="247"/>
      <c r="XDS110" s="247"/>
      <c r="XDT110" s="247"/>
      <c r="XDU110" s="247"/>
      <c r="XDV110" s="247"/>
      <c r="XDW110" s="247"/>
      <c r="XDX110" s="247"/>
      <c r="XDY110" s="247"/>
      <c r="XDZ110" s="247"/>
      <c r="XEA110" s="247"/>
      <c r="XEB110" s="247"/>
      <c r="XEC110" s="247"/>
      <c r="XED110" s="247"/>
      <c r="XEE110" s="247"/>
      <c r="XEF110" s="247"/>
      <c r="XEG110" s="247"/>
      <c r="XEH110" s="247"/>
      <c r="XEI110" s="247"/>
      <c r="XEJ110" s="247"/>
      <c r="XEK110" s="247"/>
      <c r="XEL110" s="247"/>
      <c r="XEM110" s="247"/>
      <c r="XEN110" s="247"/>
      <c r="XEO110" s="247"/>
      <c r="XEP110" s="247"/>
      <c r="XEQ110" s="247"/>
      <c r="XER110" s="247"/>
      <c r="XES110" s="247"/>
      <c r="XET110" s="247"/>
      <c r="XEU110" s="247"/>
      <c r="XEV110" s="247"/>
      <c r="XEW110" s="247"/>
      <c r="XEX110" s="247"/>
      <c r="XEY110" s="247"/>
      <c r="XEZ110" s="247"/>
      <c r="XFA110" s="247"/>
      <c r="XFB110" s="247"/>
      <c r="XFC110" s="247"/>
      <c r="XFD110" s="247"/>
    </row>
    <row r="111" s="243" customFormat="1" spans="1:16384">
      <c r="A111" s="595"/>
      <c r="B111" s="596"/>
      <c r="C111" s="596"/>
      <c r="D111" s="594"/>
      <c r="E111" s="594"/>
      <c r="F111" s="594"/>
      <c r="G111" s="594"/>
      <c r="H111" s="594"/>
      <c r="I111" s="594"/>
      <c r="J111" s="594"/>
      <c r="K111" s="594"/>
      <c r="L111" s="597"/>
      <c r="XAB111" s="247"/>
      <c r="XAC111" s="247"/>
      <c r="XAD111" s="247"/>
      <c r="XAE111" s="247"/>
      <c r="XAF111" s="247"/>
      <c r="XAG111" s="247"/>
      <c r="XAH111" s="247"/>
      <c r="XAI111" s="247"/>
      <c r="XAJ111" s="247"/>
      <c r="XAK111" s="247"/>
      <c r="XAL111" s="247"/>
      <c r="XAM111" s="247"/>
      <c r="XAN111" s="247"/>
      <c r="XAO111" s="247"/>
      <c r="XAP111" s="247"/>
      <c r="XAQ111" s="247"/>
      <c r="XAR111" s="247"/>
      <c r="XAS111" s="247"/>
      <c r="XAT111" s="247"/>
      <c r="XAU111" s="247"/>
      <c r="XAV111" s="247"/>
      <c r="XAW111" s="247"/>
      <c r="XAX111" s="247"/>
      <c r="XAY111" s="247"/>
      <c r="XAZ111" s="247"/>
      <c r="XBA111" s="247"/>
      <c r="XBB111" s="247"/>
      <c r="XBC111" s="247"/>
      <c r="XBD111" s="247"/>
      <c r="XBE111" s="247"/>
      <c r="XBF111" s="247"/>
      <c r="XBG111" s="247"/>
      <c r="XBH111" s="247"/>
      <c r="XBI111" s="247"/>
      <c r="XBJ111" s="247"/>
      <c r="XBK111" s="247"/>
      <c r="XBL111" s="247"/>
      <c r="XBM111" s="247"/>
      <c r="XBN111" s="247"/>
      <c r="XBO111" s="247"/>
      <c r="XBP111" s="247"/>
      <c r="XBQ111" s="247"/>
      <c r="XBR111" s="247"/>
      <c r="XBS111" s="247"/>
      <c r="XBT111" s="247"/>
      <c r="XBU111" s="247"/>
      <c r="XBV111" s="247"/>
      <c r="XBW111" s="247"/>
      <c r="XBX111" s="247"/>
      <c r="XBY111" s="247"/>
      <c r="XBZ111" s="247"/>
      <c r="XCA111" s="247"/>
      <c r="XCB111" s="247"/>
      <c r="XCC111" s="247"/>
      <c r="XCD111" s="247"/>
      <c r="XCE111" s="247"/>
      <c r="XCF111" s="247"/>
      <c r="XCG111" s="247"/>
      <c r="XCH111" s="247"/>
      <c r="XCI111" s="247"/>
      <c r="XCJ111" s="247"/>
      <c r="XCK111" s="247"/>
      <c r="XCL111" s="247"/>
      <c r="XCM111" s="247"/>
      <c r="XCN111" s="247"/>
      <c r="XCO111" s="247"/>
      <c r="XCP111" s="247"/>
      <c r="XCQ111" s="247"/>
      <c r="XCR111" s="247"/>
      <c r="XCS111" s="247"/>
      <c r="XCT111" s="247"/>
      <c r="XCU111" s="247"/>
      <c r="XCV111" s="247"/>
      <c r="XCW111" s="247"/>
      <c r="XCX111" s="247"/>
      <c r="XCY111" s="247"/>
      <c r="XCZ111" s="247"/>
      <c r="XDA111" s="247"/>
      <c r="XDB111" s="247"/>
      <c r="XDC111" s="247"/>
      <c r="XDD111" s="247"/>
      <c r="XDE111" s="247"/>
      <c r="XDF111" s="247"/>
      <c r="XDG111" s="247"/>
      <c r="XDH111" s="247"/>
      <c r="XDI111" s="247"/>
      <c r="XDJ111" s="247"/>
      <c r="XDK111" s="247"/>
      <c r="XDL111" s="247"/>
      <c r="XDM111" s="247"/>
      <c r="XDN111" s="247"/>
      <c r="XDO111" s="247"/>
      <c r="XDP111" s="247"/>
      <c r="XDQ111" s="247"/>
      <c r="XDR111" s="247"/>
      <c r="XDS111" s="247"/>
      <c r="XDT111" s="247"/>
      <c r="XDU111" s="247"/>
      <c r="XDV111" s="247"/>
      <c r="XDW111" s="247"/>
      <c r="XDX111" s="247"/>
      <c r="XDY111" s="247"/>
      <c r="XDZ111" s="247"/>
      <c r="XEA111" s="247"/>
      <c r="XEB111" s="247"/>
      <c r="XEC111" s="247"/>
      <c r="XED111" s="247"/>
      <c r="XEE111" s="247"/>
      <c r="XEF111" s="247"/>
      <c r="XEG111" s="247"/>
      <c r="XEH111" s="247"/>
      <c r="XEI111" s="247"/>
      <c r="XEJ111" s="247"/>
      <c r="XEK111" s="247"/>
      <c r="XEL111" s="247"/>
      <c r="XEM111" s="247"/>
      <c r="XEN111" s="247"/>
      <c r="XEO111" s="247"/>
      <c r="XEP111" s="247"/>
      <c r="XEQ111" s="247"/>
      <c r="XER111" s="247"/>
      <c r="XES111" s="247"/>
      <c r="XET111" s="247"/>
      <c r="XEU111" s="247"/>
      <c r="XEV111" s="247"/>
      <c r="XEW111" s="247"/>
      <c r="XEX111" s="247"/>
      <c r="XEY111" s="247"/>
      <c r="XEZ111" s="247"/>
      <c r="XFA111" s="247"/>
      <c r="XFB111" s="247"/>
      <c r="XFC111" s="247"/>
      <c r="XFD111" s="247"/>
    </row>
    <row r="112" s="243" customFormat="1" spans="1:16384">
      <c r="A112" s="595"/>
      <c r="B112" s="596"/>
      <c r="C112" s="596"/>
      <c r="D112" s="594"/>
      <c r="E112" s="594"/>
      <c r="F112" s="594"/>
      <c r="G112" s="594"/>
      <c r="H112" s="594"/>
      <c r="I112" s="594"/>
      <c r="J112" s="594"/>
      <c r="K112" s="594"/>
      <c r="L112" s="597"/>
      <c r="XAB112" s="247"/>
      <c r="XAC112" s="247"/>
      <c r="XAD112" s="247"/>
      <c r="XAE112" s="247"/>
      <c r="XAF112" s="247"/>
      <c r="XAG112" s="247"/>
      <c r="XAH112" s="247"/>
      <c r="XAI112" s="247"/>
      <c r="XAJ112" s="247"/>
      <c r="XAK112" s="247"/>
      <c r="XAL112" s="247"/>
      <c r="XAM112" s="247"/>
      <c r="XAN112" s="247"/>
      <c r="XAO112" s="247"/>
      <c r="XAP112" s="247"/>
      <c r="XAQ112" s="247"/>
      <c r="XAR112" s="247"/>
      <c r="XAS112" s="247"/>
      <c r="XAT112" s="247"/>
      <c r="XAU112" s="247"/>
      <c r="XAV112" s="247"/>
      <c r="XAW112" s="247"/>
      <c r="XAX112" s="247"/>
      <c r="XAY112" s="247"/>
      <c r="XAZ112" s="247"/>
      <c r="XBA112" s="247"/>
      <c r="XBB112" s="247"/>
      <c r="XBC112" s="247"/>
      <c r="XBD112" s="247"/>
      <c r="XBE112" s="247"/>
      <c r="XBF112" s="247"/>
      <c r="XBG112" s="247"/>
      <c r="XBH112" s="247"/>
      <c r="XBI112" s="247"/>
      <c r="XBJ112" s="247"/>
      <c r="XBK112" s="247"/>
      <c r="XBL112" s="247"/>
      <c r="XBM112" s="247"/>
      <c r="XBN112" s="247"/>
      <c r="XBO112" s="247"/>
      <c r="XBP112" s="247"/>
      <c r="XBQ112" s="247"/>
      <c r="XBR112" s="247"/>
      <c r="XBS112" s="247"/>
      <c r="XBT112" s="247"/>
      <c r="XBU112" s="247"/>
      <c r="XBV112" s="247"/>
      <c r="XBW112" s="247"/>
      <c r="XBX112" s="247"/>
      <c r="XBY112" s="247"/>
      <c r="XBZ112" s="247"/>
      <c r="XCA112" s="247"/>
      <c r="XCB112" s="247"/>
      <c r="XCC112" s="247"/>
      <c r="XCD112" s="247"/>
      <c r="XCE112" s="247"/>
      <c r="XCF112" s="247"/>
      <c r="XCG112" s="247"/>
      <c r="XCH112" s="247"/>
      <c r="XCI112" s="247"/>
      <c r="XCJ112" s="247"/>
      <c r="XCK112" s="247"/>
      <c r="XCL112" s="247"/>
      <c r="XCM112" s="247"/>
      <c r="XCN112" s="247"/>
      <c r="XCO112" s="247"/>
      <c r="XCP112" s="247"/>
      <c r="XCQ112" s="247"/>
      <c r="XCR112" s="247"/>
      <c r="XCS112" s="247"/>
      <c r="XCT112" s="247"/>
      <c r="XCU112" s="247"/>
      <c r="XCV112" s="247"/>
      <c r="XCW112" s="247"/>
      <c r="XCX112" s="247"/>
      <c r="XCY112" s="247"/>
      <c r="XCZ112" s="247"/>
      <c r="XDA112" s="247"/>
      <c r="XDB112" s="247"/>
      <c r="XDC112" s="247"/>
      <c r="XDD112" s="247"/>
      <c r="XDE112" s="247"/>
      <c r="XDF112" s="247"/>
      <c r="XDG112" s="247"/>
      <c r="XDH112" s="247"/>
      <c r="XDI112" s="247"/>
      <c r="XDJ112" s="247"/>
      <c r="XDK112" s="247"/>
      <c r="XDL112" s="247"/>
      <c r="XDM112" s="247"/>
      <c r="XDN112" s="247"/>
      <c r="XDO112" s="247"/>
      <c r="XDP112" s="247"/>
      <c r="XDQ112" s="247"/>
      <c r="XDR112" s="247"/>
      <c r="XDS112" s="247"/>
      <c r="XDT112" s="247"/>
      <c r="XDU112" s="247"/>
      <c r="XDV112" s="247"/>
      <c r="XDW112" s="247"/>
      <c r="XDX112" s="247"/>
      <c r="XDY112" s="247"/>
      <c r="XDZ112" s="247"/>
      <c r="XEA112" s="247"/>
      <c r="XEB112" s="247"/>
      <c r="XEC112" s="247"/>
      <c r="XED112" s="247"/>
      <c r="XEE112" s="247"/>
      <c r="XEF112" s="247"/>
      <c r="XEG112" s="247"/>
      <c r="XEH112" s="247"/>
      <c r="XEI112" s="247"/>
      <c r="XEJ112" s="247"/>
      <c r="XEK112" s="247"/>
      <c r="XEL112" s="247"/>
      <c r="XEM112" s="247"/>
      <c r="XEN112" s="247"/>
      <c r="XEO112" s="247"/>
      <c r="XEP112" s="247"/>
      <c r="XEQ112" s="247"/>
      <c r="XER112" s="247"/>
      <c r="XES112" s="247"/>
      <c r="XET112" s="247"/>
      <c r="XEU112" s="247"/>
      <c r="XEV112" s="247"/>
      <c r="XEW112" s="247"/>
      <c r="XEX112" s="247"/>
      <c r="XEY112" s="247"/>
      <c r="XEZ112" s="247"/>
      <c r="XFA112" s="247"/>
      <c r="XFB112" s="247"/>
      <c r="XFC112" s="247"/>
      <c r="XFD112" s="247"/>
    </row>
    <row r="113" s="243" customFormat="1" spans="1:16384">
      <c r="A113" s="595"/>
      <c r="B113" s="596"/>
      <c r="C113" s="596"/>
      <c r="D113" s="594"/>
      <c r="E113" s="594"/>
      <c r="F113" s="594"/>
      <c r="G113" s="594"/>
      <c r="H113" s="594"/>
      <c r="I113" s="594"/>
      <c r="J113" s="594"/>
      <c r="K113" s="594"/>
      <c r="L113" s="597"/>
      <c r="XAB113" s="247"/>
      <c r="XAC113" s="247"/>
      <c r="XAD113" s="247"/>
      <c r="XAE113" s="247"/>
      <c r="XAF113" s="247"/>
      <c r="XAG113" s="247"/>
      <c r="XAH113" s="247"/>
      <c r="XAI113" s="247"/>
      <c r="XAJ113" s="247"/>
      <c r="XAK113" s="247"/>
      <c r="XAL113" s="247"/>
      <c r="XAM113" s="247"/>
      <c r="XAN113" s="247"/>
      <c r="XAO113" s="247"/>
      <c r="XAP113" s="247"/>
      <c r="XAQ113" s="247"/>
      <c r="XAR113" s="247"/>
      <c r="XAS113" s="247"/>
      <c r="XAT113" s="247"/>
      <c r="XAU113" s="247"/>
      <c r="XAV113" s="247"/>
      <c r="XAW113" s="247"/>
      <c r="XAX113" s="247"/>
      <c r="XAY113" s="247"/>
      <c r="XAZ113" s="247"/>
      <c r="XBA113" s="247"/>
      <c r="XBB113" s="247"/>
      <c r="XBC113" s="247"/>
      <c r="XBD113" s="247"/>
      <c r="XBE113" s="247"/>
      <c r="XBF113" s="247"/>
      <c r="XBG113" s="247"/>
      <c r="XBH113" s="247"/>
      <c r="XBI113" s="247"/>
      <c r="XBJ113" s="247"/>
      <c r="XBK113" s="247"/>
      <c r="XBL113" s="247"/>
      <c r="XBM113" s="247"/>
      <c r="XBN113" s="247"/>
      <c r="XBO113" s="247"/>
      <c r="XBP113" s="247"/>
      <c r="XBQ113" s="247"/>
      <c r="XBR113" s="247"/>
      <c r="XBS113" s="247"/>
      <c r="XBT113" s="247"/>
      <c r="XBU113" s="247"/>
      <c r="XBV113" s="247"/>
      <c r="XBW113" s="247"/>
      <c r="XBX113" s="247"/>
      <c r="XBY113" s="247"/>
      <c r="XBZ113" s="247"/>
      <c r="XCA113" s="247"/>
      <c r="XCB113" s="247"/>
      <c r="XCC113" s="247"/>
      <c r="XCD113" s="247"/>
      <c r="XCE113" s="247"/>
      <c r="XCF113" s="247"/>
      <c r="XCG113" s="247"/>
      <c r="XCH113" s="247"/>
      <c r="XCI113" s="247"/>
      <c r="XCJ113" s="247"/>
      <c r="XCK113" s="247"/>
      <c r="XCL113" s="247"/>
      <c r="XCM113" s="247"/>
      <c r="XCN113" s="247"/>
      <c r="XCO113" s="247"/>
      <c r="XCP113" s="247"/>
      <c r="XCQ113" s="247"/>
      <c r="XCR113" s="247"/>
      <c r="XCS113" s="247"/>
      <c r="XCT113" s="247"/>
      <c r="XCU113" s="247"/>
      <c r="XCV113" s="247"/>
      <c r="XCW113" s="247"/>
      <c r="XCX113" s="247"/>
      <c r="XCY113" s="247"/>
      <c r="XCZ113" s="247"/>
      <c r="XDA113" s="247"/>
      <c r="XDB113" s="247"/>
      <c r="XDC113" s="247"/>
      <c r="XDD113" s="247"/>
      <c r="XDE113" s="247"/>
      <c r="XDF113" s="247"/>
      <c r="XDG113" s="247"/>
      <c r="XDH113" s="247"/>
      <c r="XDI113" s="247"/>
      <c r="XDJ113" s="247"/>
      <c r="XDK113" s="247"/>
      <c r="XDL113" s="247"/>
      <c r="XDM113" s="247"/>
      <c r="XDN113" s="247"/>
      <c r="XDO113" s="247"/>
      <c r="XDP113" s="247"/>
      <c r="XDQ113" s="247"/>
      <c r="XDR113" s="247"/>
      <c r="XDS113" s="247"/>
      <c r="XDT113" s="247"/>
      <c r="XDU113" s="247"/>
      <c r="XDV113" s="247"/>
      <c r="XDW113" s="247"/>
      <c r="XDX113" s="247"/>
      <c r="XDY113" s="247"/>
      <c r="XDZ113" s="247"/>
      <c r="XEA113" s="247"/>
      <c r="XEB113" s="247"/>
      <c r="XEC113" s="247"/>
      <c r="XED113" s="247"/>
      <c r="XEE113" s="247"/>
      <c r="XEF113" s="247"/>
      <c r="XEG113" s="247"/>
      <c r="XEH113" s="247"/>
      <c r="XEI113" s="247"/>
      <c r="XEJ113" s="247"/>
      <c r="XEK113" s="247"/>
      <c r="XEL113" s="247"/>
      <c r="XEM113" s="247"/>
      <c r="XEN113" s="247"/>
      <c r="XEO113" s="247"/>
      <c r="XEP113" s="247"/>
      <c r="XEQ113" s="247"/>
      <c r="XER113" s="247"/>
      <c r="XES113" s="247"/>
      <c r="XET113" s="247"/>
      <c r="XEU113" s="247"/>
      <c r="XEV113" s="247"/>
      <c r="XEW113" s="247"/>
      <c r="XEX113" s="247"/>
      <c r="XEY113" s="247"/>
      <c r="XEZ113" s="247"/>
      <c r="XFA113" s="247"/>
      <c r="XFB113" s="247"/>
      <c r="XFC113" s="247"/>
      <c r="XFD113" s="247"/>
    </row>
    <row r="114" s="243" customFormat="1" spans="1:16384">
      <c r="A114" s="595"/>
      <c r="B114" s="596"/>
      <c r="C114" s="596"/>
      <c r="D114" s="594"/>
      <c r="E114" s="594"/>
      <c r="F114" s="594"/>
      <c r="G114" s="594"/>
      <c r="H114" s="594"/>
      <c r="I114" s="594"/>
      <c r="J114" s="594"/>
      <c r="K114" s="594"/>
      <c r="L114" s="597"/>
      <c r="XAB114" s="247"/>
      <c r="XAC114" s="247"/>
      <c r="XAD114" s="247"/>
      <c r="XAE114" s="247"/>
      <c r="XAF114" s="247"/>
      <c r="XAG114" s="247"/>
      <c r="XAH114" s="247"/>
      <c r="XAI114" s="247"/>
      <c r="XAJ114" s="247"/>
      <c r="XAK114" s="247"/>
      <c r="XAL114" s="247"/>
      <c r="XAM114" s="247"/>
      <c r="XAN114" s="247"/>
      <c r="XAO114" s="247"/>
      <c r="XAP114" s="247"/>
      <c r="XAQ114" s="247"/>
      <c r="XAR114" s="247"/>
      <c r="XAS114" s="247"/>
      <c r="XAT114" s="247"/>
      <c r="XAU114" s="247"/>
      <c r="XAV114" s="247"/>
      <c r="XAW114" s="247"/>
      <c r="XAX114" s="247"/>
      <c r="XAY114" s="247"/>
      <c r="XAZ114" s="247"/>
      <c r="XBA114" s="247"/>
      <c r="XBB114" s="247"/>
      <c r="XBC114" s="247"/>
      <c r="XBD114" s="247"/>
      <c r="XBE114" s="247"/>
      <c r="XBF114" s="247"/>
      <c r="XBG114" s="247"/>
      <c r="XBH114" s="247"/>
      <c r="XBI114" s="247"/>
      <c r="XBJ114" s="247"/>
      <c r="XBK114" s="247"/>
      <c r="XBL114" s="247"/>
      <c r="XBM114" s="247"/>
      <c r="XBN114" s="247"/>
      <c r="XBO114" s="247"/>
      <c r="XBP114" s="247"/>
      <c r="XBQ114" s="247"/>
      <c r="XBR114" s="247"/>
      <c r="XBS114" s="247"/>
      <c r="XBT114" s="247"/>
      <c r="XBU114" s="247"/>
      <c r="XBV114" s="247"/>
      <c r="XBW114" s="247"/>
      <c r="XBX114" s="247"/>
      <c r="XBY114" s="247"/>
      <c r="XBZ114" s="247"/>
      <c r="XCA114" s="247"/>
      <c r="XCB114" s="247"/>
      <c r="XCC114" s="247"/>
      <c r="XCD114" s="247"/>
      <c r="XCE114" s="247"/>
      <c r="XCF114" s="247"/>
      <c r="XCG114" s="247"/>
      <c r="XCH114" s="247"/>
      <c r="XCI114" s="247"/>
      <c r="XCJ114" s="247"/>
      <c r="XCK114" s="247"/>
      <c r="XCL114" s="247"/>
      <c r="XCM114" s="247"/>
      <c r="XCN114" s="247"/>
      <c r="XCO114" s="247"/>
      <c r="XCP114" s="247"/>
      <c r="XCQ114" s="247"/>
      <c r="XCR114" s="247"/>
      <c r="XCS114" s="247"/>
      <c r="XCT114" s="247"/>
      <c r="XCU114" s="247"/>
      <c r="XCV114" s="247"/>
      <c r="XCW114" s="247"/>
      <c r="XCX114" s="247"/>
      <c r="XCY114" s="247"/>
      <c r="XCZ114" s="247"/>
      <c r="XDA114" s="247"/>
      <c r="XDB114" s="247"/>
      <c r="XDC114" s="247"/>
      <c r="XDD114" s="247"/>
      <c r="XDE114" s="247"/>
      <c r="XDF114" s="247"/>
      <c r="XDG114" s="247"/>
      <c r="XDH114" s="247"/>
      <c r="XDI114" s="247"/>
      <c r="XDJ114" s="247"/>
      <c r="XDK114" s="247"/>
      <c r="XDL114" s="247"/>
      <c r="XDM114" s="247"/>
      <c r="XDN114" s="247"/>
      <c r="XDO114" s="247"/>
      <c r="XDP114" s="247"/>
      <c r="XDQ114" s="247"/>
      <c r="XDR114" s="247"/>
      <c r="XDS114" s="247"/>
      <c r="XDT114" s="247"/>
      <c r="XDU114" s="247"/>
      <c r="XDV114" s="247"/>
      <c r="XDW114" s="247"/>
      <c r="XDX114" s="247"/>
      <c r="XDY114" s="247"/>
      <c r="XDZ114" s="247"/>
      <c r="XEA114" s="247"/>
      <c r="XEB114" s="247"/>
      <c r="XEC114" s="247"/>
      <c r="XED114" s="247"/>
      <c r="XEE114" s="247"/>
      <c r="XEF114" s="247"/>
      <c r="XEG114" s="247"/>
      <c r="XEH114" s="247"/>
      <c r="XEI114" s="247"/>
      <c r="XEJ114" s="247"/>
      <c r="XEK114" s="247"/>
      <c r="XEL114" s="247"/>
      <c r="XEM114" s="247"/>
      <c r="XEN114" s="247"/>
      <c r="XEO114" s="247"/>
      <c r="XEP114" s="247"/>
      <c r="XEQ114" s="247"/>
      <c r="XER114" s="247"/>
      <c r="XES114" s="247"/>
      <c r="XET114" s="247"/>
      <c r="XEU114" s="247"/>
      <c r="XEV114" s="247"/>
      <c r="XEW114" s="247"/>
      <c r="XEX114" s="247"/>
      <c r="XEY114" s="247"/>
      <c r="XEZ114" s="247"/>
      <c r="XFA114" s="247"/>
      <c r="XFB114" s="247"/>
      <c r="XFC114" s="247"/>
      <c r="XFD114" s="247"/>
    </row>
    <row r="115" s="243" customFormat="1" spans="1:16384">
      <c r="A115" s="595"/>
      <c r="B115" s="596"/>
      <c r="C115" s="596"/>
      <c r="D115" s="594"/>
      <c r="E115" s="594"/>
      <c r="F115" s="594"/>
      <c r="G115" s="594"/>
      <c r="H115" s="594"/>
      <c r="I115" s="594"/>
      <c r="J115" s="594"/>
      <c r="K115" s="594"/>
      <c r="L115" s="597"/>
      <c r="XAB115" s="247"/>
      <c r="XAC115" s="247"/>
      <c r="XAD115" s="247"/>
      <c r="XAE115" s="247"/>
      <c r="XAF115" s="247"/>
      <c r="XAG115" s="247"/>
      <c r="XAH115" s="247"/>
      <c r="XAI115" s="247"/>
      <c r="XAJ115" s="247"/>
      <c r="XAK115" s="247"/>
      <c r="XAL115" s="247"/>
      <c r="XAM115" s="247"/>
      <c r="XAN115" s="247"/>
      <c r="XAO115" s="247"/>
      <c r="XAP115" s="247"/>
      <c r="XAQ115" s="247"/>
      <c r="XAR115" s="247"/>
      <c r="XAS115" s="247"/>
      <c r="XAT115" s="247"/>
      <c r="XAU115" s="247"/>
      <c r="XAV115" s="247"/>
      <c r="XAW115" s="247"/>
      <c r="XAX115" s="247"/>
      <c r="XAY115" s="247"/>
      <c r="XAZ115" s="247"/>
      <c r="XBA115" s="247"/>
      <c r="XBB115" s="247"/>
      <c r="XBC115" s="247"/>
      <c r="XBD115" s="247"/>
      <c r="XBE115" s="247"/>
      <c r="XBF115" s="247"/>
      <c r="XBG115" s="247"/>
      <c r="XBH115" s="247"/>
      <c r="XBI115" s="247"/>
      <c r="XBJ115" s="247"/>
      <c r="XBK115" s="247"/>
      <c r="XBL115" s="247"/>
      <c r="XBM115" s="247"/>
      <c r="XBN115" s="247"/>
      <c r="XBO115" s="247"/>
      <c r="XBP115" s="247"/>
      <c r="XBQ115" s="247"/>
      <c r="XBR115" s="247"/>
      <c r="XBS115" s="247"/>
      <c r="XBT115" s="247"/>
      <c r="XBU115" s="247"/>
      <c r="XBV115" s="247"/>
      <c r="XBW115" s="247"/>
      <c r="XBX115" s="247"/>
      <c r="XBY115" s="247"/>
      <c r="XBZ115" s="247"/>
      <c r="XCA115" s="247"/>
      <c r="XCB115" s="247"/>
      <c r="XCC115" s="247"/>
      <c r="XCD115" s="247"/>
      <c r="XCE115" s="247"/>
      <c r="XCF115" s="247"/>
      <c r="XCG115" s="247"/>
      <c r="XCH115" s="247"/>
      <c r="XCI115" s="247"/>
      <c r="XCJ115" s="247"/>
      <c r="XCK115" s="247"/>
      <c r="XCL115" s="247"/>
      <c r="XCM115" s="247"/>
      <c r="XCN115" s="247"/>
      <c r="XCO115" s="247"/>
      <c r="XCP115" s="247"/>
      <c r="XCQ115" s="247"/>
      <c r="XCR115" s="247"/>
      <c r="XCS115" s="247"/>
      <c r="XCT115" s="247"/>
      <c r="XCU115" s="247"/>
      <c r="XCV115" s="247"/>
      <c r="XCW115" s="247"/>
      <c r="XCX115" s="247"/>
      <c r="XCY115" s="247"/>
      <c r="XCZ115" s="247"/>
      <c r="XDA115" s="247"/>
      <c r="XDB115" s="247"/>
      <c r="XDC115" s="247"/>
      <c r="XDD115" s="247"/>
      <c r="XDE115" s="247"/>
      <c r="XDF115" s="247"/>
      <c r="XDG115" s="247"/>
      <c r="XDH115" s="247"/>
      <c r="XDI115" s="247"/>
      <c r="XDJ115" s="247"/>
      <c r="XDK115" s="247"/>
      <c r="XDL115" s="247"/>
      <c r="XDM115" s="247"/>
      <c r="XDN115" s="247"/>
      <c r="XDO115" s="247"/>
      <c r="XDP115" s="247"/>
      <c r="XDQ115" s="247"/>
      <c r="XDR115" s="247"/>
      <c r="XDS115" s="247"/>
      <c r="XDT115" s="247"/>
      <c r="XDU115" s="247"/>
      <c r="XDV115" s="247"/>
      <c r="XDW115" s="247"/>
      <c r="XDX115" s="247"/>
      <c r="XDY115" s="247"/>
      <c r="XDZ115" s="247"/>
      <c r="XEA115" s="247"/>
      <c r="XEB115" s="247"/>
      <c r="XEC115" s="247"/>
      <c r="XED115" s="247"/>
      <c r="XEE115" s="247"/>
      <c r="XEF115" s="247"/>
      <c r="XEG115" s="247"/>
      <c r="XEH115" s="247"/>
      <c r="XEI115" s="247"/>
      <c r="XEJ115" s="247"/>
      <c r="XEK115" s="247"/>
      <c r="XEL115" s="247"/>
      <c r="XEM115" s="247"/>
      <c r="XEN115" s="247"/>
      <c r="XEO115" s="247"/>
      <c r="XEP115" s="247"/>
      <c r="XEQ115" s="247"/>
      <c r="XER115" s="247"/>
      <c r="XES115" s="247"/>
      <c r="XET115" s="247"/>
      <c r="XEU115" s="247"/>
      <c r="XEV115" s="247"/>
      <c r="XEW115" s="247"/>
      <c r="XEX115" s="247"/>
      <c r="XEY115" s="247"/>
      <c r="XEZ115" s="247"/>
      <c r="XFA115" s="247"/>
      <c r="XFB115" s="247"/>
      <c r="XFC115" s="247"/>
      <c r="XFD115" s="247"/>
    </row>
    <row r="116" s="243" customFormat="1" spans="1:16384">
      <c r="A116" s="595"/>
      <c r="B116" s="596"/>
      <c r="C116" s="596"/>
      <c r="D116" s="594"/>
      <c r="E116" s="594"/>
      <c r="F116" s="594"/>
      <c r="G116" s="594"/>
      <c r="H116" s="594"/>
      <c r="I116" s="594"/>
      <c r="J116" s="594"/>
      <c r="K116" s="594"/>
      <c r="L116" s="597"/>
      <c r="XAB116" s="247"/>
      <c r="XAC116" s="247"/>
      <c r="XAD116" s="247"/>
      <c r="XAE116" s="247"/>
      <c r="XAF116" s="247"/>
      <c r="XAG116" s="247"/>
      <c r="XAH116" s="247"/>
      <c r="XAI116" s="247"/>
      <c r="XAJ116" s="247"/>
      <c r="XAK116" s="247"/>
      <c r="XAL116" s="247"/>
      <c r="XAM116" s="247"/>
      <c r="XAN116" s="247"/>
      <c r="XAO116" s="247"/>
      <c r="XAP116" s="247"/>
      <c r="XAQ116" s="247"/>
      <c r="XAR116" s="247"/>
      <c r="XAS116" s="247"/>
      <c r="XAT116" s="247"/>
      <c r="XAU116" s="247"/>
      <c r="XAV116" s="247"/>
      <c r="XAW116" s="247"/>
      <c r="XAX116" s="247"/>
      <c r="XAY116" s="247"/>
      <c r="XAZ116" s="247"/>
      <c r="XBA116" s="247"/>
      <c r="XBB116" s="247"/>
      <c r="XBC116" s="247"/>
      <c r="XBD116" s="247"/>
      <c r="XBE116" s="247"/>
      <c r="XBF116" s="247"/>
      <c r="XBG116" s="247"/>
      <c r="XBH116" s="247"/>
      <c r="XBI116" s="247"/>
      <c r="XBJ116" s="247"/>
      <c r="XBK116" s="247"/>
      <c r="XBL116" s="247"/>
      <c r="XBM116" s="247"/>
      <c r="XBN116" s="247"/>
      <c r="XBO116" s="247"/>
      <c r="XBP116" s="247"/>
      <c r="XBQ116" s="247"/>
      <c r="XBR116" s="247"/>
      <c r="XBS116" s="247"/>
      <c r="XBT116" s="247"/>
      <c r="XBU116" s="247"/>
      <c r="XBV116" s="247"/>
      <c r="XBW116" s="247"/>
      <c r="XBX116" s="247"/>
      <c r="XBY116" s="247"/>
      <c r="XBZ116" s="247"/>
      <c r="XCA116" s="247"/>
      <c r="XCB116" s="247"/>
      <c r="XCC116" s="247"/>
      <c r="XCD116" s="247"/>
      <c r="XCE116" s="247"/>
      <c r="XCF116" s="247"/>
      <c r="XCG116" s="247"/>
      <c r="XCH116" s="247"/>
      <c r="XCI116" s="247"/>
      <c r="XCJ116" s="247"/>
      <c r="XCK116" s="247"/>
      <c r="XCL116" s="247"/>
      <c r="XCM116" s="247"/>
      <c r="XCN116" s="247"/>
      <c r="XCO116" s="247"/>
      <c r="XCP116" s="247"/>
      <c r="XCQ116" s="247"/>
      <c r="XCR116" s="247"/>
      <c r="XCS116" s="247"/>
      <c r="XCT116" s="247"/>
      <c r="XCU116" s="247"/>
      <c r="XCV116" s="247"/>
      <c r="XCW116" s="247"/>
      <c r="XCX116" s="247"/>
      <c r="XCY116" s="247"/>
      <c r="XCZ116" s="247"/>
      <c r="XDA116" s="247"/>
      <c r="XDB116" s="247"/>
      <c r="XDC116" s="247"/>
      <c r="XDD116" s="247"/>
      <c r="XDE116" s="247"/>
      <c r="XDF116" s="247"/>
      <c r="XDG116" s="247"/>
      <c r="XDH116" s="247"/>
      <c r="XDI116" s="247"/>
      <c r="XDJ116" s="247"/>
      <c r="XDK116" s="247"/>
      <c r="XDL116" s="247"/>
      <c r="XDM116" s="247"/>
      <c r="XDN116" s="247"/>
      <c r="XDO116" s="247"/>
      <c r="XDP116" s="247"/>
      <c r="XDQ116" s="247"/>
      <c r="XDR116" s="247"/>
      <c r="XDS116" s="247"/>
      <c r="XDT116" s="247"/>
      <c r="XDU116" s="247"/>
      <c r="XDV116" s="247"/>
      <c r="XDW116" s="247"/>
      <c r="XDX116" s="247"/>
      <c r="XDY116" s="247"/>
      <c r="XDZ116" s="247"/>
      <c r="XEA116" s="247"/>
      <c r="XEB116" s="247"/>
      <c r="XEC116" s="247"/>
      <c r="XED116" s="247"/>
      <c r="XEE116" s="247"/>
      <c r="XEF116" s="247"/>
      <c r="XEG116" s="247"/>
      <c r="XEH116" s="247"/>
      <c r="XEI116" s="247"/>
      <c r="XEJ116" s="247"/>
      <c r="XEK116" s="247"/>
      <c r="XEL116" s="247"/>
      <c r="XEM116" s="247"/>
      <c r="XEN116" s="247"/>
      <c r="XEO116" s="247"/>
      <c r="XEP116" s="247"/>
      <c r="XEQ116" s="247"/>
      <c r="XER116" s="247"/>
      <c r="XES116" s="247"/>
      <c r="XET116" s="247"/>
      <c r="XEU116" s="247"/>
      <c r="XEV116" s="247"/>
      <c r="XEW116" s="247"/>
      <c r="XEX116" s="247"/>
      <c r="XEY116" s="247"/>
      <c r="XEZ116" s="247"/>
      <c r="XFA116" s="247"/>
      <c r="XFB116" s="247"/>
      <c r="XFC116" s="247"/>
      <c r="XFD116" s="247"/>
    </row>
    <row r="117" s="243" customFormat="1" spans="1:16384">
      <c r="A117" s="595"/>
      <c r="B117" s="596"/>
      <c r="C117" s="596"/>
      <c r="D117" s="594"/>
      <c r="E117" s="594"/>
      <c r="F117" s="594"/>
      <c r="G117" s="594"/>
      <c r="H117" s="594"/>
      <c r="I117" s="594"/>
      <c r="J117" s="594"/>
      <c r="K117" s="594"/>
      <c r="L117" s="597"/>
      <c r="XAB117" s="247"/>
      <c r="XAC117" s="247"/>
      <c r="XAD117" s="247"/>
      <c r="XAE117" s="247"/>
      <c r="XAF117" s="247"/>
      <c r="XAG117" s="247"/>
      <c r="XAH117" s="247"/>
      <c r="XAI117" s="247"/>
      <c r="XAJ117" s="247"/>
      <c r="XAK117" s="247"/>
      <c r="XAL117" s="247"/>
      <c r="XAM117" s="247"/>
      <c r="XAN117" s="247"/>
      <c r="XAO117" s="247"/>
      <c r="XAP117" s="247"/>
      <c r="XAQ117" s="247"/>
      <c r="XAR117" s="247"/>
      <c r="XAS117" s="247"/>
      <c r="XAT117" s="247"/>
      <c r="XAU117" s="247"/>
      <c r="XAV117" s="247"/>
      <c r="XAW117" s="247"/>
      <c r="XAX117" s="247"/>
      <c r="XAY117" s="247"/>
      <c r="XAZ117" s="247"/>
      <c r="XBA117" s="247"/>
      <c r="XBB117" s="247"/>
      <c r="XBC117" s="247"/>
      <c r="XBD117" s="247"/>
      <c r="XBE117" s="247"/>
      <c r="XBF117" s="247"/>
      <c r="XBG117" s="247"/>
      <c r="XBH117" s="247"/>
      <c r="XBI117" s="247"/>
      <c r="XBJ117" s="247"/>
      <c r="XBK117" s="247"/>
      <c r="XBL117" s="247"/>
      <c r="XBM117" s="247"/>
      <c r="XBN117" s="247"/>
      <c r="XBO117" s="247"/>
      <c r="XBP117" s="247"/>
      <c r="XBQ117" s="247"/>
      <c r="XBR117" s="247"/>
      <c r="XBS117" s="247"/>
      <c r="XBT117" s="247"/>
      <c r="XBU117" s="247"/>
      <c r="XBV117" s="247"/>
      <c r="XBW117" s="247"/>
      <c r="XBX117" s="247"/>
      <c r="XBY117" s="247"/>
      <c r="XBZ117" s="247"/>
      <c r="XCA117" s="247"/>
      <c r="XCB117" s="247"/>
      <c r="XCC117" s="247"/>
      <c r="XCD117" s="247"/>
      <c r="XCE117" s="247"/>
      <c r="XCF117" s="247"/>
      <c r="XCG117" s="247"/>
      <c r="XCH117" s="247"/>
      <c r="XCI117" s="247"/>
      <c r="XCJ117" s="247"/>
      <c r="XCK117" s="247"/>
      <c r="XCL117" s="247"/>
      <c r="XCM117" s="247"/>
      <c r="XCN117" s="247"/>
      <c r="XCO117" s="247"/>
      <c r="XCP117" s="247"/>
      <c r="XCQ117" s="247"/>
      <c r="XCR117" s="247"/>
      <c r="XCS117" s="247"/>
      <c r="XCT117" s="247"/>
      <c r="XCU117" s="247"/>
      <c r="XCV117" s="247"/>
      <c r="XCW117" s="247"/>
      <c r="XCX117" s="247"/>
      <c r="XCY117" s="247"/>
      <c r="XCZ117" s="247"/>
      <c r="XDA117" s="247"/>
      <c r="XDB117" s="247"/>
      <c r="XDC117" s="247"/>
      <c r="XDD117" s="247"/>
      <c r="XDE117" s="247"/>
      <c r="XDF117" s="247"/>
      <c r="XDG117" s="247"/>
      <c r="XDH117" s="247"/>
      <c r="XDI117" s="247"/>
      <c r="XDJ117" s="247"/>
      <c r="XDK117" s="247"/>
      <c r="XDL117" s="247"/>
      <c r="XDM117" s="247"/>
      <c r="XDN117" s="247"/>
      <c r="XDO117" s="247"/>
      <c r="XDP117" s="247"/>
      <c r="XDQ117" s="247"/>
      <c r="XDR117" s="247"/>
      <c r="XDS117" s="247"/>
      <c r="XDT117" s="247"/>
      <c r="XDU117" s="247"/>
      <c r="XDV117" s="247"/>
      <c r="XDW117" s="247"/>
      <c r="XDX117" s="247"/>
      <c r="XDY117" s="247"/>
      <c r="XDZ117" s="247"/>
      <c r="XEA117" s="247"/>
      <c r="XEB117" s="247"/>
      <c r="XEC117" s="247"/>
      <c r="XED117" s="247"/>
      <c r="XEE117" s="247"/>
      <c r="XEF117" s="247"/>
      <c r="XEG117" s="247"/>
      <c r="XEH117" s="247"/>
      <c r="XEI117" s="247"/>
      <c r="XEJ117" s="247"/>
      <c r="XEK117" s="247"/>
      <c r="XEL117" s="247"/>
      <c r="XEM117" s="247"/>
      <c r="XEN117" s="247"/>
      <c r="XEO117" s="247"/>
      <c r="XEP117" s="247"/>
      <c r="XEQ117" s="247"/>
      <c r="XER117" s="247"/>
      <c r="XES117" s="247"/>
      <c r="XET117" s="247"/>
      <c r="XEU117" s="247"/>
      <c r="XEV117" s="247"/>
      <c r="XEW117" s="247"/>
      <c r="XEX117" s="247"/>
      <c r="XEY117" s="247"/>
      <c r="XEZ117" s="247"/>
      <c r="XFA117" s="247"/>
      <c r="XFB117" s="247"/>
      <c r="XFC117" s="247"/>
      <c r="XFD117" s="247"/>
    </row>
    <row r="118" s="243" customFormat="1" spans="1:16384">
      <c r="A118" s="595"/>
      <c r="B118" s="596"/>
      <c r="C118" s="596"/>
      <c r="D118" s="594"/>
      <c r="E118" s="594"/>
      <c r="F118" s="594"/>
      <c r="G118" s="594"/>
      <c r="H118" s="594"/>
      <c r="I118" s="594"/>
      <c r="J118" s="594"/>
      <c r="K118" s="594"/>
      <c r="L118" s="597"/>
      <c r="XAB118" s="247"/>
      <c r="XAC118" s="247"/>
      <c r="XAD118" s="247"/>
      <c r="XAE118" s="247"/>
      <c r="XAF118" s="247"/>
      <c r="XAG118" s="247"/>
      <c r="XAH118" s="247"/>
      <c r="XAI118" s="247"/>
      <c r="XAJ118" s="247"/>
      <c r="XAK118" s="247"/>
      <c r="XAL118" s="247"/>
      <c r="XAM118" s="247"/>
      <c r="XAN118" s="247"/>
      <c r="XAO118" s="247"/>
      <c r="XAP118" s="247"/>
      <c r="XAQ118" s="247"/>
      <c r="XAR118" s="247"/>
      <c r="XAS118" s="247"/>
      <c r="XAT118" s="247"/>
      <c r="XAU118" s="247"/>
      <c r="XAV118" s="247"/>
      <c r="XAW118" s="247"/>
      <c r="XAX118" s="247"/>
      <c r="XAY118" s="247"/>
      <c r="XAZ118" s="247"/>
      <c r="XBA118" s="247"/>
      <c r="XBB118" s="247"/>
      <c r="XBC118" s="247"/>
      <c r="XBD118" s="247"/>
      <c r="XBE118" s="247"/>
      <c r="XBF118" s="247"/>
      <c r="XBG118" s="247"/>
      <c r="XBH118" s="247"/>
      <c r="XBI118" s="247"/>
      <c r="XBJ118" s="247"/>
      <c r="XBK118" s="247"/>
      <c r="XBL118" s="247"/>
      <c r="XBM118" s="247"/>
      <c r="XBN118" s="247"/>
      <c r="XBO118" s="247"/>
      <c r="XBP118" s="247"/>
      <c r="XBQ118" s="247"/>
      <c r="XBR118" s="247"/>
      <c r="XBS118" s="247"/>
      <c r="XBT118" s="247"/>
      <c r="XBU118" s="247"/>
      <c r="XBV118" s="247"/>
      <c r="XBW118" s="247"/>
      <c r="XBX118" s="247"/>
      <c r="XBY118" s="247"/>
      <c r="XBZ118" s="247"/>
      <c r="XCA118" s="247"/>
      <c r="XCB118" s="247"/>
      <c r="XCC118" s="247"/>
      <c r="XCD118" s="247"/>
      <c r="XCE118" s="247"/>
      <c r="XCF118" s="247"/>
      <c r="XCG118" s="247"/>
      <c r="XCH118" s="247"/>
      <c r="XCI118" s="247"/>
      <c r="XCJ118" s="247"/>
      <c r="XCK118" s="247"/>
      <c r="XCL118" s="247"/>
      <c r="XCM118" s="247"/>
      <c r="XCN118" s="247"/>
      <c r="XCO118" s="247"/>
      <c r="XCP118" s="247"/>
      <c r="XCQ118" s="247"/>
      <c r="XCR118" s="247"/>
      <c r="XCS118" s="247"/>
      <c r="XCT118" s="247"/>
      <c r="XCU118" s="247"/>
      <c r="XCV118" s="247"/>
      <c r="XCW118" s="247"/>
      <c r="XCX118" s="247"/>
      <c r="XCY118" s="247"/>
      <c r="XCZ118" s="247"/>
      <c r="XDA118" s="247"/>
      <c r="XDB118" s="247"/>
      <c r="XDC118" s="247"/>
      <c r="XDD118" s="247"/>
      <c r="XDE118" s="247"/>
      <c r="XDF118" s="247"/>
      <c r="XDG118" s="247"/>
      <c r="XDH118" s="247"/>
      <c r="XDI118" s="247"/>
      <c r="XDJ118" s="247"/>
      <c r="XDK118" s="247"/>
      <c r="XDL118" s="247"/>
      <c r="XDM118" s="247"/>
      <c r="XDN118" s="247"/>
      <c r="XDO118" s="247"/>
      <c r="XDP118" s="247"/>
      <c r="XDQ118" s="247"/>
      <c r="XDR118" s="247"/>
      <c r="XDS118" s="247"/>
      <c r="XDT118" s="247"/>
      <c r="XDU118" s="247"/>
      <c r="XDV118" s="247"/>
      <c r="XDW118" s="247"/>
      <c r="XDX118" s="247"/>
      <c r="XDY118" s="247"/>
      <c r="XDZ118" s="247"/>
      <c r="XEA118" s="247"/>
      <c r="XEB118" s="247"/>
      <c r="XEC118" s="247"/>
      <c r="XED118" s="247"/>
      <c r="XEE118" s="247"/>
      <c r="XEF118" s="247"/>
      <c r="XEG118" s="247"/>
      <c r="XEH118" s="247"/>
      <c r="XEI118" s="247"/>
      <c r="XEJ118" s="247"/>
      <c r="XEK118" s="247"/>
      <c r="XEL118" s="247"/>
      <c r="XEM118" s="247"/>
      <c r="XEN118" s="247"/>
      <c r="XEO118" s="247"/>
      <c r="XEP118" s="247"/>
      <c r="XEQ118" s="247"/>
      <c r="XER118" s="247"/>
      <c r="XES118" s="247"/>
      <c r="XET118" s="247"/>
      <c r="XEU118" s="247"/>
      <c r="XEV118" s="247"/>
      <c r="XEW118" s="247"/>
      <c r="XEX118" s="247"/>
      <c r="XEY118" s="247"/>
      <c r="XEZ118" s="247"/>
      <c r="XFA118" s="247"/>
      <c r="XFB118" s="247"/>
      <c r="XFC118" s="247"/>
      <c r="XFD118" s="247"/>
    </row>
    <row r="119" s="243" customFormat="1" spans="1:16384">
      <c r="A119" s="595"/>
      <c r="B119" s="596"/>
      <c r="C119" s="596"/>
      <c r="D119" s="594"/>
      <c r="E119" s="594"/>
      <c r="F119" s="594"/>
      <c r="G119" s="594"/>
      <c r="H119" s="594"/>
      <c r="I119" s="594"/>
      <c r="J119" s="594"/>
      <c r="K119" s="594"/>
      <c r="L119" s="597"/>
      <c r="XAB119" s="247"/>
      <c r="XAC119" s="247"/>
      <c r="XAD119" s="247"/>
      <c r="XAE119" s="247"/>
      <c r="XAF119" s="247"/>
      <c r="XAG119" s="247"/>
      <c r="XAH119" s="247"/>
      <c r="XAI119" s="247"/>
      <c r="XAJ119" s="247"/>
      <c r="XAK119" s="247"/>
      <c r="XAL119" s="247"/>
      <c r="XAM119" s="247"/>
      <c r="XAN119" s="247"/>
      <c r="XAO119" s="247"/>
      <c r="XAP119" s="247"/>
      <c r="XAQ119" s="247"/>
      <c r="XAR119" s="247"/>
      <c r="XAS119" s="247"/>
      <c r="XAT119" s="247"/>
      <c r="XAU119" s="247"/>
      <c r="XAV119" s="247"/>
      <c r="XAW119" s="247"/>
      <c r="XAX119" s="247"/>
      <c r="XAY119" s="247"/>
      <c r="XAZ119" s="247"/>
      <c r="XBA119" s="247"/>
      <c r="XBB119" s="247"/>
      <c r="XBC119" s="247"/>
      <c r="XBD119" s="247"/>
      <c r="XBE119" s="247"/>
      <c r="XBF119" s="247"/>
      <c r="XBG119" s="247"/>
      <c r="XBH119" s="247"/>
      <c r="XBI119" s="247"/>
      <c r="XBJ119" s="247"/>
      <c r="XBK119" s="247"/>
      <c r="XBL119" s="247"/>
      <c r="XBM119" s="247"/>
      <c r="XBN119" s="247"/>
      <c r="XBO119" s="247"/>
      <c r="XBP119" s="247"/>
      <c r="XBQ119" s="247"/>
      <c r="XBR119" s="247"/>
      <c r="XBS119" s="247"/>
      <c r="XBT119" s="247"/>
      <c r="XBU119" s="247"/>
      <c r="XBV119" s="247"/>
      <c r="XBW119" s="247"/>
      <c r="XBX119" s="247"/>
      <c r="XBY119" s="247"/>
      <c r="XBZ119" s="247"/>
      <c r="XCA119" s="247"/>
      <c r="XCB119" s="247"/>
      <c r="XCC119" s="247"/>
      <c r="XCD119" s="247"/>
      <c r="XCE119" s="247"/>
      <c r="XCF119" s="247"/>
      <c r="XCG119" s="247"/>
      <c r="XCH119" s="247"/>
      <c r="XCI119" s="247"/>
      <c r="XCJ119" s="247"/>
      <c r="XCK119" s="247"/>
      <c r="XCL119" s="247"/>
      <c r="XCM119" s="247"/>
      <c r="XCN119" s="247"/>
      <c r="XCO119" s="247"/>
      <c r="XCP119" s="247"/>
      <c r="XCQ119" s="247"/>
      <c r="XCR119" s="247"/>
      <c r="XCS119" s="247"/>
      <c r="XCT119" s="247"/>
      <c r="XCU119" s="247"/>
      <c r="XCV119" s="247"/>
      <c r="XCW119" s="247"/>
      <c r="XCX119" s="247"/>
      <c r="XCY119" s="247"/>
      <c r="XCZ119" s="247"/>
      <c r="XDA119" s="247"/>
      <c r="XDB119" s="247"/>
      <c r="XDC119" s="247"/>
      <c r="XDD119" s="247"/>
      <c r="XDE119" s="247"/>
      <c r="XDF119" s="247"/>
      <c r="XDG119" s="247"/>
      <c r="XDH119" s="247"/>
      <c r="XDI119" s="247"/>
      <c r="XDJ119" s="247"/>
      <c r="XDK119" s="247"/>
      <c r="XDL119" s="247"/>
      <c r="XDM119" s="247"/>
      <c r="XDN119" s="247"/>
      <c r="XDO119" s="247"/>
      <c r="XDP119" s="247"/>
      <c r="XDQ119" s="247"/>
      <c r="XDR119" s="247"/>
      <c r="XDS119" s="247"/>
      <c r="XDT119" s="247"/>
      <c r="XDU119" s="247"/>
      <c r="XDV119" s="247"/>
      <c r="XDW119" s="247"/>
      <c r="XDX119" s="247"/>
      <c r="XDY119" s="247"/>
      <c r="XDZ119" s="247"/>
      <c r="XEA119" s="247"/>
      <c r="XEB119" s="247"/>
      <c r="XEC119" s="247"/>
      <c r="XED119" s="247"/>
      <c r="XEE119" s="247"/>
      <c r="XEF119" s="247"/>
      <c r="XEG119" s="247"/>
      <c r="XEH119" s="247"/>
      <c r="XEI119" s="247"/>
      <c r="XEJ119" s="247"/>
      <c r="XEK119" s="247"/>
      <c r="XEL119" s="247"/>
      <c r="XEM119" s="247"/>
      <c r="XEN119" s="247"/>
      <c r="XEO119" s="247"/>
      <c r="XEP119" s="247"/>
      <c r="XEQ119" s="247"/>
      <c r="XER119" s="247"/>
      <c r="XES119" s="247"/>
      <c r="XET119" s="247"/>
      <c r="XEU119" s="247"/>
      <c r="XEV119" s="247"/>
      <c r="XEW119" s="247"/>
      <c r="XEX119" s="247"/>
      <c r="XEY119" s="247"/>
      <c r="XEZ119" s="247"/>
      <c r="XFA119" s="247"/>
      <c r="XFB119" s="247"/>
      <c r="XFC119" s="247"/>
      <c r="XFD119" s="247"/>
    </row>
    <row r="120" s="243" customFormat="1" spans="1:16384">
      <c r="A120" s="595"/>
      <c r="B120" s="596"/>
      <c r="C120" s="596"/>
      <c r="D120" s="594"/>
      <c r="E120" s="594"/>
      <c r="F120" s="594"/>
      <c r="G120" s="594"/>
      <c r="H120" s="594"/>
      <c r="I120" s="594"/>
      <c r="J120" s="594"/>
      <c r="K120" s="594"/>
      <c r="L120" s="597"/>
      <c r="XAB120" s="247"/>
      <c r="XAC120" s="247"/>
      <c r="XAD120" s="247"/>
      <c r="XAE120" s="247"/>
      <c r="XAF120" s="247"/>
      <c r="XAG120" s="247"/>
      <c r="XAH120" s="247"/>
      <c r="XAI120" s="247"/>
      <c r="XAJ120" s="247"/>
      <c r="XAK120" s="247"/>
      <c r="XAL120" s="247"/>
      <c r="XAM120" s="247"/>
      <c r="XAN120" s="247"/>
      <c r="XAO120" s="247"/>
      <c r="XAP120" s="247"/>
      <c r="XAQ120" s="247"/>
      <c r="XAR120" s="247"/>
      <c r="XAS120" s="247"/>
      <c r="XAT120" s="247"/>
      <c r="XAU120" s="247"/>
      <c r="XAV120" s="247"/>
      <c r="XAW120" s="247"/>
      <c r="XAX120" s="247"/>
      <c r="XAY120" s="247"/>
      <c r="XAZ120" s="247"/>
      <c r="XBA120" s="247"/>
      <c r="XBB120" s="247"/>
      <c r="XBC120" s="247"/>
      <c r="XBD120" s="247"/>
      <c r="XBE120" s="247"/>
      <c r="XBF120" s="247"/>
      <c r="XBG120" s="247"/>
      <c r="XBH120" s="247"/>
      <c r="XBI120" s="247"/>
      <c r="XBJ120" s="247"/>
      <c r="XBK120" s="247"/>
      <c r="XBL120" s="247"/>
      <c r="XBM120" s="247"/>
      <c r="XBN120" s="247"/>
      <c r="XBO120" s="247"/>
      <c r="XBP120" s="247"/>
      <c r="XBQ120" s="247"/>
      <c r="XBR120" s="247"/>
      <c r="XBS120" s="247"/>
      <c r="XBT120" s="247"/>
      <c r="XBU120" s="247"/>
      <c r="XBV120" s="247"/>
      <c r="XBW120" s="247"/>
      <c r="XBX120" s="247"/>
      <c r="XBY120" s="247"/>
      <c r="XBZ120" s="247"/>
      <c r="XCA120" s="247"/>
      <c r="XCB120" s="247"/>
      <c r="XCC120" s="247"/>
      <c r="XCD120" s="247"/>
      <c r="XCE120" s="247"/>
      <c r="XCF120" s="247"/>
      <c r="XCG120" s="247"/>
      <c r="XCH120" s="247"/>
      <c r="XCI120" s="247"/>
      <c r="XCJ120" s="247"/>
      <c r="XCK120" s="247"/>
      <c r="XCL120" s="247"/>
      <c r="XCM120" s="247"/>
      <c r="XCN120" s="247"/>
      <c r="XCO120" s="247"/>
      <c r="XCP120" s="247"/>
      <c r="XCQ120" s="247"/>
      <c r="XCR120" s="247"/>
      <c r="XCS120" s="247"/>
      <c r="XCT120" s="247"/>
      <c r="XCU120" s="247"/>
      <c r="XCV120" s="247"/>
      <c r="XCW120" s="247"/>
      <c r="XCX120" s="247"/>
      <c r="XCY120" s="247"/>
      <c r="XCZ120" s="247"/>
      <c r="XDA120" s="247"/>
      <c r="XDB120" s="247"/>
      <c r="XDC120" s="247"/>
      <c r="XDD120" s="247"/>
      <c r="XDE120" s="247"/>
      <c r="XDF120" s="247"/>
      <c r="XDG120" s="247"/>
      <c r="XDH120" s="247"/>
      <c r="XDI120" s="247"/>
      <c r="XDJ120" s="247"/>
      <c r="XDK120" s="247"/>
      <c r="XDL120" s="247"/>
      <c r="XDM120" s="247"/>
      <c r="XDN120" s="247"/>
      <c r="XDO120" s="247"/>
      <c r="XDP120" s="247"/>
      <c r="XDQ120" s="247"/>
      <c r="XDR120" s="247"/>
      <c r="XDS120" s="247"/>
      <c r="XDT120" s="247"/>
      <c r="XDU120" s="247"/>
      <c r="XDV120" s="247"/>
      <c r="XDW120" s="247"/>
      <c r="XDX120" s="247"/>
      <c r="XDY120" s="247"/>
      <c r="XDZ120" s="247"/>
      <c r="XEA120" s="247"/>
      <c r="XEB120" s="247"/>
      <c r="XEC120" s="247"/>
      <c r="XED120" s="247"/>
      <c r="XEE120" s="247"/>
      <c r="XEF120" s="247"/>
      <c r="XEG120" s="247"/>
      <c r="XEH120" s="247"/>
      <c r="XEI120" s="247"/>
      <c r="XEJ120" s="247"/>
      <c r="XEK120" s="247"/>
      <c r="XEL120" s="247"/>
      <c r="XEM120" s="247"/>
      <c r="XEN120" s="247"/>
      <c r="XEO120" s="247"/>
      <c r="XEP120" s="247"/>
      <c r="XEQ120" s="247"/>
      <c r="XER120" s="247"/>
      <c r="XES120" s="247"/>
      <c r="XET120" s="247"/>
      <c r="XEU120" s="247"/>
      <c r="XEV120" s="247"/>
      <c r="XEW120" s="247"/>
      <c r="XEX120" s="247"/>
      <c r="XEY120" s="247"/>
      <c r="XEZ120" s="247"/>
      <c r="XFA120" s="247"/>
      <c r="XFB120" s="247"/>
      <c r="XFC120" s="247"/>
      <c r="XFD120" s="247"/>
    </row>
    <row r="121" s="243" customFormat="1" spans="1:16384">
      <c r="A121" s="595"/>
      <c r="B121" s="596"/>
      <c r="C121" s="596"/>
      <c r="D121" s="594"/>
      <c r="E121" s="594"/>
      <c r="F121" s="594"/>
      <c r="G121" s="594"/>
      <c r="H121" s="594"/>
      <c r="I121" s="594"/>
      <c r="J121" s="594"/>
      <c r="K121" s="594"/>
      <c r="L121" s="597"/>
      <c r="XAB121" s="247"/>
      <c r="XAC121" s="247"/>
      <c r="XAD121" s="247"/>
      <c r="XAE121" s="247"/>
      <c r="XAF121" s="247"/>
      <c r="XAG121" s="247"/>
      <c r="XAH121" s="247"/>
      <c r="XAI121" s="247"/>
      <c r="XAJ121" s="247"/>
      <c r="XAK121" s="247"/>
      <c r="XAL121" s="247"/>
      <c r="XAM121" s="247"/>
      <c r="XAN121" s="247"/>
      <c r="XAO121" s="247"/>
      <c r="XAP121" s="247"/>
      <c r="XAQ121" s="247"/>
      <c r="XAR121" s="247"/>
      <c r="XAS121" s="247"/>
      <c r="XAT121" s="247"/>
      <c r="XAU121" s="247"/>
      <c r="XAV121" s="247"/>
      <c r="XAW121" s="247"/>
      <c r="XAX121" s="247"/>
      <c r="XAY121" s="247"/>
      <c r="XAZ121" s="247"/>
      <c r="XBA121" s="247"/>
      <c r="XBB121" s="247"/>
      <c r="XBC121" s="247"/>
      <c r="XBD121" s="247"/>
      <c r="XBE121" s="247"/>
      <c r="XBF121" s="247"/>
      <c r="XBG121" s="247"/>
      <c r="XBH121" s="247"/>
      <c r="XBI121" s="247"/>
      <c r="XBJ121" s="247"/>
      <c r="XBK121" s="247"/>
      <c r="XBL121" s="247"/>
      <c r="XBM121" s="247"/>
      <c r="XBN121" s="247"/>
      <c r="XBO121" s="247"/>
      <c r="XBP121" s="247"/>
      <c r="XBQ121" s="247"/>
      <c r="XBR121" s="247"/>
      <c r="XBS121" s="247"/>
      <c r="XBT121" s="247"/>
      <c r="XBU121" s="247"/>
      <c r="XBV121" s="247"/>
      <c r="XBW121" s="247"/>
      <c r="XBX121" s="247"/>
      <c r="XBY121" s="247"/>
      <c r="XBZ121" s="247"/>
      <c r="XCA121" s="247"/>
      <c r="XCB121" s="247"/>
      <c r="XCC121" s="247"/>
      <c r="XCD121" s="247"/>
      <c r="XCE121" s="247"/>
      <c r="XCF121" s="247"/>
      <c r="XCG121" s="247"/>
      <c r="XCH121" s="247"/>
      <c r="XCI121" s="247"/>
      <c r="XCJ121" s="247"/>
      <c r="XCK121" s="247"/>
      <c r="XCL121" s="247"/>
      <c r="XCM121" s="247"/>
      <c r="XCN121" s="247"/>
      <c r="XCO121" s="247"/>
      <c r="XCP121" s="247"/>
      <c r="XCQ121" s="247"/>
      <c r="XCR121" s="247"/>
      <c r="XCS121" s="247"/>
      <c r="XCT121" s="247"/>
      <c r="XCU121" s="247"/>
      <c r="XCV121" s="247"/>
      <c r="XCW121" s="247"/>
      <c r="XCX121" s="247"/>
      <c r="XCY121" s="247"/>
      <c r="XCZ121" s="247"/>
      <c r="XDA121" s="247"/>
      <c r="XDB121" s="247"/>
      <c r="XDC121" s="247"/>
      <c r="XDD121" s="247"/>
      <c r="XDE121" s="247"/>
      <c r="XDF121" s="247"/>
      <c r="XDG121" s="247"/>
      <c r="XDH121" s="247"/>
      <c r="XDI121" s="247"/>
      <c r="XDJ121" s="247"/>
      <c r="XDK121" s="247"/>
      <c r="XDL121" s="247"/>
      <c r="XDM121" s="247"/>
      <c r="XDN121" s="247"/>
      <c r="XDO121" s="247"/>
      <c r="XDP121" s="247"/>
      <c r="XDQ121" s="247"/>
      <c r="XDR121" s="247"/>
      <c r="XDS121" s="247"/>
      <c r="XDT121" s="247"/>
      <c r="XDU121" s="247"/>
      <c r="XDV121" s="247"/>
      <c r="XDW121" s="247"/>
      <c r="XDX121" s="247"/>
      <c r="XDY121" s="247"/>
      <c r="XDZ121" s="247"/>
      <c r="XEA121" s="247"/>
      <c r="XEB121" s="247"/>
      <c r="XEC121" s="247"/>
      <c r="XED121" s="247"/>
      <c r="XEE121" s="247"/>
      <c r="XEF121" s="247"/>
      <c r="XEG121" s="247"/>
      <c r="XEH121" s="247"/>
      <c r="XEI121" s="247"/>
      <c r="XEJ121" s="247"/>
      <c r="XEK121" s="247"/>
      <c r="XEL121" s="247"/>
      <c r="XEM121" s="247"/>
      <c r="XEN121" s="247"/>
      <c r="XEO121" s="247"/>
      <c r="XEP121" s="247"/>
      <c r="XEQ121" s="247"/>
      <c r="XER121" s="247"/>
      <c r="XES121" s="247"/>
      <c r="XET121" s="247"/>
      <c r="XEU121" s="247"/>
      <c r="XEV121" s="247"/>
      <c r="XEW121" s="247"/>
      <c r="XEX121" s="247"/>
      <c r="XEY121" s="247"/>
      <c r="XEZ121" s="247"/>
      <c r="XFA121" s="247"/>
      <c r="XFB121" s="247"/>
      <c r="XFC121" s="247"/>
      <c r="XFD121" s="247"/>
    </row>
    <row r="122" s="243" customFormat="1" spans="1:16384">
      <c r="A122" s="595"/>
      <c r="B122" s="596"/>
      <c r="C122" s="596"/>
      <c r="D122" s="594"/>
      <c r="E122" s="594"/>
      <c r="F122" s="594"/>
      <c r="G122" s="594"/>
      <c r="H122" s="594"/>
      <c r="I122" s="594"/>
      <c r="J122" s="594"/>
      <c r="K122" s="594"/>
      <c r="L122" s="597"/>
      <c r="XAB122" s="247"/>
      <c r="XAC122" s="247"/>
      <c r="XAD122" s="247"/>
      <c r="XAE122" s="247"/>
      <c r="XAF122" s="247"/>
      <c r="XAG122" s="247"/>
      <c r="XAH122" s="247"/>
      <c r="XAI122" s="247"/>
      <c r="XAJ122" s="247"/>
      <c r="XAK122" s="247"/>
      <c r="XAL122" s="247"/>
      <c r="XAM122" s="247"/>
      <c r="XAN122" s="247"/>
      <c r="XAO122" s="247"/>
      <c r="XAP122" s="247"/>
      <c r="XAQ122" s="247"/>
      <c r="XAR122" s="247"/>
      <c r="XAS122" s="247"/>
      <c r="XAT122" s="247"/>
      <c r="XAU122" s="247"/>
      <c r="XAV122" s="247"/>
      <c r="XAW122" s="247"/>
      <c r="XAX122" s="247"/>
      <c r="XAY122" s="247"/>
      <c r="XAZ122" s="247"/>
      <c r="XBA122" s="247"/>
      <c r="XBB122" s="247"/>
      <c r="XBC122" s="247"/>
      <c r="XBD122" s="247"/>
      <c r="XBE122" s="247"/>
      <c r="XBF122" s="247"/>
      <c r="XBG122" s="247"/>
      <c r="XBH122" s="247"/>
      <c r="XBI122" s="247"/>
      <c r="XBJ122" s="247"/>
      <c r="XBK122" s="247"/>
      <c r="XBL122" s="247"/>
      <c r="XBM122" s="247"/>
      <c r="XBN122" s="247"/>
      <c r="XBO122" s="247"/>
      <c r="XBP122" s="247"/>
      <c r="XBQ122" s="247"/>
      <c r="XBR122" s="247"/>
      <c r="XBS122" s="247"/>
      <c r="XBT122" s="247"/>
      <c r="XBU122" s="247"/>
      <c r="XBV122" s="247"/>
      <c r="XBW122" s="247"/>
      <c r="XBX122" s="247"/>
      <c r="XBY122" s="247"/>
      <c r="XBZ122" s="247"/>
      <c r="XCA122" s="247"/>
      <c r="XCB122" s="247"/>
      <c r="XCC122" s="247"/>
      <c r="XCD122" s="247"/>
      <c r="XCE122" s="247"/>
      <c r="XCF122" s="247"/>
      <c r="XCG122" s="247"/>
      <c r="XCH122" s="247"/>
      <c r="XCI122" s="247"/>
      <c r="XCJ122" s="247"/>
      <c r="XCK122" s="247"/>
      <c r="XCL122" s="247"/>
      <c r="XCM122" s="247"/>
      <c r="XCN122" s="247"/>
      <c r="XCO122" s="247"/>
      <c r="XCP122" s="247"/>
      <c r="XCQ122" s="247"/>
      <c r="XCR122" s="247"/>
      <c r="XCS122" s="247"/>
      <c r="XCT122" s="247"/>
      <c r="XCU122" s="247"/>
      <c r="XCV122" s="247"/>
      <c r="XCW122" s="247"/>
      <c r="XCX122" s="247"/>
      <c r="XCY122" s="247"/>
      <c r="XCZ122" s="247"/>
      <c r="XDA122" s="247"/>
      <c r="XDB122" s="247"/>
      <c r="XDC122" s="247"/>
      <c r="XDD122" s="247"/>
      <c r="XDE122" s="247"/>
      <c r="XDF122" s="247"/>
      <c r="XDG122" s="247"/>
      <c r="XDH122" s="247"/>
      <c r="XDI122" s="247"/>
      <c r="XDJ122" s="247"/>
      <c r="XDK122" s="247"/>
      <c r="XDL122" s="247"/>
      <c r="XDM122" s="247"/>
      <c r="XDN122" s="247"/>
      <c r="XDO122" s="247"/>
      <c r="XDP122" s="247"/>
      <c r="XDQ122" s="247"/>
      <c r="XDR122" s="247"/>
      <c r="XDS122" s="247"/>
      <c r="XDT122" s="247"/>
      <c r="XDU122" s="247"/>
      <c r="XDV122" s="247"/>
      <c r="XDW122" s="247"/>
      <c r="XDX122" s="247"/>
      <c r="XDY122" s="247"/>
      <c r="XDZ122" s="247"/>
      <c r="XEA122" s="247"/>
      <c r="XEB122" s="247"/>
      <c r="XEC122" s="247"/>
      <c r="XED122" s="247"/>
      <c r="XEE122" s="247"/>
      <c r="XEF122" s="247"/>
      <c r="XEG122" s="247"/>
      <c r="XEH122" s="247"/>
      <c r="XEI122" s="247"/>
      <c r="XEJ122" s="247"/>
      <c r="XEK122" s="247"/>
      <c r="XEL122" s="247"/>
      <c r="XEM122" s="247"/>
      <c r="XEN122" s="247"/>
      <c r="XEO122" s="247"/>
      <c r="XEP122" s="247"/>
      <c r="XEQ122" s="247"/>
      <c r="XER122" s="247"/>
      <c r="XES122" s="247"/>
      <c r="XET122" s="247"/>
      <c r="XEU122" s="247"/>
      <c r="XEV122" s="247"/>
      <c r="XEW122" s="247"/>
      <c r="XEX122" s="247"/>
      <c r="XEY122" s="247"/>
      <c r="XEZ122" s="247"/>
      <c r="XFA122" s="247"/>
      <c r="XFB122" s="247"/>
      <c r="XFC122" s="247"/>
      <c r="XFD122" s="247"/>
    </row>
    <row r="123" s="243" customFormat="1" spans="1:16384">
      <c r="A123" s="595"/>
      <c r="B123" s="596"/>
      <c r="C123" s="596"/>
      <c r="D123" s="594"/>
      <c r="E123" s="594"/>
      <c r="F123" s="594"/>
      <c r="G123" s="594"/>
      <c r="H123" s="594"/>
      <c r="I123" s="594"/>
      <c r="J123" s="594"/>
      <c r="K123" s="594"/>
      <c r="L123" s="597"/>
      <c r="XAB123" s="247"/>
      <c r="XAC123" s="247"/>
      <c r="XAD123" s="247"/>
      <c r="XAE123" s="247"/>
      <c r="XAF123" s="247"/>
      <c r="XAG123" s="247"/>
      <c r="XAH123" s="247"/>
      <c r="XAI123" s="247"/>
      <c r="XAJ123" s="247"/>
      <c r="XAK123" s="247"/>
      <c r="XAL123" s="247"/>
      <c r="XAM123" s="247"/>
      <c r="XAN123" s="247"/>
      <c r="XAO123" s="247"/>
      <c r="XAP123" s="247"/>
      <c r="XAQ123" s="247"/>
      <c r="XAR123" s="247"/>
      <c r="XAS123" s="247"/>
      <c r="XAT123" s="247"/>
      <c r="XAU123" s="247"/>
      <c r="XAV123" s="247"/>
      <c r="XAW123" s="247"/>
      <c r="XAX123" s="247"/>
      <c r="XAY123" s="247"/>
      <c r="XAZ123" s="247"/>
      <c r="XBA123" s="247"/>
      <c r="XBB123" s="247"/>
      <c r="XBC123" s="247"/>
      <c r="XBD123" s="247"/>
      <c r="XBE123" s="247"/>
      <c r="XBF123" s="247"/>
      <c r="XBG123" s="247"/>
      <c r="XBH123" s="247"/>
      <c r="XBI123" s="247"/>
      <c r="XBJ123" s="247"/>
      <c r="XBK123" s="247"/>
      <c r="XBL123" s="247"/>
      <c r="XBM123" s="247"/>
      <c r="XBN123" s="247"/>
      <c r="XBO123" s="247"/>
      <c r="XBP123" s="247"/>
      <c r="XBQ123" s="247"/>
      <c r="XBR123" s="247"/>
      <c r="XBS123" s="247"/>
      <c r="XBT123" s="247"/>
      <c r="XBU123" s="247"/>
      <c r="XBV123" s="247"/>
      <c r="XBW123" s="247"/>
      <c r="XBX123" s="247"/>
      <c r="XBY123" s="247"/>
      <c r="XBZ123" s="247"/>
      <c r="XCA123" s="247"/>
      <c r="XCB123" s="247"/>
      <c r="XCC123" s="247"/>
      <c r="XCD123" s="247"/>
      <c r="XCE123" s="247"/>
      <c r="XCF123" s="247"/>
      <c r="XCG123" s="247"/>
      <c r="XCH123" s="247"/>
      <c r="XCI123" s="247"/>
      <c r="XCJ123" s="247"/>
      <c r="XCK123" s="247"/>
      <c r="XCL123" s="247"/>
      <c r="XCM123" s="247"/>
      <c r="XCN123" s="247"/>
      <c r="XCO123" s="247"/>
      <c r="XCP123" s="247"/>
      <c r="XCQ123" s="247"/>
      <c r="XCR123" s="247"/>
      <c r="XCS123" s="247"/>
      <c r="XCT123" s="247"/>
      <c r="XCU123" s="247"/>
      <c r="XCV123" s="247"/>
      <c r="XCW123" s="247"/>
      <c r="XCX123" s="247"/>
      <c r="XCY123" s="247"/>
      <c r="XCZ123" s="247"/>
      <c r="XDA123" s="247"/>
      <c r="XDB123" s="247"/>
      <c r="XDC123" s="247"/>
      <c r="XDD123" s="247"/>
      <c r="XDE123" s="247"/>
      <c r="XDF123" s="247"/>
      <c r="XDG123" s="247"/>
      <c r="XDH123" s="247"/>
      <c r="XDI123" s="247"/>
      <c r="XDJ123" s="247"/>
      <c r="XDK123" s="247"/>
      <c r="XDL123" s="247"/>
      <c r="XDM123" s="247"/>
      <c r="XDN123" s="247"/>
      <c r="XDO123" s="247"/>
      <c r="XDP123" s="247"/>
      <c r="XDQ123" s="247"/>
      <c r="XDR123" s="247"/>
      <c r="XDS123" s="247"/>
      <c r="XDT123" s="247"/>
      <c r="XDU123" s="247"/>
      <c r="XDV123" s="247"/>
      <c r="XDW123" s="247"/>
      <c r="XDX123" s="247"/>
      <c r="XDY123" s="247"/>
      <c r="XDZ123" s="247"/>
      <c r="XEA123" s="247"/>
      <c r="XEB123" s="247"/>
      <c r="XEC123" s="247"/>
      <c r="XED123" s="247"/>
      <c r="XEE123" s="247"/>
      <c r="XEF123" s="247"/>
      <c r="XEG123" s="247"/>
      <c r="XEH123" s="247"/>
      <c r="XEI123" s="247"/>
      <c r="XEJ123" s="247"/>
      <c r="XEK123" s="247"/>
      <c r="XEL123" s="247"/>
      <c r="XEM123" s="247"/>
      <c r="XEN123" s="247"/>
      <c r="XEO123" s="247"/>
      <c r="XEP123" s="247"/>
      <c r="XEQ123" s="247"/>
      <c r="XER123" s="247"/>
      <c r="XES123" s="247"/>
      <c r="XET123" s="247"/>
      <c r="XEU123" s="247"/>
      <c r="XEV123" s="247"/>
      <c r="XEW123" s="247"/>
      <c r="XEX123" s="247"/>
      <c r="XEY123" s="247"/>
      <c r="XEZ123" s="247"/>
      <c r="XFA123" s="247"/>
      <c r="XFB123" s="247"/>
      <c r="XFC123" s="247"/>
      <c r="XFD123" s="247"/>
    </row>
    <row r="124" s="243" customFormat="1" spans="1:16384">
      <c r="A124" s="595"/>
      <c r="B124" s="596"/>
      <c r="C124" s="596"/>
      <c r="D124" s="594"/>
      <c r="E124" s="594"/>
      <c r="F124" s="594"/>
      <c r="G124" s="594"/>
      <c r="H124" s="594"/>
      <c r="I124" s="594"/>
      <c r="J124" s="594"/>
      <c r="K124" s="594"/>
      <c r="L124" s="597"/>
      <c r="XAB124" s="247"/>
      <c r="XAC124" s="247"/>
      <c r="XAD124" s="247"/>
      <c r="XAE124" s="247"/>
      <c r="XAF124" s="247"/>
      <c r="XAG124" s="247"/>
      <c r="XAH124" s="247"/>
      <c r="XAI124" s="247"/>
      <c r="XAJ124" s="247"/>
      <c r="XAK124" s="247"/>
      <c r="XAL124" s="247"/>
      <c r="XAM124" s="247"/>
      <c r="XAN124" s="247"/>
      <c r="XAO124" s="247"/>
      <c r="XAP124" s="247"/>
      <c r="XAQ124" s="247"/>
      <c r="XAR124" s="247"/>
      <c r="XAS124" s="247"/>
      <c r="XAT124" s="247"/>
      <c r="XAU124" s="247"/>
      <c r="XAV124" s="247"/>
      <c r="XAW124" s="247"/>
      <c r="XAX124" s="247"/>
      <c r="XAY124" s="247"/>
      <c r="XAZ124" s="247"/>
      <c r="XBA124" s="247"/>
      <c r="XBB124" s="247"/>
      <c r="XBC124" s="247"/>
      <c r="XBD124" s="247"/>
      <c r="XBE124" s="247"/>
      <c r="XBF124" s="247"/>
      <c r="XBG124" s="247"/>
      <c r="XBH124" s="247"/>
      <c r="XBI124" s="247"/>
      <c r="XBJ124" s="247"/>
      <c r="XBK124" s="247"/>
      <c r="XBL124" s="247"/>
      <c r="XBM124" s="247"/>
      <c r="XBN124" s="247"/>
      <c r="XBO124" s="247"/>
      <c r="XBP124" s="247"/>
      <c r="XBQ124" s="247"/>
      <c r="XBR124" s="247"/>
      <c r="XBS124" s="247"/>
      <c r="XBT124" s="247"/>
      <c r="XBU124" s="247"/>
      <c r="XBV124" s="247"/>
      <c r="XBW124" s="247"/>
      <c r="XBX124" s="247"/>
      <c r="XBY124" s="247"/>
      <c r="XBZ124" s="247"/>
      <c r="XCA124" s="247"/>
      <c r="XCB124" s="247"/>
      <c r="XCC124" s="247"/>
      <c r="XCD124" s="247"/>
      <c r="XCE124" s="247"/>
      <c r="XCF124" s="247"/>
      <c r="XCG124" s="247"/>
      <c r="XCH124" s="247"/>
      <c r="XCI124" s="247"/>
      <c r="XCJ124" s="247"/>
      <c r="XCK124" s="247"/>
      <c r="XCL124" s="247"/>
      <c r="XCM124" s="247"/>
      <c r="XCN124" s="247"/>
      <c r="XCO124" s="247"/>
      <c r="XCP124" s="247"/>
      <c r="XCQ124" s="247"/>
      <c r="XCR124" s="247"/>
      <c r="XCS124" s="247"/>
      <c r="XCT124" s="247"/>
      <c r="XCU124" s="247"/>
      <c r="XCV124" s="247"/>
      <c r="XCW124" s="247"/>
      <c r="XCX124" s="247"/>
      <c r="XCY124" s="247"/>
      <c r="XCZ124" s="247"/>
      <c r="XDA124" s="247"/>
      <c r="XDB124" s="247"/>
      <c r="XDC124" s="247"/>
      <c r="XDD124" s="247"/>
      <c r="XDE124" s="247"/>
      <c r="XDF124" s="247"/>
      <c r="XDG124" s="247"/>
      <c r="XDH124" s="247"/>
      <c r="XDI124" s="247"/>
      <c r="XDJ124" s="247"/>
      <c r="XDK124" s="247"/>
      <c r="XDL124" s="247"/>
      <c r="XDM124" s="247"/>
      <c r="XDN124" s="247"/>
      <c r="XDO124" s="247"/>
      <c r="XDP124" s="247"/>
      <c r="XDQ124" s="247"/>
      <c r="XDR124" s="247"/>
      <c r="XDS124" s="247"/>
      <c r="XDT124" s="247"/>
      <c r="XDU124" s="247"/>
      <c r="XDV124" s="247"/>
      <c r="XDW124" s="247"/>
      <c r="XDX124" s="247"/>
      <c r="XDY124" s="247"/>
      <c r="XDZ124" s="247"/>
      <c r="XEA124" s="247"/>
      <c r="XEB124" s="247"/>
      <c r="XEC124" s="247"/>
      <c r="XED124" s="247"/>
      <c r="XEE124" s="247"/>
      <c r="XEF124" s="247"/>
      <c r="XEG124" s="247"/>
      <c r="XEH124" s="247"/>
      <c r="XEI124" s="247"/>
      <c r="XEJ124" s="247"/>
      <c r="XEK124" s="247"/>
      <c r="XEL124" s="247"/>
      <c r="XEM124" s="247"/>
      <c r="XEN124" s="247"/>
      <c r="XEO124" s="247"/>
      <c r="XEP124" s="247"/>
      <c r="XEQ124" s="247"/>
      <c r="XER124" s="247"/>
      <c r="XES124" s="247"/>
      <c r="XET124" s="247"/>
      <c r="XEU124" s="247"/>
      <c r="XEV124" s="247"/>
      <c r="XEW124" s="247"/>
      <c r="XEX124" s="247"/>
      <c r="XEY124" s="247"/>
      <c r="XEZ124" s="247"/>
      <c r="XFA124" s="247"/>
      <c r="XFB124" s="247"/>
      <c r="XFC124" s="247"/>
      <c r="XFD124" s="247"/>
    </row>
    <row r="125" s="243" customFormat="1" spans="1:16384">
      <c r="A125" s="595"/>
      <c r="B125" s="596"/>
      <c r="C125" s="596"/>
      <c r="D125" s="594"/>
      <c r="E125" s="594"/>
      <c r="F125" s="594"/>
      <c r="G125" s="594"/>
      <c r="H125" s="594"/>
      <c r="I125" s="594"/>
      <c r="J125" s="594"/>
      <c r="K125" s="594"/>
      <c r="L125" s="597"/>
      <c r="XAB125" s="247"/>
      <c r="XAC125" s="247"/>
      <c r="XAD125" s="247"/>
      <c r="XAE125" s="247"/>
      <c r="XAF125" s="247"/>
      <c r="XAG125" s="247"/>
      <c r="XAH125" s="247"/>
      <c r="XAI125" s="247"/>
      <c r="XAJ125" s="247"/>
      <c r="XAK125" s="247"/>
      <c r="XAL125" s="247"/>
      <c r="XAM125" s="247"/>
      <c r="XAN125" s="247"/>
      <c r="XAO125" s="247"/>
      <c r="XAP125" s="247"/>
      <c r="XAQ125" s="247"/>
      <c r="XAR125" s="247"/>
      <c r="XAS125" s="247"/>
      <c r="XAT125" s="247"/>
      <c r="XAU125" s="247"/>
      <c r="XAV125" s="247"/>
      <c r="XAW125" s="247"/>
      <c r="XAX125" s="247"/>
      <c r="XAY125" s="247"/>
      <c r="XAZ125" s="247"/>
      <c r="XBA125" s="247"/>
      <c r="XBB125" s="247"/>
      <c r="XBC125" s="247"/>
      <c r="XBD125" s="247"/>
      <c r="XBE125" s="247"/>
      <c r="XBF125" s="247"/>
      <c r="XBG125" s="247"/>
      <c r="XBH125" s="247"/>
      <c r="XBI125" s="247"/>
      <c r="XBJ125" s="247"/>
      <c r="XBK125" s="247"/>
      <c r="XBL125" s="247"/>
      <c r="XBM125" s="247"/>
      <c r="XBN125" s="247"/>
      <c r="XBO125" s="247"/>
      <c r="XBP125" s="247"/>
      <c r="XBQ125" s="247"/>
      <c r="XBR125" s="247"/>
      <c r="XBS125" s="247"/>
      <c r="XBT125" s="247"/>
      <c r="XBU125" s="247"/>
      <c r="XBV125" s="247"/>
      <c r="XBW125" s="247"/>
      <c r="XBX125" s="247"/>
      <c r="XBY125" s="247"/>
      <c r="XBZ125" s="247"/>
      <c r="XCA125" s="247"/>
      <c r="XCB125" s="247"/>
      <c r="XCC125" s="247"/>
      <c r="XCD125" s="247"/>
      <c r="XCE125" s="247"/>
      <c r="XCF125" s="247"/>
      <c r="XCG125" s="247"/>
      <c r="XCH125" s="247"/>
      <c r="XCI125" s="247"/>
      <c r="XCJ125" s="247"/>
      <c r="XCK125" s="247"/>
      <c r="XCL125" s="247"/>
      <c r="XCM125" s="247"/>
      <c r="XCN125" s="247"/>
      <c r="XCO125" s="247"/>
      <c r="XCP125" s="247"/>
      <c r="XCQ125" s="247"/>
      <c r="XCR125" s="247"/>
      <c r="XCS125" s="247"/>
      <c r="XCT125" s="247"/>
      <c r="XCU125" s="247"/>
      <c r="XCV125" s="247"/>
      <c r="XCW125" s="247"/>
      <c r="XCX125" s="247"/>
      <c r="XCY125" s="247"/>
      <c r="XCZ125" s="247"/>
      <c r="XDA125" s="247"/>
      <c r="XDB125" s="247"/>
      <c r="XDC125" s="247"/>
      <c r="XDD125" s="247"/>
      <c r="XDE125" s="247"/>
      <c r="XDF125" s="247"/>
      <c r="XDG125" s="247"/>
      <c r="XDH125" s="247"/>
      <c r="XDI125" s="247"/>
      <c r="XDJ125" s="247"/>
      <c r="XDK125" s="247"/>
      <c r="XDL125" s="247"/>
      <c r="XDM125" s="247"/>
      <c r="XDN125" s="247"/>
      <c r="XDO125" s="247"/>
      <c r="XDP125" s="247"/>
      <c r="XDQ125" s="247"/>
      <c r="XDR125" s="247"/>
      <c r="XDS125" s="247"/>
      <c r="XDT125" s="247"/>
      <c r="XDU125" s="247"/>
      <c r="XDV125" s="247"/>
      <c r="XDW125" s="247"/>
      <c r="XDX125" s="247"/>
      <c r="XDY125" s="247"/>
      <c r="XDZ125" s="247"/>
      <c r="XEA125" s="247"/>
      <c r="XEB125" s="247"/>
      <c r="XEC125" s="247"/>
      <c r="XED125" s="247"/>
      <c r="XEE125" s="247"/>
      <c r="XEF125" s="247"/>
      <c r="XEG125" s="247"/>
      <c r="XEH125" s="247"/>
      <c r="XEI125" s="247"/>
      <c r="XEJ125" s="247"/>
      <c r="XEK125" s="247"/>
      <c r="XEL125" s="247"/>
      <c r="XEM125" s="247"/>
      <c r="XEN125" s="247"/>
      <c r="XEO125" s="247"/>
      <c r="XEP125" s="247"/>
      <c r="XEQ125" s="247"/>
      <c r="XER125" s="247"/>
      <c r="XES125" s="247"/>
      <c r="XET125" s="247"/>
      <c r="XEU125" s="247"/>
      <c r="XEV125" s="247"/>
      <c r="XEW125" s="247"/>
      <c r="XEX125" s="247"/>
      <c r="XEY125" s="247"/>
      <c r="XEZ125" s="247"/>
      <c r="XFA125" s="247"/>
      <c r="XFB125" s="247"/>
      <c r="XFC125" s="247"/>
      <c r="XFD125" s="247"/>
    </row>
    <row r="126" s="243" customFormat="1" spans="1:16384">
      <c r="A126" s="595"/>
      <c r="B126" s="596"/>
      <c r="C126" s="596"/>
      <c r="D126" s="594"/>
      <c r="E126" s="594"/>
      <c r="F126" s="594"/>
      <c r="G126" s="594"/>
      <c r="H126" s="594"/>
      <c r="I126" s="594"/>
      <c r="J126" s="594"/>
      <c r="K126" s="594"/>
      <c r="L126" s="597"/>
      <c r="XAB126" s="247"/>
      <c r="XAC126" s="247"/>
      <c r="XAD126" s="247"/>
      <c r="XAE126" s="247"/>
      <c r="XAF126" s="247"/>
      <c r="XAG126" s="247"/>
      <c r="XAH126" s="247"/>
      <c r="XAI126" s="247"/>
      <c r="XAJ126" s="247"/>
      <c r="XAK126" s="247"/>
      <c r="XAL126" s="247"/>
      <c r="XAM126" s="247"/>
      <c r="XAN126" s="247"/>
      <c r="XAO126" s="247"/>
      <c r="XAP126" s="247"/>
      <c r="XAQ126" s="247"/>
      <c r="XAR126" s="247"/>
      <c r="XAS126" s="247"/>
      <c r="XAT126" s="247"/>
      <c r="XAU126" s="247"/>
      <c r="XAV126" s="247"/>
      <c r="XAW126" s="247"/>
      <c r="XAX126" s="247"/>
      <c r="XAY126" s="247"/>
      <c r="XAZ126" s="247"/>
      <c r="XBA126" s="247"/>
      <c r="XBB126" s="247"/>
      <c r="XBC126" s="247"/>
      <c r="XBD126" s="247"/>
      <c r="XBE126" s="247"/>
      <c r="XBF126" s="247"/>
      <c r="XBG126" s="247"/>
      <c r="XBH126" s="247"/>
      <c r="XBI126" s="247"/>
      <c r="XBJ126" s="247"/>
      <c r="XBK126" s="247"/>
      <c r="XBL126" s="247"/>
      <c r="XBM126" s="247"/>
      <c r="XBN126" s="247"/>
      <c r="XBO126" s="247"/>
      <c r="XBP126" s="247"/>
      <c r="XBQ126" s="247"/>
      <c r="XBR126" s="247"/>
      <c r="XBS126" s="247"/>
      <c r="XBT126" s="247"/>
      <c r="XBU126" s="247"/>
      <c r="XBV126" s="247"/>
      <c r="XBW126" s="247"/>
      <c r="XBX126" s="247"/>
      <c r="XBY126" s="247"/>
      <c r="XBZ126" s="247"/>
      <c r="XCA126" s="247"/>
      <c r="XCB126" s="247"/>
      <c r="XCC126" s="247"/>
      <c r="XCD126" s="247"/>
      <c r="XCE126" s="247"/>
      <c r="XCF126" s="247"/>
      <c r="XCG126" s="247"/>
      <c r="XCH126" s="247"/>
      <c r="XCI126" s="247"/>
      <c r="XCJ126" s="247"/>
      <c r="XCK126" s="247"/>
      <c r="XCL126" s="247"/>
      <c r="XCM126" s="247"/>
      <c r="XCN126" s="247"/>
      <c r="XCO126" s="247"/>
      <c r="XCP126" s="247"/>
      <c r="XCQ126" s="247"/>
      <c r="XCR126" s="247"/>
      <c r="XCS126" s="247"/>
      <c r="XCT126" s="247"/>
      <c r="XCU126" s="247"/>
      <c r="XCV126" s="247"/>
      <c r="XCW126" s="247"/>
      <c r="XCX126" s="247"/>
      <c r="XCY126" s="247"/>
      <c r="XCZ126" s="247"/>
      <c r="XDA126" s="247"/>
      <c r="XDB126" s="247"/>
      <c r="XDC126" s="247"/>
      <c r="XDD126" s="247"/>
      <c r="XDE126" s="247"/>
      <c r="XDF126" s="247"/>
      <c r="XDG126" s="247"/>
      <c r="XDH126" s="247"/>
      <c r="XDI126" s="247"/>
      <c r="XDJ126" s="247"/>
      <c r="XDK126" s="247"/>
      <c r="XDL126" s="247"/>
      <c r="XDM126" s="247"/>
      <c r="XDN126" s="247"/>
      <c r="XDO126" s="247"/>
      <c r="XDP126" s="247"/>
      <c r="XDQ126" s="247"/>
      <c r="XDR126" s="247"/>
      <c r="XDS126" s="247"/>
      <c r="XDT126" s="247"/>
      <c r="XDU126" s="247"/>
      <c r="XDV126" s="247"/>
      <c r="XDW126" s="247"/>
      <c r="XDX126" s="247"/>
      <c r="XDY126" s="247"/>
      <c r="XDZ126" s="247"/>
      <c r="XEA126" s="247"/>
      <c r="XEB126" s="247"/>
      <c r="XEC126" s="247"/>
      <c r="XED126" s="247"/>
      <c r="XEE126" s="247"/>
      <c r="XEF126" s="247"/>
      <c r="XEG126" s="247"/>
      <c r="XEH126" s="247"/>
      <c r="XEI126" s="247"/>
      <c r="XEJ126" s="247"/>
      <c r="XEK126" s="247"/>
      <c r="XEL126" s="247"/>
      <c r="XEM126" s="247"/>
      <c r="XEN126" s="247"/>
      <c r="XEO126" s="247"/>
      <c r="XEP126" s="247"/>
      <c r="XEQ126" s="247"/>
      <c r="XER126" s="247"/>
      <c r="XES126" s="247"/>
      <c r="XET126" s="247"/>
      <c r="XEU126" s="247"/>
      <c r="XEV126" s="247"/>
      <c r="XEW126" s="247"/>
      <c r="XEX126" s="247"/>
      <c r="XEY126" s="247"/>
      <c r="XEZ126" s="247"/>
      <c r="XFA126" s="247"/>
      <c r="XFB126" s="247"/>
      <c r="XFC126" s="247"/>
      <c r="XFD126" s="247"/>
    </row>
    <row r="127" s="243" customFormat="1" spans="1:16384">
      <c r="A127" s="595"/>
      <c r="B127" s="596"/>
      <c r="C127" s="596"/>
      <c r="D127" s="594"/>
      <c r="E127" s="594"/>
      <c r="F127" s="594"/>
      <c r="G127" s="594"/>
      <c r="H127" s="594"/>
      <c r="I127" s="594"/>
      <c r="J127" s="594"/>
      <c r="K127" s="594"/>
      <c r="L127" s="597"/>
      <c r="XAB127" s="247"/>
      <c r="XAC127" s="247"/>
      <c r="XAD127" s="247"/>
      <c r="XAE127" s="247"/>
      <c r="XAF127" s="247"/>
      <c r="XAG127" s="247"/>
      <c r="XAH127" s="247"/>
      <c r="XAI127" s="247"/>
      <c r="XAJ127" s="247"/>
      <c r="XAK127" s="247"/>
      <c r="XAL127" s="247"/>
      <c r="XAM127" s="247"/>
      <c r="XAN127" s="247"/>
      <c r="XAO127" s="247"/>
      <c r="XAP127" s="247"/>
      <c r="XAQ127" s="247"/>
      <c r="XAR127" s="247"/>
      <c r="XAS127" s="247"/>
      <c r="XAT127" s="247"/>
      <c r="XAU127" s="247"/>
      <c r="XAV127" s="247"/>
      <c r="XAW127" s="247"/>
      <c r="XAX127" s="247"/>
      <c r="XAY127" s="247"/>
      <c r="XAZ127" s="247"/>
      <c r="XBA127" s="247"/>
      <c r="XBB127" s="247"/>
      <c r="XBC127" s="247"/>
      <c r="XBD127" s="247"/>
      <c r="XBE127" s="247"/>
      <c r="XBF127" s="247"/>
      <c r="XBG127" s="247"/>
      <c r="XBH127" s="247"/>
      <c r="XBI127" s="247"/>
      <c r="XBJ127" s="247"/>
      <c r="XBK127" s="247"/>
      <c r="XBL127" s="247"/>
      <c r="XBM127" s="247"/>
      <c r="XBN127" s="247"/>
      <c r="XBO127" s="247"/>
      <c r="XBP127" s="247"/>
      <c r="XBQ127" s="247"/>
      <c r="XBR127" s="247"/>
      <c r="XBS127" s="247"/>
      <c r="XBT127" s="247"/>
      <c r="XBU127" s="247"/>
      <c r="XBV127" s="247"/>
      <c r="XBW127" s="247"/>
      <c r="XBX127" s="247"/>
      <c r="XBY127" s="247"/>
      <c r="XBZ127" s="247"/>
      <c r="XCA127" s="247"/>
      <c r="XCB127" s="247"/>
      <c r="XCC127" s="247"/>
      <c r="XCD127" s="247"/>
      <c r="XCE127" s="247"/>
      <c r="XCF127" s="247"/>
      <c r="XCG127" s="247"/>
      <c r="XCH127" s="247"/>
      <c r="XCI127" s="247"/>
      <c r="XCJ127" s="247"/>
      <c r="XCK127" s="247"/>
      <c r="XCL127" s="247"/>
      <c r="XCM127" s="247"/>
      <c r="XCN127" s="247"/>
      <c r="XCO127" s="247"/>
      <c r="XCP127" s="247"/>
      <c r="XCQ127" s="247"/>
      <c r="XCR127" s="247"/>
      <c r="XCS127" s="247"/>
      <c r="XCT127" s="247"/>
      <c r="XCU127" s="247"/>
      <c r="XCV127" s="247"/>
      <c r="XCW127" s="247"/>
      <c r="XCX127" s="247"/>
      <c r="XCY127" s="247"/>
      <c r="XCZ127" s="247"/>
      <c r="XDA127" s="247"/>
      <c r="XDB127" s="247"/>
      <c r="XDC127" s="247"/>
      <c r="XDD127" s="247"/>
      <c r="XDE127" s="247"/>
      <c r="XDF127" s="247"/>
      <c r="XDG127" s="247"/>
      <c r="XDH127" s="247"/>
      <c r="XDI127" s="247"/>
      <c r="XDJ127" s="247"/>
      <c r="XDK127" s="247"/>
      <c r="XDL127" s="247"/>
      <c r="XDM127" s="247"/>
      <c r="XDN127" s="247"/>
      <c r="XDO127" s="247"/>
      <c r="XDP127" s="247"/>
      <c r="XDQ127" s="247"/>
      <c r="XDR127" s="247"/>
      <c r="XDS127" s="247"/>
      <c r="XDT127" s="247"/>
      <c r="XDU127" s="247"/>
      <c r="XDV127" s="247"/>
      <c r="XDW127" s="247"/>
      <c r="XDX127" s="247"/>
      <c r="XDY127" s="247"/>
      <c r="XDZ127" s="247"/>
      <c r="XEA127" s="247"/>
      <c r="XEB127" s="247"/>
      <c r="XEC127" s="247"/>
      <c r="XED127" s="247"/>
      <c r="XEE127" s="247"/>
      <c r="XEF127" s="247"/>
      <c r="XEG127" s="247"/>
      <c r="XEH127" s="247"/>
      <c r="XEI127" s="247"/>
      <c r="XEJ127" s="247"/>
      <c r="XEK127" s="247"/>
      <c r="XEL127" s="247"/>
      <c r="XEM127" s="247"/>
      <c r="XEN127" s="247"/>
      <c r="XEO127" s="247"/>
      <c r="XEP127" s="247"/>
      <c r="XEQ127" s="247"/>
      <c r="XER127" s="247"/>
      <c r="XES127" s="247"/>
      <c r="XET127" s="247"/>
      <c r="XEU127" s="247"/>
      <c r="XEV127" s="247"/>
      <c r="XEW127" s="247"/>
      <c r="XEX127" s="247"/>
      <c r="XEY127" s="247"/>
      <c r="XEZ127" s="247"/>
      <c r="XFA127" s="247"/>
      <c r="XFB127" s="247"/>
      <c r="XFC127" s="247"/>
      <c r="XFD127" s="247"/>
    </row>
    <row r="128" s="243" customFormat="1" spans="1:16384">
      <c r="A128" s="595"/>
      <c r="B128" s="596"/>
      <c r="C128" s="596"/>
      <c r="D128" s="594"/>
      <c r="E128" s="594"/>
      <c r="F128" s="594"/>
      <c r="G128" s="594"/>
      <c r="H128" s="594"/>
      <c r="I128" s="594"/>
      <c r="J128" s="594"/>
      <c r="K128" s="594"/>
      <c r="L128" s="597"/>
      <c r="XAB128" s="247"/>
      <c r="XAC128" s="247"/>
      <c r="XAD128" s="247"/>
      <c r="XAE128" s="247"/>
      <c r="XAF128" s="247"/>
      <c r="XAG128" s="247"/>
      <c r="XAH128" s="247"/>
      <c r="XAI128" s="247"/>
      <c r="XAJ128" s="247"/>
      <c r="XAK128" s="247"/>
      <c r="XAL128" s="247"/>
      <c r="XAM128" s="247"/>
      <c r="XAN128" s="247"/>
      <c r="XAO128" s="247"/>
      <c r="XAP128" s="247"/>
      <c r="XAQ128" s="247"/>
      <c r="XAR128" s="247"/>
      <c r="XAS128" s="247"/>
      <c r="XAT128" s="247"/>
      <c r="XAU128" s="247"/>
      <c r="XAV128" s="247"/>
      <c r="XAW128" s="247"/>
      <c r="XAX128" s="247"/>
      <c r="XAY128" s="247"/>
      <c r="XAZ128" s="247"/>
      <c r="XBA128" s="247"/>
      <c r="XBB128" s="247"/>
      <c r="XBC128" s="247"/>
      <c r="XBD128" s="247"/>
      <c r="XBE128" s="247"/>
      <c r="XBF128" s="247"/>
      <c r="XBG128" s="247"/>
      <c r="XBH128" s="247"/>
      <c r="XBI128" s="247"/>
      <c r="XBJ128" s="247"/>
      <c r="XBK128" s="247"/>
      <c r="XBL128" s="247"/>
      <c r="XBM128" s="247"/>
      <c r="XBN128" s="247"/>
      <c r="XBO128" s="247"/>
      <c r="XBP128" s="247"/>
      <c r="XBQ128" s="247"/>
      <c r="XBR128" s="247"/>
      <c r="XBS128" s="247"/>
      <c r="XBT128" s="247"/>
      <c r="XBU128" s="247"/>
      <c r="XBV128" s="247"/>
      <c r="XBW128" s="247"/>
      <c r="XBX128" s="247"/>
      <c r="XBY128" s="247"/>
      <c r="XBZ128" s="247"/>
      <c r="XCA128" s="247"/>
      <c r="XCB128" s="247"/>
      <c r="XCC128" s="247"/>
      <c r="XCD128" s="247"/>
      <c r="XCE128" s="247"/>
      <c r="XCF128" s="247"/>
      <c r="XCG128" s="247"/>
      <c r="XCH128" s="247"/>
      <c r="XCI128" s="247"/>
      <c r="XCJ128" s="247"/>
      <c r="XCK128" s="247"/>
      <c r="XCL128" s="247"/>
      <c r="XCM128" s="247"/>
      <c r="XCN128" s="247"/>
      <c r="XCO128" s="247"/>
      <c r="XCP128" s="247"/>
      <c r="XCQ128" s="247"/>
      <c r="XCR128" s="247"/>
      <c r="XCS128" s="247"/>
      <c r="XCT128" s="247"/>
      <c r="XCU128" s="247"/>
      <c r="XCV128" s="247"/>
      <c r="XCW128" s="247"/>
      <c r="XCX128" s="247"/>
      <c r="XCY128" s="247"/>
      <c r="XCZ128" s="247"/>
      <c r="XDA128" s="247"/>
      <c r="XDB128" s="247"/>
      <c r="XDC128" s="247"/>
      <c r="XDD128" s="247"/>
      <c r="XDE128" s="247"/>
      <c r="XDF128" s="247"/>
      <c r="XDG128" s="247"/>
      <c r="XDH128" s="247"/>
      <c r="XDI128" s="247"/>
      <c r="XDJ128" s="247"/>
      <c r="XDK128" s="247"/>
      <c r="XDL128" s="247"/>
      <c r="XDM128" s="247"/>
      <c r="XDN128" s="247"/>
      <c r="XDO128" s="247"/>
      <c r="XDP128" s="247"/>
      <c r="XDQ128" s="247"/>
      <c r="XDR128" s="247"/>
      <c r="XDS128" s="247"/>
      <c r="XDT128" s="247"/>
      <c r="XDU128" s="247"/>
      <c r="XDV128" s="247"/>
      <c r="XDW128" s="247"/>
      <c r="XDX128" s="247"/>
      <c r="XDY128" s="247"/>
      <c r="XDZ128" s="247"/>
      <c r="XEA128" s="247"/>
      <c r="XEB128" s="247"/>
      <c r="XEC128" s="247"/>
      <c r="XED128" s="247"/>
      <c r="XEE128" s="247"/>
      <c r="XEF128" s="247"/>
      <c r="XEG128" s="247"/>
      <c r="XEH128" s="247"/>
      <c r="XEI128" s="247"/>
      <c r="XEJ128" s="247"/>
      <c r="XEK128" s="247"/>
      <c r="XEL128" s="247"/>
      <c r="XEM128" s="247"/>
      <c r="XEN128" s="247"/>
      <c r="XEO128" s="247"/>
      <c r="XEP128" s="247"/>
      <c r="XEQ128" s="247"/>
      <c r="XER128" s="247"/>
      <c r="XES128" s="247"/>
      <c r="XET128" s="247"/>
      <c r="XEU128" s="247"/>
      <c r="XEV128" s="247"/>
      <c r="XEW128" s="247"/>
      <c r="XEX128" s="247"/>
      <c r="XEY128" s="247"/>
      <c r="XEZ128" s="247"/>
      <c r="XFA128" s="247"/>
      <c r="XFB128" s="247"/>
      <c r="XFC128" s="247"/>
      <c r="XFD128" s="247"/>
    </row>
    <row r="129" s="243" customFormat="1" spans="1:16384">
      <c r="A129" s="595"/>
      <c r="B129" s="596"/>
      <c r="C129" s="596"/>
      <c r="D129" s="594"/>
      <c r="E129" s="594"/>
      <c r="F129" s="594"/>
      <c r="G129" s="594"/>
      <c r="H129" s="594"/>
      <c r="I129" s="594"/>
      <c r="J129" s="594"/>
      <c r="K129" s="594"/>
      <c r="L129" s="597"/>
      <c r="XAB129" s="247"/>
      <c r="XAC129" s="247"/>
      <c r="XAD129" s="247"/>
      <c r="XAE129" s="247"/>
      <c r="XAF129" s="247"/>
      <c r="XAG129" s="247"/>
      <c r="XAH129" s="247"/>
      <c r="XAI129" s="247"/>
      <c r="XAJ129" s="247"/>
      <c r="XAK129" s="247"/>
      <c r="XAL129" s="247"/>
      <c r="XAM129" s="247"/>
      <c r="XAN129" s="247"/>
      <c r="XAO129" s="247"/>
      <c r="XAP129" s="247"/>
      <c r="XAQ129" s="247"/>
      <c r="XAR129" s="247"/>
      <c r="XAS129" s="247"/>
      <c r="XAT129" s="247"/>
      <c r="XAU129" s="247"/>
      <c r="XAV129" s="247"/>
      <c r="XAW129" s="247"/>
      <c r="XAX129" s="247"/>
      <c r="XAY129" s="247"/>
      <c r="XAZ129" s="247"/>
      <c r="XBA129" s="247"/>
      <c r="XBB129" s="247"/>
      <c r="XBC129" s="247"/>
      <c r="XBD129" s="247"/>
      <c r="XBE129" s="247"/>
      <c r="XBF129" s="247"/>
      <c r="XBG129" s="247"/>
      <c r="XBH129" s="247"/>
      <c r="XBI129" s="247"/>
      <c r="XBJ129" s="247"/>
      <c r="XBK129" s="247"/>
      <c r="XBL129" s="247"/>
      <c r="XBM129" s="247"/>
      <c r="XBN129" s="247"/>
      <c r="XBO129" s="247"/>
      <c r="XBP129" s="247"/>
      <c r="XBQ129" s="247"/>
      <c r="XBR129" s="247"/>
      <c r="XBS129" s="247"/>
      <c r="XBT129" s="247"/>
      <c r="XBU129" s="247"/>
      <c r="XBV129" s="247"/>
      <c r="XBW129" s="247"/>
      <c r="XBX129" s="247"/>
      <c r="XBY129" s="247"/>
      <c r="XBZ129" s="247"/>
      <c r="XCA129" s="247"/>
      <c r="XCB129" s="247"/>
      <c r="XCC129" s="247"/>
      <c r="XCD129" s="247"/>
      <c r="XCE129" s="247"/>
      <c r="XCF129" s="247"/>
      <c r="XCG129" s="247"/>
      <c r="XCH129" s="247"/>
      <c r="XCI129" s="247"/>
      <c r="XCJ129" s="247"/>
      <c r="XCK129" s="247"/>
      <c r="XCL129" s="247"/>
      <c r="XCM129" s="247"/>
      <c r="XCN129" s="247"/>
      <c r="XCO129" s="247"/>
      <c r="XCP129" s="247"/>
      <c r="XCQ129" s="247"/>
      <c r="XCR129" s="247"/>
      <c r="XCS129" s="247"/>
      <c r="XCT129" s="247"/>
      <c r="XCU129" s="247"/>
      <c r="XCV129" s="247"/>
      <c r="XCW129" s="247"/>
      <c r="XCX129" s="247"/>
      <c r="XCY129" s="247"/>
      <c r="XCZ129" s="247"/>
      <c r="XDA129" s="247"/>
      <c r="XDB129" s="247"/>
      <c r="XDC129" s="247"/>
      <c r="XDD129" s="247"/>
      <c r="XDE129" s="247"/>
      <c r="XDF129" s="247"/>
      <c r="XDG129" s="247"/>
      <c r="XDH129" s="247"/>
      <c r="XDI129" s="247"/>
      <c r="XDJ129" s="247"/>
      <c r="XDK129" s="247"/>
      <c r="XDL129" s="247"/>
      <c r="XDM129" s="247"/>
      <c r="XDN129" s="247"/>
      <c r="XDO129" s="247"/>
      <c r="XDP129" s="247"/>
      <c r="XDQ129" s="247"/>
      <c r="XDR129" s="247"/>
      <c r="XDS129" s="247"/>
      <c r="XDT129" s="247"/>
      <c r="XDU129" s="247"/>
      <c r="XDV129" s="247"/>
      <c r="XDW129" s="247"/>
      <c r="XDX129" s="247"/>
      <c r="XDY129" s="247"/>
      <c r="XDZ129" s="247"/>
      <c r="XEA129" s="247"/>
      <c r="XEB129" s="247"/>
      <c r="XEC129" s="247"/>
      <c r="XED129" s="247"/>
      <c r="XEE129" s="247"/>
      <c r="XEF129" s="247"/>
      <c r="XEG129" s="247"/>
      <c r="XEH129" s="247"/>
      <c r="XEI129" s="247"/>
      <c r="XEJ129" s="247"/>
      <c r="XEK129" s="247"/>
      <c r="XEL129" s="247"/>
      <c r="XEM129" s="247"/>
      <c r="XEN129" s="247"/>
      <c r="XEO129" s="247"/>
      <c r="XEP129" s="247"/>
      <c r="XEQ129" s="247"/>
      <c r="XER129" s="247"/>
      <c r="XES129" s="247"/>
      <c r="XET129" s="247"/>
      <c r="XEU129" s="247"/>
      <c r="XEV129" s="247"/>
      <c r="XEW129" s="247"/>
      <c r="XEX129" s="247"/>
      <c r="XEY129" s="247"/>
      <c r="XEZ129" s="247"/>
      <c r="XFA129" s="247"/>
      <c r="XFB129" s="247"/>
      <c r="XFC129" s="247"/>
      <c r="XFD129" s="247"/>
    </row>
    <row r="130" s="243" customFormat="1" spans="1:16384">
      <c r="A130" s="595"/>
      <c r="B130" s="596"/>
      <c r="C130" s="596"/>
      <c r="D130" s="594"/>
      <c r="E130" s="594"/>
      <c r="F130" s="594"/>
      <c r="G130" s="594"/>
      <c r="H130" s="594"/>
      <c r="I130" s="594"/>
      <c r="J130" s="594"/>
      <c r="K130" s="594"/>
      <c r="L130" s="597"/>
      <c r="XAB130" s="247"/>
      <c r="XAC130" s="247"/>
      <c r="XAD130" s="247"/>
      <c r="XAE130" s="247"/>
      <c r="XAF130" s="247"/>
      <c r="XAG130" s="247"/>
      <c r="XAH130" s="247"/>
      <c r="XAI130" s="247"/>
      <c r="XAJ130" s="247"/>
      <c r="XAK130" s="247"/>
      <c r="XAL130" s="247"/>
      <c r="XAM130" s="247"/>
      <c r="XAN130" s="247"/>
      <c r="XAO130" s="247"/>
      <c r="XAP130" s="247"/>
      <c r="XAQ130" s="247"/>
      <c r="XAR130" s="247"/>
      <c r="XAS130" s="247"/>
      <c r="XAT130" s="247"/>
      <c r="XAU130" s="247"/>
      <c r="XAV130" s="247"/>
      <c r="XAW130" s="247"/>
      <c r="XAX130" s="247"/>
      <c r="XAY130" s="247"/>
      <c r="XAZ130" s="247"/>
      <c r="XBA130" s="247"/>
      <c r="XBB130" s="247"/>
      <c r="XBC130" s="247"/>
      <c r="XBD130" s="247"/>
      <c r="XBE130" s="247"/>
      <c r="XBF130" s="247"/>
      <c r="XBG130" s="247"/>
      <c r="XBH130" s="247"/>
      <c r="XBI130" s="247"/>
      <c r="XBJ130" s="247"/>
      <c r="XBK130" s="247"/>
      <c r="XBL130" s="247"/>
      <c r="XBM130" s="247"/>
      <c r="XBN130" s="247"/>
      <c r="XBO130" s="247"/>
      <c r="XBP130" s="247"/>
      <c r="XBQ130" s="247"/>
      <c r="XBR130" s="247"/>
      <c r="XBS130" s="247"/>
      <c r="XBT130" s="247"/>
      <c r="XBU130" s="247"/>
      <c r="XBV130" s="247"/>
      <c r="XBW130" s="247"/>
      <c r="XBX130" s="247"/>
      <c r="XBY130" s="247"/>
      <c r="XBZ130" s="247"/>
      <c r="XCA130" s="247"/>
      <c r="XCB130" s="247"/>
      <c r="XCC130" s="247"/>
      <c r="XCD130" s="247"/>
      <c r="XCE130" s="247"/>
      <c r="XCF130" s="247"/>
      <c r="XCG130" s="247"/>
      <c r="XCH130" s="247"/>
      <c r="XCI130" s="247"/>
      <c r="XCJ130" s="247"/>
      <c r="XCK130" s="247"/>
      <c r="XCL130" s="247"/>
      <c r="XCM130" s="247"/>
      <c r="XCN130" s="247"/>
      <c r="XCO130" s="247"/>
      <c r="XCP130" s="247"/>
      <c r="XCQ130" s="247"/>
      <c r="XCR130" s="247"/>
      <c r="XCS130" s="247"/>
      <c r="XCT130" s="247"/>
      <c r="XCU130" s="247"/>
      <c r="XCV130" s="247"/>
      <c r="XCW130" s="247"/>
      <c r="XCX130" s="247"/>
      <c r="XCY130" s="247"/>
      <c r="XCZ130" s="247"/>
      <c r="XDA130" s="247"/>
      <c r="XDB130" s="247"/>
      <c r="XDC130" s="247"/>
      <c r="XDD130" s="247"/>
      <c r="XDE130" s="247"/>
      <c r="XDF130" s="247"/>
      <c r="XDG130" s="247"/>
      <c r="XDH130" s="247"/>
      <c r="XDI130" s="247"/>
      <c r="XDJ130" s="247"/>
      <c r="XDK130" s="247"/>
      <c r="XDL130" s="247"/>
      <c r="XDM130" s="247"/>
      <c r="XDN130" s="247"/>
      <c r="XDO130" s="247"/>
      <c r="XDP130" s="247"/>
      <c r="XDQ130" s="247"/>
      <c r="XDR130" s="247"/>
      <c r="XDS130" s="247"/>
      <c r="XDT130" s="247"/>
      <c r="XDU130" s="247"/>
      <c r="XDV130" s="247"/>
      <c r="XDW130" s="247"/>
      <c r="XDX130" s="247"/>
      <c r="XDY130" s="247"/>
      <c r="XDZ130" s="247"/>
      <c r="XEA130" s="247"/>
      <c r="XEB130" s="247"/>
      <c r="XEC130" s="247"/>
      <c r="XED130" s="247"/>
      <c r="XEE130" s="247"/>
      <c r="XEF130" s="247"/>
      <c r="XEG130" s="247"/>
      <c r="XEH130" s="247"/>
      <c r="XEI130" s="247"/>
      <c r="XEJ130" s="247"/>
      <c r="XEK130" s="247"/>
      <c r="XEL130" s="247"/>
      <c r="XEM130" s="247"/>
      <c r="XEN130" s="247"/>
      <c r="XEO130" s="247"/>
      <c r="XEP130" s="247"/>
      <c r="XEQ130" s="247"/>
      <c r="XER130" s="247"/>
      <c r="XES130" s="247"/>
      <c r="XET130" s="247"/>
      <c r="XEU130" s="247"/>
      <c r="XEV130" s="247"/>
      <c r="XEW130" s="247"/>
      <c r="XEX130" s="247"/>
      <c r="XEY130" s="247"/>
      <c r="XEZ130" s="247"/>
      <c r="XFA130" s="247"/>
      <c r="XFB130" s="247"/>
      <c r="XFC130" s="247"/>
      <c r="XFD130" s="247"/>
    </row>
    <row r="131" s="243" customFormat="1" spans="1:16384">
      <c r="A131" s="595"/>
      <c r="B131" s="596"/>
      <c r="C131" s="596"/>
      <c r="D131" s="594"/>
      <c r="E131" s="594"/>
      <c r="F131" s="594"/>
      <c r="G131" s="594"/>
      <c r="H131" s="594"/>
      <c r="I131" s="594"/>
      <c r="J131" s="594"/>
      <c r="K131" s="594"/>
      <c r="L131" s="597"/>
      <c r="XAB131" s="247"/>
      <c r="XAC131" s="247"/>
      <c r="XAD131" s="247"/>
      <c r="XAE131" s="247"/>
      <c r="XAF131" s="247"/>
      <c r="XAG131" s="247"/>
      <c r="XAH131" s="247"/>
      <c r="XAI131" s="247"/>
      <c r="XAJ131" s="247"/>
      <c r="XAK131" s="247"/>
      <c r="XAL131" s="247"/>
      <c r="XAM131" s="247"/>
      <c r="XAN131" s="247"/>
      <c r="XAO131" s="247"/>
      <c r="XAP131" s="247"/>
      <c r="XAQ131" s="247"/>
      <c r="XAR131" s="247"/>
      <c r="XAS131" s="247"/>
      <c r="XAT131" s="247"/>
      <c r="XAU131" s="247"/>
      <c r="XAV131" s="247"/>
      <c r="XAW131" s="247"/>
      <c r="XAX131" s="247"/>
      <c r="XAY131" s="247"/>
      <c r="XAZ131" s="247"/>
      <c r="XBA131" s="247"/>
      <c r="XBB131" s="247"/>
      <c r="XBC131" s="247"/>
      <c r="XBD131" s="247"/>
      <c r="XBE131" s="247"/>
      <c r="XBF131" s="247"/>
      <c r="XBG131" s="247"/>
      <c r="XBH131" s="247"/>
      <c r="XBI131" s="247"/>
      <c r="XBJ131" s="247"/>
      <c r="XBK131" s="247"/>
      <c r="XBL131" s="247"/>
      <c r="XBM131" s="247"/>
      <c r="XBN131" s="247"/>
      <c r="XBO131" s="247"/>
      <c r="XBP131" s="247"/>
      <c r="XBQ131" s="247"/>
      <c r="XBR131" s="247"/>
      <c r="XBS131" s="247"/>
      <c r="XBT131" s="247"/>
      <c r="XBU131" s="247"/>
      <c r="XBV131" s="247"/>
      <c r="XBW131" s="247"/>
      <c r="XBX131" s="247"/>
      <c r="XBY131" s="247"/>
      <c r="XBZ131" s="247"/>
      <c r="XCA131" s="247"/>
      <c r="XCB131" s="247"/>
      <c r="XCC131" s="247"/>
      <c r="XCD131" s="247"/>
      <c r="XCE131" s="247"/>
      <c r="XCF131" s="247"/>
      <c r="XCG131" s="247"/>
      <c r="XCH131" s="247"/>
      <c r="XCI131" s="247"/>
      <c r="XCJ131" s="247"/>
      <c r="XCK131" s="247"/>
      <c r="XCL131" s="247"/>
      <c r="XCM131" s="247"/>
      <c r="XCN131" s="247"/>
      <c r="XCO131" s="247"/>
      <c r="XCP131" s="247"/>
      <c r="XCQ131" s="247"/>
      <c r="XCR131" s="247"/>
      <c r="XCS131" s="247"/>
      <c r="XCT131" s="247"/>
      <c r="XCU131" s="247"/>
      <c r="XCV131" s="247"/>
      <c r="XCW131" s="247"/>
      <c r="XCX131" s="247"/>
      <c r="XCY131" s="247"/>
      <c r="XCZ131" s="247"/>
      <c r="XDA131" s="247"/>
      <c r="XDB131" s="247"/>
      <c r="XDC131" s="247"/>
      <c r="XDD131" s="247"/>
      <c r="XDE131" s="247"/>
      <c r="XDF131" s="247"/>
      <c r="XDG131" s="247"/>
      <c r="XDH131" s="247"/>
      <c r="XDI131" s="247"/>
      <c r="XDJ131" s="247"/>
      <c r="XDK131" s="247"/>
      <c r="XDL131" s="247"/>
      <c r="XDM131" s="247"/>
      <c r="XDN131" s="247"/>
      <c r="XDO131" s="247"/>
      <c r="XDP131" s="247"/>
      <c r="XDQ131" s="247"/>
      <c r="XDR131" s="247"/>
      <c r="XDS131" s="247"/>
      <c r="XDT131" s="247"/>
      <c r="XDU131" s="247"/>
      <c r="XDV131" s="247"/>
      <c r="XDW131" s="247"/>
      <c r="XDX131" s="247"/>
      <c r="XDY131" s="247"/>
      <c r="XDZ131" s="247"/>
      <c r="XEA131" s="247"/>
      <c r="XEB131" s="247"/>
      <c r="XEC131" s="247"/>
      <c r="XED131" s="247"/>
      <c r="XEE131" s="247"/>
      <c r="XEF131" s="247"/>
      <c r="XEG131" s="247"/>
      <c r="XEH131" s="247"/>
      <c r="XEI131" s="247"/>
      <c r="XEJ131" s="247"/>
      <c r="XEK131" s="247"/>
      <c r="XEL131" s="247"/>
      <c r="XEM131" s="247"/>
      <c r="XEN131" s="247"/>
      <c r="XEO131" s="247"/>
      <c r="XEP131" s="247"/>
      <c r="XEQ131" s="247"/>
      <c r="XER131" s="247"/>
      <c r="XES131" s="247"/>
      <c r="XET131" s="247"/>
      <c r="XEU131" s="247"/>
      <c r="XEV131" s="247"/>
      <c r="XEW131" s="247"/>
      <c r="XEX131" s="247"/>
      <c r="XEY131" s="247"/>
      <c r="XEZ131" s="247"/>
      <c r="XFA131" s="247"/>
      <c r="XFB131" s="247"/>
      <c r="XFC131" s="247"/>
      <c r="XFD131" s="247"/>
    </row>
    <row r="132" s="243" customFormat="1" spans="1:16384">
      <c r="A132" s="595"/>
      <c r="B132" s="596"/>
      <c r="C132" s="596"/>
      <c r="D132" s="594"/>
      <c r="E132" s="594"/>
      <c r="F132" s="594"/>
      <c r="G132" s="594"/>
      <c r="H132" s="594"/>
      <c r="I132" s="594"/>
      <c r="J132" s="594"/>
      <c r="K132" s="594"/>
      <c r="L132" s="597"/>
      <c r="XAB132" s="247"/>
      <c r="XAC132" s="247"/>
      <c r="XAD132" s="247"/>
      <c r="XAE132" s="247"/>
      <c r="XAF132" s="247"/>
      <c r="XAG132" s="247"/>
      <c r="XAH132" s="247"/>
      <c r="XAI132" s="247"/>
      <c r="XAJ132" s="247"/>
      <c r="XAK132" s="247"/>
      <c r="XAL132" s="247"/>
      <c r="XAM132" s="247"/>
      <c r="XAN132" s="247"/>
      <c r="XAO132" s="247"/>
      <c r="XAP132" s="247"/>
      <c r="XAQ132" s="247"/>
      <c r="XAR132" s="247"/>
      <c r="XAS132" s="247"/>
      <c r="XAT132" s="247"/>
      <c r="XAU132" s="247"/>
      <c r="XAV132" s="247"/>
      <c r="XAW132" s="247"/>
      <c r="XAX132" s="247"/>
      <c r="XAY132" s="247"/>
      <c r="XAZ132" s="247"/>
      <c r="XBA132" s="247"/>
      <c r="XBB132" s="247"/>
      <c r="XBC132" s="247"/>
      <c r="XBD132" s="247"/>
      <c r="XBE132" s="247"/>
      <c r="XBF132" s="247"/>
      <c r="XBG132" s="247"/>
      <c r="XBH132" s="247"/>
      <c r="XBI132" s="247"/>
      <c r="XBJ132" s="247"/>
      <c r="XBK132" s="247"/>
      <c r="XBL132" s="247"/>
      <c r="XBM132" s="247"/>
      <c r="XBN132" s="247"/>
      <c r="XBO132" s="247"/>
      <c r="XBP132" s="247"/>
      <c r="XBQ132" s="247"/>
      <c r="XBR132" s="247"/>
      <c r="XBS132" s="247"/>
      <c r="XBT132" s="247"/>
      <c r="XBU132" s="247"/>
      <c r="XBV132" s="247"/>
      <c r="XBW132" s="247"/>
      <c r="XBX132" s="247"/>
      <c r="XBY132" s="247"/>
      <c r="XBZ132" s="247"/>
      <c r="XCA132" s="247"/>
      <c r="XCB132" s="247"/>
      <c r="XCC132" s="247"/>
      <c r="XCD132" s="247"/>
      <c r="XCE132" s="247"/>
      <c r="XCF132" s="247"/>
      <c r="XCG132" s="247"/>
      <c r="XCH132" s="247"/>
      <c r="XCI132" s="247"/>
      <c r="XCJ132" s="247"/>
      <c r="XCK132" s="247"/>
      <c r="XCL132" s="247"/>
      <c r="XCM132" s="247"/>
      <c r="XCN132" s="247"/>
      <c r="XCO132" s="247"/>
      <c r="XCP132" s="247"/>
      <c r="XCQ132" s="247"/>
      <c r="XCR132" s="247"/>
      <c r="XCS132" s="247"/>
      <c r="XCT132" s="247"/>
      <c r="XCU132" s="247"/>
      <c r="XCV132" s="247"/>
      <c r="XCW132" s="247"/>
      <c r="XCX132" s="247"/>
      <c r="XCY132" s="247"/>
      <c r="XCZ132" s="247"/>
      <c r="XDA132" s="247"/>
      <c r="XDB132" s="247"/>
      <c r="XDC132" s="247"/>
      <c r="XDD132" s="247"/>
      <c r="XDE132" s="247"/>
      <c r="XDF132" s="247"/>
      <c r="XDG132" s="247"/>
      <c r="XDH132" s="247"/>
      <c r="XDI132" s="247"/>
      <c r="XDJ132" s="247"/>
      <c r="XDK132" s="247"/>
      <c r="XDL132" s="247"/>
      <c r="XDM132" s="247"/>
      <c r="XDN132" s="247"/>
      <c r="XDO132" s="247"/>
      <c r="XDP132" s="247"/>
      <c r="XDQ132" s="247"/>
      <c r="XDR132" s="247"/>
      <c r="XDS132" s="247"/>
      <c r="XDT132" s="247"/>
      <c r="XDU132" s="247"/>
      <c r="XDV132" s="247"/>
      <c r="XDW132" s="247"/>
      <c r="XDX132" s="247"/>
      <c r="XDY132" s="247"/>
      <c r="XDZ132" s="247"/>
      <c r="XEA132" s="247"/>
      <c r="XEB132" s="247"/>
      <c r="XEC132" s="247"/>
      <c r="XED132" s="247"/>
      <c r="XEE132" s="247"/>
      <c r="XEF132" s="247"/>
      <c r="XEG132" s="247"/>
      <c r="XEH132" s="247"/>
      <c r="XEI132" s="247"/>
      <c r="XEJ132" s="247"/>
      <c r="XEK132" s="247"/>
      <c r="XEL132" s="247"/>
      <c r="XEM132" s="247"/>
      <c r="XEN132" s="247"/>
      <c r="XEO132" s="247"/>
      <c r="XEP132" s="247"/>
      <c r="XEQ132" s="247"/>
      <c r="XER132" s="247"/>
      <c r="XES132" s="247"/>
      <c r="XET132" s="247"/>
      <c r="XEU132" s="247"/>
      <c r="XEV132" s="247"/>
      <c r="XEW132" s="247"/>
      <c r="XEX132" s="247"/>
      <c r="XEY132" s="247"/>
      <c r="XEZ132" s="247"/>
      <c r="XFA132" s="247"/>
      <c r="XFB132" s="247"/>
      <c r="XFC132" s="247"/>
      <c r="XFD132" s="247"/>
    </row>
    <row r="133" s="243" customFormat="1" spans="1:16384">
      <c r="A133" s="595"/>
      <c r="B133" s="596"/>
      <c r="C133" s="596"/>
      <c r="D133" s="594"/>
      <c r="E133" s="594"/>
      <c r="F133" s="594"/>
      <c r="G133" s="594"/>
      <c r="H133" s="594"/>
      <c r="I133" s="594"/>
      <c r="J133" s="594"/>
      <c r="K133" s="594"/>
      <c r="L133" s="597"/>
      <c r="XAB133" s="247"/>
      <c r="XAC133" s="247"/>
      <c r="XAD133" s="247"/>
      <c r="XAE133" s="247"/>
      <c r="XAF133" s="247"/>
      <c r="XAG133" s="247"/>
      <c r="XAH133" s="247"/>
      <c r="XAI133" s="247"/>
      <c r="XAJ133" s="247"/>
      <c r="XAK133" s="247"/>
      <c r="XAL133" s="247"/>
      <c r="XAM133" s="247"/>
      <c r="XAN133" s="247"/>
      <c r="XAO133" s="247"/>
      <c r="XAP133" s="247"/>
      <c r="XAQ133" s="247"/>
      <c r="XAR133" s="247"/>
      <c r="XAS133" s="247"/>
      <c r="XAT133" s="247"/>
      <c r="XAU133" s="247"/>
      <c r="XAV133" s="247"/>
      <c r="XAW133" s="247"/>
      <c r="XAX133" s="247"/>
      <c r="XAY133" s="247"/>
      <c r="XAZ133" s="247"/>
      <c r="XBA133" s="247"/>
      <c r="XBB133" s="247"/>
      <c r="XBC133" s="247"/>
      <c r="XBD133" s="247"/>
      <c r="XBE133" s="247"/>
      <c r="XBF133" s="247"/>
      <c r="XBG133" s="247"/>
      <c r="XBH133" s="247"/>
      <c r="XBI133" s="247"/>
      <c r="XBJ133" s="247"/>
      <c r="XBK133" s="247"/>
      <c r="XBL133" s="247"/>
      <c r="XBM133" s="247"/>
      <c r="XBN133" s="247"/>
      <c r="XBO133" s="247"/>
      <c r="XBP133" s="247"/>
      <c r="XBQ133" s="247"/>
      <c r="XBR133" s="247"/>
      <c r="XBS133" s="247"/>
      <c r="XBT133" s="247"/>
      <c r="XBU133" s="247"/>
      <c r="XBV133" s="247"/>
      <c r="XBW133" s="247"/>
      <c r="XBX133" s="247"/>
      <c r="XBY133" s="247"/>
      <c r="XBZ133" s="247"/>
      <c r="XCA133" s="247"/>
      <c r="XCB133" s="247"/>
      <c r="XCC133" s="247"/>
      <c r="XCD133" s="247"/>
      <c r="XCE133" s="247"/>
      <c r="XCF133" s="247"/>
      <c r="XCG133" s="247"/>
      <c r="XCH133" s="247"/>
      <c r="XCI133" s="247"/>
      <c r="XCJ133" s="247"/>
      <c r="XCK133" s="247"/>
      <c r="XCL133" s="247"/>
      <c r="XCM133" s="247"/>
      <c r="XCN133" s="247"/>
      <c r="XCO133" s="247"/>
      <c r="XCP133" s="247"/>
      <c r="XCQ133" s="247"/>
      <c r="XCR133" s="247"/>
      <c r="XCS133" s="247"/>
      <c r="XCT133" s="247"/>
      <c r="XCU133" s="247"/>
      <c r="XCV133" s="247"/>
      <c r="XCW133" s="247"/>
      <c r="XCX133" s="247"/>
      <c r="XCY133" s="247"/>
      <c r="XCZ133" s="247"/>
      <c r="XDA133" s="247"/>
      <c r="XDB133" s="247"/>
      <c r="XDC133" s="247"/>
      <c r="XDD133" s="247"/>
      <c r="XDE133" s="247"/>
      <c r="XDF133" s="247"/>
      <c r="XDG133" s="247"/>
      <c r="XDH133" s="247"/>
      <c r="XDI133" s="247"/>
      <c r="XDJ133" s="247"/>
      <c r="XDK133" s="247"/>
      <c r="XDL133" s="247"/>
      <c r="XDM133" s="247"/>
      <c r="XDN133" s="247"/>
      <c r="XDO133" s="247"/>
      <c r="XDP133" s="247"/>
      <c r="XDQ133" s="247"/>
      <c r="XDR133" s="247"/>
      <c r="XDS133" s="247"/>
      <c r="XDT133" s="247"/>
      <c r="XDU133" s="247"/>
      <c r="XDV133" s="247"/>
      <c r="XDW133" s="247"/>
      <c r="XDX133" s="247"/>
      <c r="XDY133" s="247"/>
      <c r="XDZ133" s="247"/>
      <c r="XEA133" s="247"/>
      <c r="XEB133" s="247"/>
      <c r="XEC133" s="247"/>
      <c r="XED133" s="247"/>
      <c r="XEE133" s="247"/>
      <c r="XEF133" s="247"/>
      <c r="XEG133" s="247"/>
      <c r="XEH133" s="247"/>
      <c r="XEI133" s="247"/>
      <c r="XEJ133" s="247"/>
      <c r="XEK133" s="247"/>
      <c r="XEL133" s="247"/>
      <c r="XEM133" s="247"/>
      <c r="XEN133" s="247"/>
      <c r="XEO133" s="247"/>
      <c r="XEP133" s="247"/>
      <c r="XEQ133" s="247"/>
      <c r="XER133" s="247"/>
      <c r="XES133" s="247"/>
      <c r="XET133" s="247"/>
      <c r="XEU133" s="247"/>
      <c r="XEV133" s="247"/>
      <c r="XEW133" s="247"/>
      <c r="XEX133" s="247"/>
      <c r="XEY133" s="247"/>
      <c r="XEZ133" s="247"/>
      <c r="XFA133" s="247"/>
      <c r="XFB133" s="247"/>
      <c r="XFC133" s="247"/>
      <c r="XFD133" s="247"/>
    </row>
    <row r="134" s="243" customFormat="1" spans="1:16384">
      <c r="A134" s="595"/>
      <c r="B134" s="596"/>
      <c r="C134" s="596"/>
      <c r="D134" s="594"/>
      <c r="E134" s="594"/>
      <c r="F134" s="594"/>
      <c r="G134" s="594"/>
      <c r="H134" s="594"/>
      <c r="I134" s="594"/>
      <c r="J134" s="594"/>
      <c r="K134" s="594"/>
      <c r="L134" s="597"/>
      <c r="XAB134" s="247"/>
      <c r="XAC134" s="247"/>
      <c r="XAD134" s="247"/>
      <c r="XAE134" s="247"/>
      <c r="XAF134" s="247"/>
      <c r="XAG134" s="247"/>
      <c r="XAH134" s="247"/>
      <c r="XAI134" s="247"/>
      <c r="XAJ134" s="247"/>
      <c r="XAK134" s="247"/>
      <c r="XAL134" s="247"/>
      <c r="XAM134" s="247"/>
      <c r="XAN134" s="247"/>
      <c r="XAO134" s="247"/>
      <c r="XAP134" s="247"/>
      <c r="XAQ134" s="247"/>
      <c r="XAR134" s="247"/>
      <c r="XAS134" s="247"/>
      <c r="XAT134" s="247"/>
      <c r="XAU134" s="247"/>
      <c r="XAV134" s="247"/>
      <c r="XAW134" s="247"/>
      <c r="XAX134" s="247"/>
      <c r="XAY134" s="247"/>
      <c r="XAZ134" s="247"/>
      <c r="XBA134" s="247"/>
      <c r="XBB134" s="247"/>
      <c r="XBC134" s="247"/>
      <c r="XBD134" s="247"/>
      <c r="XBE134" s="247"/>
      <c r="XBF134" s="247"/>
      <c r="XBG134" s="247"/>
      <c r="XBH134" s="247"/>
      <c r="XBI134" s="247"/>
      <c r="XBJ134" s="247"/>
      <c r="XBK134" s="247"/>
      <c r="XBL134" s="247"/>
      <c r="XBM134" s="247"/>
      <c r="XBN134" s="247"/>
      <c r="XBO134" s="247"/>
      <c r="XBP134" s="247"/>
      <c r="XBQ134" s="247"/>
      <c r="XBR134" s="247"/>
      <c r="XBS134" s="247"/>
      <c r="XBT134" s="247"/>
      <c r="XBU134" s="247"/>
      <c r="XBV134" s="247"/>
      <c r="XBW134" s="247"/>
      <c r="XBX134" s="247"/>
      <c r="XBY134" s="247"/>
      <c r="XBZ134" s="247"/>
      <c r="XCA134" s="247"/>
      <c r="XCB134" s="247"/>
      <c r="XCC134" s="247"/>
      <c r="XCD134" s="247"/>
      <c r="XCE134" s="247"/>
      <c r="XCF134" s="247"/>
      <c r="XCG134" s="247"/>
      <c r="XCH134" s="247"/>
      <c r="XCI134" s="247"/>
      <c r="XCJ134" s="247"/>
      <c r="XCK134" s="247"/>
      <c r="XCL134" s="247"/>
      <c r="XCM134" s="247"/>
      <c r="XCN134" s="247"/>
      <c r="XCO134" s="247"/>
      <c r="XCP134" s="247"/>
      <c r="XCQ134" s="247"/>
      <c r="XCR134" s="247"/>
      <c r="XCS134" s="247"/>
      <c r="XCT134" s="247"/>
      <c r="XCU134" s="247"/>
      <c r="XCV134" s="247"/>
      <c r="XCW134" s="247"/>
      <c r="XCX134" s="247"/>
      <c r="XCY134" s="247"/>
      <c r="XCZ134" s="247"/>
      <c r="XDA134" s="247"/>
      <c r="XDB134" s="247"/>
      <c r="XDC134" s="247"/>
      <c r="XDD134" s="247"/>
      <c r="XDE134" s="247"/>
      <c r="XDF134" s="247"/>
      <c r="XDG134" s="247"/>
      <c r="XDH134" s="247"/>
      <c r="XDI134" s="247"/>
      <c r="XDJ134" s="247"/>
      <c r="XDK134" s="247"/>
      <c r="XDL134" s="247"/>
      <c r="XDM134" s="247"/>
      <c r="XDN134" s="247"/>
      <c r="XDO134" s="247"/>
      <c r="XDP134" s="247"/>
      <c r="XDQ134" s="247"/>
      <c r="XDR134" s="247"/>
      <c r="XDS134" s="247"/>
      <c r="XDT134" s="247"/>
      <c r="XDU134" s="247"/>
      <c r="XDV134" s="247"/>
      <c r="XDW134" s="247"/>
      <c r="XDX134" s="247"/>
      <c r="XDY134" s="247"/>
      <c r="XDZ134" s="247"/>
      <c r="XEA134" s="247"/>
      <c r="XEB134" s="247"/>
      <c r="XEC134" s="247"/>
      <c r="XED134" s="247"/>
      <c r="XEE134" s="247"/>
      <c r="XEF134" s="247"/>
      <c r="XEG134" s="247"/>
      <c r="XEH134" s="247"/>
      <c r="XEI134" s="247"/>
      <c r="XEJ134" s="247"/>
      <c r="XEK134" s="247"/>
      <c r="XEL134" s="247"/>
      <c r="XEM134" s="247"/>
      <c r="XEN134" s="247"/>
      <c r="XEO134" s="247"/>
      <c r="XEP134" s="247"/>
      <c r="XEQ134" s="247"/>
      <c r="XER134" s="247"/>
      <c r="XES134" s="247"/>
      <c r="XET134" s="247"/>
      <c r="XEU134" s="247"/>
      <c r="XEV134" s="247"/>
      <c r="XEW134" s="247"/>
      <c r="XEX134" s="247"/>
      <c r="XEY134" s="247"/>
      <c r="XEZ134" s="247"/>
      <c r="XFA134" s="247"/>
      <c r="XFB134" s="247"/>
      <c r="XFC134" s="247"/>
      <c r="XFD134" s="247"/>
    </row>
    <row r="135" s="243" customFormat="1" spans="1:16384">
      <c r="A135" s="595"/>
      <c r="B135" s="596"/>
      <c r="C135" s="596"/>
      <c r="D135" s="594"/>
      <c r="E135" s="594"/>
      <c r="F135" s="594"/>
      <c r="G135" s="594"/>
      <c r="H135" s="594"/>
      <c r="I135" s="594"/>
      <c r="J135" s="594"/>
      <c r="K135" s="594"/>
      <c r="L135" s="597"/>
      <c r="XAB135" s="247"/>
      <c r="XAC135" s="247"/>
      <c r="XAD135" s="247"/>
      <c r="XAE135" s="247"/>
      <c r="XAF135" s="247"/>
      <c r="XAG135" s="247"/>
      <c r="XAH135" s="247"/>
      <c r="XAI135" s="247"/>
      <c r="XAJ135" s="247"/>
      <c r="XAK135" s="247"/>
      <c r="XAL135" s="247"/>
      <c r="XAM135" s="247"/>
      <c r="XAN135" s="247"/>
      <c r="XAO135" s="247"/>
      <c r="XAP135" s="247"/>
      <c r="XAQ135" s="247"/>
      <c r="XAR135" s="247"/>
      <c r="XAS135" s="247"/>
      <c r="XAT135" s="247"/>
      <c r="XAU135" s="247"/>
      <c r="XAV135" s="247"/>
      <c r="XAW135" s="247"/>
      <c r="XAX135" s="247"/>
      <c r="XAY135" s="247"/>
      <c r="XAZ135" s="247"/>
      <c r="XBA135" s="247"/>
      <c r="XBB135" s="247"/>
      <c r="XBC135" s="247"/>
      <c r="XBD135" s="247"/>
      <c r="XBE135" s="247"/>
      <c r="XBF135" s="247"/>
      <c r="XBG135" s="247"/>
      <c r="XBH135" s="247"/>
      <c r="XBI135" s="247"/>
      <c r="XBJ135" s="247"/>
      <c r="XBK135" s="247"/>
      <c r="XBL135" s="247"/>
      <c r="XBM135" s="247"/>
      <c r="XBN135" s="247"/>
      <c r="XBO135" s="247"/>
      <c r="XBP135" s="247"/>
      <c r="XBQ135" s="247"/>
      <c r="XBR135" s="247"/>
      <c r="XBS135" s="247"/>
      <c r="XBT135" s="247"/>
      <c r="XBU135" s="247"/>
      <c r="XBV135" s="247"/>
      <c r="XBW135" s="247"/>
      <c r="XBX135" s="247"/>
      <c r="XBY135" s="247"/>
      <c r="XBZ135" s="247"/>
      <c r="XCA135" s="247"/>
      <c r="XCB135" s="247"/>
      <c r="XCC135" s="247"/>
      <c r="XCD135" s="247"/>
      <c r="XCE135" s="247"/>
      <c r="XCF135" s="247"/>
      <c r="XCG135" s="247"/>
      <c r="XCH135" s="247"/>
      <c r="XCI135" s="247"/>
      <c r="XCJ135" s="247"/>
      <c r="XCK135" s="247"/>
      <c r="XCL135" s="247"/>
      <c r="XCM135" s="247"/>
      <c r="XCN135" s="247"/>
      <c r="XCO135" s="247"/>
      <c r="XCP135" s="247"/>
      <c r="XCQ135" s="247"/>
      <c r="XCR135" s="247"/>
      <c r="XCS135" s="247"/>
      <c r="XCT135" s="247"/>
      <c r="XCU135" s="247"/>
      <c r="XCV135" s="247"/>
      <c r="XCW135" s="247"/>
      <c r="XCX135" s="247"/>
      <c r="XCY135" s="247"/>
      <c r="XCZ135" s="247"/>
      <c r="XDA135" s="247"/>
      <c r="XDB135" s="247"/>
      <c r="XDC135" s="247"/>
      <c r="XDD135" s="247"/>
      <c r="XDE135" s="247"/>
      <c r="XDF135" s="247"/>
      <c r="XDG135" s="247"/>
      <c r="XDH135" s="247"/>
      <c r="XDI135" s="247"/>
      <c r="XDJ135" s="247"/>
      <c r="XDK135" s="247"/>
      <c r="XDL135" s="247"/>
      <c r="XDM135" s="247"/>
      <c r="XDN135" s="247"/>
      <c r="XDO135" s="247"/>
      <c r="XDP135" s="247"/>
      <c r="XDQ135" s="247"/>
      <c r="XDR135" s="247"/>
      <c r="XDS135" s="247"/>
      <c r="XDT135" s="247"/>
      <c r="XDU135" s="247"/>
      <c r="XDV135" s="247"/>
      <c r="XDW135" s="247"/>
      <c r="XDX135" s="247"/>
      <c r="XDY135" s="247"/>
      <c r="XDZ135" s="247"/>
      <c r="XEA135" s="247"/>
      <c r="XEB135" s="247"/>
      <c r="XEC135" s="247"/>
      <c r="XED135" s="247"/>
      <c r="XEE135" s="247"/>
      <c r="XEF135" s="247"/>
      <c r="XEG135" s="247"/>
      <c r="XEH135" s="247"/>
      <c r="XEI135" s="247"/>
      <c r="XEJ135" s="247"/>
      <c r="XEK135" s="247"/>
      <c r="XEL135" s="247"/>
      <c r="XEM135" s="247"/>
      <c r="XEN135" s="247"/>
      <c r="XEO135" s="247"/>
      <c r="XEP135" s="247"/>
      <c r="XEQ135" s="247"/>
      <c r="XER135" s="247"/>
      <c r="XES135" s="247"/>
      <c r="XET135" s="247"/>
      <c r="XEU135" s="247"/>
      <c r="XEV135" s="247"/>
      <c r="XEW135" s="247"/>
      <c r="XEX135" s="247"/>
      <c r="XEY135" s="247"/>
      <c r="XEZ135" s="247"/>
      <c r="XFA135" s="247"/>
      <c r="XFB135" s="247"/>
      <c r="XFC135" s="247"/>
      <c r="XFD135" s="247"/>
    </row>
    <row r="136" s="243" customFormat="1" spans="1:16384">
      <c r="A136" s="595"/>
      <c r="B136" s="596"/>
      <c r="C136" s="596"/>
      <c r="D136" s="594"/>
      <c r="E136" s="594"/>
      <c r="F136" s="594"/>
      <c r="G136" s="594"/>
      <c r="H136" s="594"/>
      <c r="I136" s="594"/>
      <c r="J136" s="594"/>
      <c r="K136" s="594"/>
      <c r="L136" s="597"/>
      <c r="XAB136" s="247"/>
      <c r="XAC136" s="247"/>
      <c r="XAD136" s="247"/>
      <c r="XAE136" s="247"/>
      <c r="XAF136" s="247"/>
      <c r="XAG136" s="247"/>
      <c r="XAH136" s="247"/>
      <c r="XAI136" s="247"/>
      <c r="XAJ136" s="247"/>
      <c r="XAK136" s="247"/>
      <c r="XAL136" s="247"/>
      <c r="XAM136" s="247"/>
      <c r="XAN136" s="247"/>
      <c r="XAO136" s="247"/>
      <c r="XAP136" s="247"/>
      <c r="XAQ136" s="247"/>
      <c r="XAR136" s="247"/>
      <c r="XAS136" s="247"/>
      <c r="XAT136" s="247"/>
      <c r="XAU136" s="247"/>
      <c r="XAV136" s="247"/>
      <c r="XAW136" s="247"/>
      <c r="XAX136" s="247"/>
      <c r="XAY136" s="247"/>
      <c r="XAZ136" s="247"/>
      <c r="XBA136" s="247"/>
      <c r="XBB136" s="247"/>
      <c r="XBC136" s="247"/>
      <c r="XBD136" s="247"/>
      <c r="XBE136" s="247"/>
      <c r="XBF136" s="247"/>
      <c r="XBG136" s="247"/>
      <c r="XBH136" s="247"/>
      <c r="XBI136" s="247"/>
      <c r="XBJ136" s="247"/>
      <c r="XBK136" s="247"/>
      <c r="XBL136" s="247"/>
      <c r="XBM136" s="247"/>
      <c r="XBN136" s="247"/>
      <c r="XBO136" s="247"/>
      <c r="XBP136" s="247"/>
      <c r="XBQ136" s="247"/>
      <c r="XBR136" s="247"/>
      <c r="XBS136" s="247"/>
      <c r="XBT136" s="247"/>
      <c r="XBU136" s="247"/>
      <c r="XBV136" s="247"/>
      <c r="XBW136" s="247"/>
      <c r="XBX136" s="247"/>
      <c r="XBY136" s="247"/>
      <c r="XBZ136" s="247"/>
      <c r="XCA136" s="247"/>
      <c r="XCB136" s="247"/>
      <c r="XCC136" s="247"/>
      <c r="XCD136" s="247"/>
      <c r="XCE136" s="247"/>
      <c r="XCF136" s="247"/>
      <c r="XCG136" s="247"/>
      <c r="XCH136" s="247"/>
      <c r="XCI136" s="247"/>
      <c r="XCJ136" s="247"/>
      <c r="XCK136" s="247"/>
      <c r="XCL136" s="247"/>
      <c r="XCM136" s="247"/>
      <c r="XCN136" s="247"/>
      <c r="XCO136" s="247"/>
      <c r="XCP136" s="247"/>
      <c r="XCQ136" s="247"/>
      <c r="XCR136" s="247"/>
      <c r="XCS136" s="247"/>
      <c r="XCT136" s="247"/>
      <c r="XCU136" s="247"/>
      <c r="XCV136" s="247"/>
      <c r="XCW136" s="247"/>
      <c r="XCX136" s="247"/>
      <c r="XCY136" s="247"/>
      <c r="XCZ136" s="247"/>
      <c r="XDA136" s="247"/>
      <c r="XDB136" s="247"/>
      <c r="XDC136" s="247"/>
      <c r="XDD136" s="247"/>
      <c r="XDE136" s="247"/>
      <c r="XDF136" s="247"/>
      <c r="XDG136" s="247"/>
      <c r="XDH136" s="247"/>
      <c r="XDI136" s="247"/>
      <c r="XDJ136" s="247"/>
      <c r="XDK136" s="247"/>
      <c r="XDL136" s="247"/>
      <c r="XDM136" s="247"/>
      <c r="XDN136" s="247"/>
      <c r="XDO136" s="247"/>
      <c r="XDP136" s="247"/>
      <c r="XDQ136" s="247"/>
      <c r="XDR136" s="247"/>
      <c r="XDS136" s="247"/>
      <c r="XDT136" s="247"/>
      <c r="XDU136" s="247"/>
      <c r="XDV136" s="247"/>
      <c r="XDW136" s="247"/>
      <c r="XDX136" s="247"/>
      <c r="XDY136" s="247"/>
      <c r="XDZ136" s="247"/>
      <c r="XEA136" s="247"/>
      <c r="XEB136" s="247"/>
      <c r="XEC136" s="247"/>
      <c r="XED136" s="247"/>
      <c r="XEE136" s="247"/>
      <c r="XEF136" s="247"/>
      <c r="XEG136" s="247"/>
      <c r="XEH136" s="247"/>
      <c r="XEI136" s="247"/>
      <c r="XEJ136" s="247"/>
      <c r="XEK136" s="247"/>
      <c r="XEL136" s="247"/>
      <c r="XEM136" s="247"/>
      <c r="XEN136" s="247"/>
      <c r="XEO136" s="247"/>
      <c r="XEP136" s="247"/>
      <c r="XEQ136" s="247"/>
      <c r="XER136" s="247"/>
      <c r="XES136" s="247"/>
      <c r="XET136" s="247"/>
      <c r="XEU136" s="247"/>
      <c r="XEV136" s="247"/>
      <c r="XEW136" s="247"/>
      <c r="XEX136" s="247"/>
      <c r="XEY136" s="247"/>
      <c r="XEZ136" s="247"/>
      <c r="XFA136" s="247"/>
      <c r="XFB136" s="247"/>
      <c r="XFC136" s="247"/>
      <c r="XFD136" s="247"/>
    </row>
    <row r="137" s="243" customFormat="1" spans="1:16384">
      <c r="A137" s="595"/>
      <c r="B137" s="596"/>
      <c r="C137" s="596"/>
      <c r="D137" s="594"/>
      <c r="E137" s="594"/>
      <c r="F137" s="594"/>
      <c r="G137" s="594"/>
      <c r="H137" s="594"/>
      <c r="I137" s="594"/>
      <c r="J137" s="594"/>
      <c r="K137" s="594"/>
      <c r="L137" s="597"/>
      <c r="XAB137" s="247"/>
      <c r="XAC137" s="247"/>
      <c r="XAD137" s="247"/>
      <c r="XAE137" s="247"/>
      <c r="XAF137" s="247"/>
      <c r="XAG137" s="247"/>
      <c r="XAH137" s="247"/>
      <c r="XAI137" s="247"/>
      <c r="XAJ137" s="247"/>
      <c r="XAK137" s="247"/>
      <c r="XAL137" s="247"/>
      <c r="XAM137" s="247"/>
      <c r="XAN137" s="247"/>
      <c r="XAO137" s="247"/>
      <c r="XAP137" s="247"/>
      <c r="XAQ137" s="247"/>
      <c r="XAR137" s="247"/>
      <c r="XAS137" s="247"/>
      <c r="XAT137" s="247"/>
      <c r="XAU137" s="247"/>
      <c r="XAV137" s="247"/>
      <c r="XAW137" s="247"/>
      <c r="XAX137" s="247"/>
      <c r="XAY137" s="247"/>
      <c r="XAZ137" s="247"/>
      <c r="XBA137" s="247"/>
      <c r="XBB137" s="247"/>
      <c r="XBC137" s="247"/>
      <c r="XBD137" s="247"/>
      <c r="XBE137" s="247"/>
      <c r="XBF137" s="247"/>
      <c r="XBG137" s="247"/>
      <c r="XBH137" s="247"/>
      <c r="XBI137" s="247"/>
      <c r="XBJ137" s="247"/>
      <c r="XBK137" s="247"/>
      <c r="XBL137" s="247"/>
      <c r="XBM137" s="247"/>
      <c r="XBN137" s="247"/>
      <c r="XBO137" s="247"/>
      <c r="XBP137" s="247"/>
      <c r="XBQ137" s="247"/>
      <c r="XBR137" s="247"/>
      <c r="XBS137" s="247"/>
      <c r="XBT137" s="247"/>
      <c r="XBU137" s="247"/>
      <c r="XBV137" s="247"/>
      <c r="XBW137" s="247"/>
      <c r="XBX137" s="247"/>
      <c r="XBY137" s="247"/>
      <c r="XBZ137" s="247"/>
      <c r="XCA137" s="247"/>
      <c r="XCB137" s="247"/>
      <c r="XCC137" s="247"/>
      <c r="XCD137" s="247"/>
      <c r="XCE137" s="247"/>
      <c r="XCF137" s="247"/>
      <c r="XCG137" s="247"/>
      <c r="XCH137" s="247"/>
      <c r="XCI137" s="247"/>
      <c r="XCJ137" s="247"/>
      <c r="XCK137" s="247"/>
      <c r="XCL137" s="247"/>
      <c r="XCM137" s="247"/>
      <c r="XCN137" s="247"/>
      <c r="XCO137" s="247"/>
      <c r="XCP137" s="247"/>
      <c r="XCQ137" s="247"/>
      <c r="XCR137" s="247"/>
      <c r="XCS137" s="247"/>
      <c r="XCT137" s="247"/>
      <c r="XCU137" s="247"/>
      <c r="XCV137" s="247"/>
      <c r="XCW137" s="247"/>
      <c r="XCX137" s="247"/>
      <c r="XCY137" s="247"/>
      <c r="XCZ137" s="247"/>
      <c r="XDA137" s="247"/>
      <c r="XDB137" s="247"/>
      <c r="XDC137" s="247"/>
      <c r="XDD137" s="247"/>
      <c r="XDE137" s="247"/>
      <c r="XDF137" s="247"/>
      <c r="XDG137" s="247"/>
      <c r="XDH137" s="247"/>
      <c r="XDI137" s="247"/>
      <c r="XDJ137" s="247"/>
      <c r="XDK137" s="247"/>
      <c r="XDL137" s="247"/>
      <c r="XDM137" s="247"/>
      <c r="XDN137" s="247"/>
      <c r="XDO137" s="247"/>
      <c r="XDP137" s="247"/>
      <c r="XDQ137" s="247"/>
      <c r="XDR137" s="247"/>
      <c r="XDS137" s="247"/>
      <c r="XDT137" s="247"/>
      <c r="XDU137" s="247"/>
      <c r="XDV137" s="247"/>
      <c r="XDW137" s="247"/>
      <c r="XDX137" s="247"/>
      <c r="XDY137" s="247"/>
      <c r="XDZ137" s="247"/>
      <c r="XEA137" s="247"/>
      <c r="XEB137" s="247"/>
      <c r="XEC137" s="247"/>
      <c r="XED137" s="247"/>
      <c r="XEE137" s="247"/>
      <c r="XEF137" s="247"/>
      <c r="XEG137" s="247"/>
      <c r="XEH137" s="247"/>
      <c r="XEI137" s="247"/>
      <c r="XEJ137" s="247"/>
      <c r="XEK137" s="247"/>
      <c r="XEL137" s="247"/>
      <c r="XEM137" s="247"/>
      <c r="XEN137" s="247"/>
      <c r="XEO137" s="247"/>
      <c r="XEP137" s="247"/>
      <c r="XEQ137" s="247"/>
      <c r="XER137" s="247"/>
      <c r="XES137" s="247"/>
      <c r="XET137" s="247"/>
      <c r="XEU137" s="247"/>
      <c r="XEV137" s="247"/>
      <c r="XEW137" s="247"/>
      <c r="XEX137" s="247"/>
      <c r="XEY137" s="247"/>
      <c r="XEZ137" s="247"/>
      <c r="XFA137" s="247"/>
      <c r="XFB137" s="247"/>
      <c r="XFC137" s="247"/>
      <c r="XFD137" s="247"/>
    </row>
    <row r="138" s="243" customFormat="1" spans="1:16384">
      <c r="A138" s="595"/>
      <c r="B138" s="596"/>
      <c r="C138" s="596"/>
      <c r="D138" s="594"/>
      <c r="E138" s="594"/>
      <c r="F138" s="594"/>
      <c r="G138" s="594"/>
      <c r="H138" s="594"/>
      <c r="I138" s="594"/>
      <c r="J138" s="594"/>
      <c r="K138" s="594"/>
      <c r="L138" s="597"/>
      <c r="XAB138" s="247"/>
      <c r="XAC138" s="247"/>
      <c r="XAD138" s="247"/>
      <c r="XAE138" s="247"/>
      <c r="XAF138" s="247"/>
      <c r="XAG138" s="247"/>
      <c r="XAH138" s="247"/>
      <c r="XAI138" s="247"/>
      <c r="XAJ138" s="247"/>
      <c r="XAK138" s="247"/>
      <c r="XAL138" s="247"/>
      <c r="XAM138" s="247"/>
      <c r="XAN138" s="247"/>
      <c r="XAO138" s="247"/>
      <c r="XAP138" s="247"/>
      <c r="XAQ138" s="247"/>
      <c r="XAR138" s="247"/>
      <c r="XAS138" s="247"/>
      <c r="XAT138" s="247"/>
      <c r="XAU138" s="247"/>
      <c r="XAV138" s="247"/>
      <c r="XAW138" s="247"/>
      <c r="XAX138" s="247"/>
      <c r="XAY138" s="247"/>
      <c r="XAZ138" s="247"/>
      <c r="XBA138" s="247"/>
      <c r="XBB138" s="247"/>
      <c r="XBC138" s="247"/>
      <c r="XBD138" s="247"/>
      <c r="XBE138" s="247"/>
      <c r="XBF138" s="247"/>
      <c r="XBG138" s="247"/>
      <c r="XBH138" s="247"/>
      <c r="XBI138" s="247"/>
      <c r="XBJ138" s="247"/>
      <c r="XBK138" s="247"/>
      <c r="XBL138" s="247"/>
      <c r="XBM138" s="247"/>
      <c r="XBN138" s="247"/>
      <c r="XBO138" s="247"/>
      <c r="XBP138" s="247"/>
      <c r="XBQ138" s="247"/>
      <c r="XBR138" s="247"/>
      <c r="XBS138" s="247"/>
      <c r="XBT138" s="247"/>
      <c r="XBU138" s="247"/>
      <c r="XBV138" s="247"/>
      <c r="XBW138" s="247"/>
      <c r="XBX138" s="247"/>
      <c r="XBY138" s="247"/>
      <c r="XBZ138" s="247"/>
      <c r="XCA138" s="247"/>
      <c r="XCB138" s="247"/>
      <c r="XCC138" s="247"/>
      <c r="XCD138" s="247"/>
      <c r="XCE138" s="247"/>
      <c r="XCF138" s="247"/>
      <c r="XCG138" s="247"/>
      <c r="XCH138" s="247"/>
      <c r="XCI138" s="247"/>
      <c r="XCJ138" s="247"/>
      <c r="XCK138" s="247"/>
      <c r="XCL138" s="247"/>
      <c r="XCM138" s="247"/>
      <c r="XCN138" s="247"/>
      <c r="XCO138" s="247"/>
      <c r="XCP138" s="247"/>
      <c r="XCQ138" s="247"/>
      <c r="XCR138" s="247"/>
      <c r="XCS138" s="247"/>
      <c r="XCT138" s="247"/>
      <c r="XCU138" s="247"/>
      <c r="XCV138" s="247"/>
      <c r="XCW138" s="247"/>
      <c r="XCX138" s="247"/>
      <c r="XCY138" s="247"/>
      <c r="XCZ138" s="247"/>
      <c r="XDA138" s="247"/>
      <c r="XDB138" s="247"/>
      <c r="XDC138" s="247"/>
      <c r="XDD138" s="247"/>
      <c r="XDE138" s="247"/>
      <c r="XDF138" s="247"/>
      <c r="XDG138" s="247"/>
      <c r="XDH138" s="247"/>
      <c r="XDI138" s="247"/>
      <c r="XDJ138" s="247"/>
      <c r="XDK138" s="247"/>
      <c r="XDL138" s="247"/>
      <c r="XDM138" s="247"/>
      <c r="XDN138" s="247"/>
      <c r="XDO138" s="247"/>
      <c r="XDP138" s="247"/>
      <c r="XDQ138" s="247"/>
      <c r="XDR138" s="247"/>
      <c r="XDS138" s="247"/>
      <c r="XDT138" s="247"/>
      <c r="XDU138" s="247"/>
      <c r="XDV138" s="247"/>
      <c r="XDW138" s="247"/>
      <c r="XDX138" s="247"/>
      <c r="XDY138" s="247"/>
      <c r="XDZ138" s="247"/>
      <c r="XEA138" s="247"/>
      <c r="XEB138" s="247"/>
      <c r="XEC138" s="247"/>
      <c r="XED138" s="247"/>
      <c r="XEE138" s="247"/>
      <c r="XEF138" s="247"/>
      <c r="XEG138" s="247"/>
      <c r="XEH138" s="247"/>
      <c r="XEI138" s="247"/>
      <c r="XEJ138" s="247"/>
      <c r="XEK138" s="247"/>
      <c r="XEL138" s="247"/>
      <c r="XEM138" s="247"/>
      <c r="XEN138" s="247"/>
      <c r="XEO138" s="247"/>
      <c r="XEP138" s="247"/>
      <c r="XEQ138" s="247"/>
      <c r="XER138" s="247"/>
      <c r="XES138" s="247"/>
      <c r="XET138" s="247"/>
      <c r="XEU138" s="247"/>
      <c r="XEV138" s="247"/>
      <c r="XEW138" s="247"/>
      <c r="XEX138" s="247"/>
      <c r="XEY138" s="247"/>
      <c r="XEZ138" s="247"/>
      <c r="XFA138" s="247"/>
      <c r="XFB138" s="247"/>
      <c r="XFC138" s="247"/>
      <c r="XFD138" s="247"/>
    </row>
    <row r="139" s="243" customFormat="1" spans="1:16384">
      <c r="A139" s="595"/>
      <c r="B139" s="596"/>
      <c r="C139" s="596"/>
      <c r="D139" s="594"/>
      <c r="E139" s="594"/>
      <c r="F139" s="594"/>
      <c r="G139" s="594"/>
      <c r="H139" s="594"/>
      <c r="I139" s="594"/>
      <c r="J139" s="594"/>
      <c r="K139" s="594"/>
      <c r="L139" s="597"/>
      <c r="XAB139" s="247"/>
      <c r="XAC139" s="247"/>
      <c r="XAD139" s="247"/>
      <c r="XAE139" s="247"/>
      <c r="XAF139" s="247"/>
      <c r="XAG139" s="247"/>
      <c r="XAH139" s="247"/>
      <c r="XAI139" s="247"/>
      <c r="XAJ139" s="247"/>
      <c r="XAK139" s="247"/>
      <c r="XAL139" s="247"/>
      <c r="XAM139" s="247"/>
      <c r="XAN139" s="247"/>
      <c r="XAO139" s="247"/>
      <c r="XAP139" s="247"/>
      <c r="XAQ139" s="247"/>
      <c r="XAR139" s="247"/>
      <c r="XAS139" s="247"/>
      <c r="XAT139" s="247"/>
      <c r="XAU139" s="247"/>
      <c r="XAV139" s="247"/>
      <c r="XAW139" s="247"/>
      <c r="XAX139" s="247"/>
      <c r="XAY139" s="247"/>
      <c r="XAZ139" s="247"/>
      <c r="XBA139" s="247"/>
      <c r="XBB139" s="247"/>
      <c r="XBC139" s="247"/>
      <c r="XBD139" s="247"/>
      <c r="XBE139" s="247"/>
      <c r="XBF139" s="247"/>
      <c r="XBG139" s="247"/>
      <c r="XBH139" s="247"/>
      <c r="XBI139" s="247"/>
      <c r="XBJ139" s="247"/>
      <c r="XBK139" s="247"/>
      <c r="XBL139" s="247"/>
      <c r="XBM139" s="247"/>
      <c r="XBN139" s="247"/>
      <c r="XBO139" s="247"/>
      <c r="XBP139" s="247"/>
      <c r="XBQ139" s="247"/>
      <c r="XBR139" s="247"/>
      <c r="XBS139" s="247"/>
      <c r="XBT139" s="247"/>
      <c r="XBU139" s="247"/>
      <c r="XBV139" s="247"/>
      <c r="XBW139" s="247"/>
      <c r="XBX139" s="247"/>
      <c r="XBY139" s="247"/>
      <c r="XBZ139" s="247"/>
      <c r="XCA139" s="247"/>
      <c r="XCB139" s="247"/>
      <c r="XCC139" s="247"/>
      <c r="XCD139" s="247"/>
      <c r="XCE139" s="247"/>
      <c r="XCF139" s="247"/>
      <c r="XCG139" s="247"/>
      <c r="XCH139" s="247"/>
      <c r="XCI139" s="247"/>
      <c r="XCJ139" s="247"/>
      <c r="XCK139" s="247"/>
      <c r="XCL139" s="247"/>
      <c r="XCM139" s="247"/>
      <c r="XCN139" s="247"/>
      <c r="XCO139" s="247"/>
      <c r="XCP139" s="247"/>
      <c r="XCQ139" s="247"/>
      <c r="XCR139" s="247"/>
      <c r="XCS139" s="247"/>
      <c r="XCT139" s="247"/>
      <c r="XCU139" s="247"/>
      <c r="XCV139" s="247"/>
      <c r="XCW139" s="247"/>
      <c r="XCX139" s="247"/>
      <c r="XCY139" s="247"/>
      <c r="XCZ139" s="247"/>
      <c r="XDA139" s="247"/>
      <c r="XDB139" s="247"/>
      <c r="XDC139" s="247"/>
      <c r="XDD139" s="247"/>
      <c r="XDE139" s="247"/>
      <c r="XDF139" s="247"/>
      <c r="XDG139" s="247"/>
      <c r="XDH139" s="247"/>
      <c r="XDI139" s="247"/>
      <c r="XDJ139" s="247"/>
      <c r="XDK139" s="247"/>
      <c r="XDL139" s="247"/>
      <c r="XDM139" s="247"/>
      <c r="XDN139" s="247"/>
      <c r="XDO139" s="247"/>
      <c r="XDP139" s="247"/>
      <c r="XDQ139" s="247"/>
      <c r="XDR139" s="247"/>
      <c r="XDS139" s="247"/>
      <c r="XDT139" s="247"/>
      <c r="XDU139" s="247"/>
      <c r="XDV139" s="247"/>
      <c r="XDW139" s="247"/>
      <c r="XDX139" s="247"/>
      <c r="XDY139" s="247"/>
      <c r="XDZ139" s="247"/>
      <c r="XEA139" s="247"/>
      <c r="XEB139" s="247"/>
      <c r="XEC139" s="247"/>
      <c r="XED139" s="247"/>
      <c r="XEE139" s="247"/>
      <c r="XEF139" s="247"/>
      <c r="XEG139" s="247"/>
      <c r="XEH139" s="247"/>
      <c r="XEI139" s="247"/>
      <c r="XEJ139" s="247"/>
      <c r="XEK139" s="247"/>
      <c r="XEL139" s="247"/>
      <c r="XEM139" s="247"/>
      <c r="XEN139" s="247"/>
      <c r="XEO139" s="247"/>
      <c r="XEP139" s="247"/>
      <c r="XEQ139" s="247"/>
      <c r="XER139" s="247"/>
      <c r="XES139" s="247"/>
      <c r="XET139" s="247"/>
      <c r="XEU139" s="247"/>
      <c r="XEV139" s="247"/>
      <c r="XEW139" s="247"/>
      <c r="XEX139" s="247"/>
      <c r="XEY139" s="247"/>
      <c r="XEZ139" s="247"/>
      <c r="XFA139" s="247"/>
      <c r="XFB139" s="247"/>
      <c r="XFC139" s="247"/>
      <c r="XFD139" s="247"/>
    </row>
    <row r="140" s="243" customFormat="1" spans="1:16384">
      <c r="A140" s="595"/>
      <c r="B140" s="596"/>
      <c r="C140" s="596"/>
      <c r="D140" s="594"/>
      <c r="E140" s="594"/>
      <c r="F140" s="594"/>
      <c r="G140" s="594"/>
      <c r="H140" s="594"/>
      <c r="I140" s="594"/>
      <c r="J140" s="594"/>
      <c r="K140" s="594"/>
      <c r="L140" s="597"/>
      <c r="XAB140" s="247"/>
      <c r="XAC140" s="247"/>
      <c r="XAD140" s="247"/>
      <c r="XAE140" s="247"/>
      <c r="XAF140" s="247"/>
      <c r="XAG140" s="247"/>
      <c r="XAH140" s="247"/>
      <c r="XAI140" s="247"/>
      <c r="XAJ140" s="247"/>
      <c r="XAK140" s="247"/>
      <c r="XAL140" s="247"/>
      <c r="XAM140" s="247"/>
      <c r="XAN140" s="247"/>
      <c r="XAO140" s="247"/>
      <c r="XAP140" s="247"/>
      <c r="XAQ140" s="247"/>
      <c r="XAR140" s="247"/>
      <c r="XAS140" s="247"/>
      <c r="XAT140" s="247"/>
      <c r="XAU140" s="247"/>
      <c r="XAV140" s="247"/>
      <c r="XAW140" s="247"/>
      <c r="XAX140" s="247"/>
      <c r="XAY140" s="247"/>
      <c r="XAZ140" s="247"/>
      <c r="XBA140" s="247"/>
      <c r="XBB140" s="247"/>
      <c r="XBC140" s="247"/>
      <c r="XBD140" s="247"/>
      <c r="XBE140" s="247"/>
      <c r="XBF140" s="247"/>
      <c r="XBG140" s="247"/>
      <c r="XBH140" s="247"/>
      <c r="XBI140" s="247"/>
      <c r="XBJ140" s="247"/>
      <c r="XBK140" s="247"/>
      <c r="XBL140" s="247"/>
      <c r="XBM140" s="247"/>
      <c r="XBN140" s="247"/>
      <c r="XBO140" s="247"/>
      <c r="XBP140" s="247"/>
      <c r="XBQ140" s="247"/>
      <c r="XBR140" s="247"/>
      <c r="XBS140" s="247"/>
      <c r="XBT140" s="247"/>
      <c r="XBU140" s="247"/>
      <c r="XBV140" s="247"/>
      <c r="XBW140" s="247"/>
      <c r="XBX140" s="247"/>
      <c r="XBY140" s="247"/>
      <c r="XBZ140" s="247"/>
      <c r="XCA140" s="247"/>
      <c r="XCB140" s="247"/>
      <c r="XCC140" s="247"/>
      <c r="XCD140" s="247"/>
      <c r="XCE140" s="247"/>
      <c r="XCF140" s="247"/>
      <c r="XCG140" s="247"/>
      <c r="XCH140" s="247"/>
      <c r="XCI140" s="247"/>
      <c r="XCJ140" s="247"/>
      <c r="XCK140" s="247"/>
      <c r="XCL140" s="247"/>
      <c r="XCM140" s="247"/>
      <c r="XCN140" s="247"/>
      <c r="XCO140" s="247"/>
      <c r="XCP140" s="247"/>
      <c r="XCQ140" s="247"/>
      <c r="XCR140" s="247"/>
      <c r="XCS140" s="247"/>
      <c r="XCT140" s="247"/>
      <c r="XCU140" s="247"/>
      <c r="XCV140" s="247"/>
      <c r="XCW140" s="247"/>
      <c r="XCX140" s="247"/>
      <c r="XCY140" s="247"/>
      <c r="XCZ140" s="247"/>
      <c r="XDA140" s="247"/>
      <c r="XDB140" s="247"/>
      <c r="XDC140" s="247"/>
      <c r="XDD140" s="247"/>
      <c r="XDE140" s="247"/>
      <c r="XDF140" s="247"/>
      <c r="XDG140" s="247"/>
      <c r="XDH140" s="247"/>
      <c r="XDI140" s="247"/>
      <c r="XDJ140" s="247"/>
      <c r="XDK140" s="247"/>
      <c r="XDL140" s="247"/>
      <c r="XDM140" s="247"/>
      <c r="XDN140" s="247"/>
      <c r="XDO140" s="247"/>
      <c r="XDP140" s="247"/>
      <c r="XDQ140" s="247"/>
      <c r="XDR140" s="247"/>
      <c r="XDS140" s="247"/>
      <c r="XDT140" s="247"/>
      <c r="XDU140" s="247"/>
      <c r="XDV140" s="247"/>
      <c r="XDW140" s="247"/>
      <c r="XDX140" s="247"/>
      <c r="XDY140" s="247"/>
      <c r="XDZ140" s="247"/>
      <c r="XEA140" s="247"/>
      <c r="XEB140" s="247"/>
      <c r="XEC140" s="247"/>
      <c r="XED140" s="247"/>
      <c r="XEE140" s="247"/>
      <c r="XEF140" s="247"/>
      <c r="XEG140" s="247"/>
      <c r="XEH140" s="247"/>
      <c r="XEI140" s="247"/>
      <c r="XEJ140" s="247"/>
      <c r="XEK140" s="247"/>
      <c r="XEL140" s="247"/>
      <c r="XEM140" s="247"/>
      <c r="XEN140" s="247"/>
      <c r="XEO140" s="247"/>
      <c r="XEP140" s="247"/>
      <c r="XEQ140" s="247"/>
      <c r="XER140" s="247"/>
      <c r="XES140" s="247"/>
      <c r="XET140" s="247"/>
      <c r="XEU140" s="247"/>
      <c r="XEV140" s="247"/>
      <c r="XEW140" s="247"/>
      <c r="XEX140" s="247"/>
      <c r="XEY140" s="247"/>
      <c r="XEZ140" s="247"/>
      <c r="XFA140" s="247"/>
      <c r="XFB140" s="247"/>
      <c r="XFC140" s="247"/>
      <c r="XFD140" s="247"/>
    </row>
    <row r="141" s="243" customFormat="1" spans="1:16384">
      <c r="A141" s="595"/>
      <c r="B141" s="596"/>
      <c r="C141" s="596"/>
      <c r="D141" s="594"/>
      <c r="E141" s="594"/>
      <c r="F141" s="594"/>
      <c r="G141" s="594"/>
      <c r="H141" s="594"/>
      <c r="I141" s="594"/>
      <c r="J141" s="594"/>
      <c r="K141" s="594"/>
      <c r="L141" s="597"/>
      <c r="XAB141" s="247"/>
      <c r="XAC141" s="247"/>
      <c r="XAD141" s="247"/>
      <c r="XAE141" s="247"/>
      <c r="XAF141" s="247"/>
      <c r="XAG141" s="247"/>
      <c r="XAH141" s="247"/>
      <c r="XAI141" s="247"/>
      <c r="XAJ141" s="247"/>
      <c r="XAK141" s="247"/>
      <c r="XAL141" s="247"/>
      <c r="XAM141" s="247"/>
      <c r="XAN141" s="247"/>
      <c r="XAO141" s="247"/>
      <c r="XAP141" s="247"/>
      <c r="XAQ141" s="247"/>
      <c r="XAR141" s="247"/>
      <c r="XAS141" s="247"/>
      <c r="XAT141" s="247"/>
      <c r="XAU141" s="247"/>
      <c r="XAV141" s="247"/>
      <c r="XAW141" s="247"/>
      <c r="XAX141" s="247"/>
      <c r="XAY141" s="247"/>
      <c r="XAZ141" s="247"/>
      <c r="XBA141" s="247"/>
      <c r="XBB141" s="247"/>
      <c r="XBC141" s="247"/>
      <c r="XBD141" s="247"/>
      <c r="XBE141" s="247"/>
      <c r="XBF141" s="247"/>
      <c r="XBG141" s="247"/>
      <c r="XBH141" s="247"/>
      <c r="XBI141" s="247"/>
      <c r="XBJ141" s="247"/>
      <c r="XBK141" s="247"/>
      <c r="XBL141" s="247"/>
      <c r="XBM141" s="247"/>
      <c r="XBN141" s="247"/>
      <c r="XBO141" s="247"/>
      <c r="XBP141" s="247"/>
      <c r="XBQ141" s="247"/>
      <c r="XBR141" s="247"/>
      <c r="XBS141" s="247"/>
      <c r="XBT141" s="247"/>
      <c r="XBU141" s="247"/>
      <c r="XBV141" s="247"/>
      <c r="XBW141" s="247"/>
      <c r="XBX141" s="247"/>
      <c r="XBY141" s="247"/>
      <c r="XBZ141" s="247"/>
      <c r="XCA141" s="247"/>
      <c r="XCB141" s="247"/>
      <c r="XCC141" s="247"/>
      <c r="XCD141" s="247"/>
      <c r="XCE141" s="247"/>
      <c r="XCF141" s="247"/>
      <c r="XCG141" s="247"/>
      <c r="XCH141" s="247"/>
      <c r="XCI141" s="247"/>
      <c r="XCJ141" s="247"/>
      <c r="XCK141" s="247"/>
      <c r="XCL141" s="247"/>
      <c r="XCM141" s="247"/>
      <c r="XCN141" s="247"/>
      <c r="XCO141" s="247"/>
      <c r="XCP141" s="247"/>
      <c r="XCQ141" s="247"/>
      <c r="XCR141" s="247"/>
      <c r="XCS141" s="247"/>
      <c r="XCT141" s="247"/>
      <c r="XCU141" s="247"/>
      <c r="XCV141" s="247"/>
      <c r="XCW141" s="247"/>
      <c r="XCX141" s="247"/>
      <c r="XCY141" s="247"/>
      <c r="XCZ141" s="247"/>
      <c r="XDA141" s="247"/>
      <c r="XDB141" s="247"/>
      <c r="XDC141" s="247"/>
      <c r="XDD141" s="247"/>
      <c r="XDE141" s="247"/>
      <c r="XDF141" s="247"/>
      <c r="XDG141" s="247"/>
      <c r="XDH141" s="247"/>
      <c r="XDI141" s="247"/>
      <c r="XDJ141" s="247"/>
      <c r="XDK141" s="247"/>
      <c r="XDL141" s="247"/>
      <c r="XDM141" s="247"/>
      <c r="XDN141" s="247"/>
      <c r="XDO141" s="247"/>
      <c r="XDP141" s="247"/>
      <c r="XDQ141" s="247"/>
      <c r="XDR141" s="247"/>
      <c r="XDS141" s="247"/>
      <c r="XDT141" s="247"/>
      <c r="XDU141" s="247"/>
      <c r="XDV141" s="247"/>
      <c r="XDW141" s="247"/>
      <c r="XDX141" s="247"/>
      <c r="XDY141" s="247"/>
      <c r="XDZ141" s="247"/>
      <c r="XEA141" s="247"/>
      <c r="XEB141" s="247"/>
      <c r="XEC141" s="247"/>
      <c r="XED141" s="247"/>
      <c r="XEE141" s="247"/>
      <c r="XEF141" s="247"/>
      <c r="XEG141" s="247"/>
      <c r="XEH141" s="247"/>
      <c r="XEI141" s="247"/>
      <c r="XEJ141" s="247"/>
      <c r="XEK141" s="247"/>
      <c r="XEL141" s="247"/>
      <c r="XEM141" s="247"/>
      <c r="XEN141" s="247"/>
      <c r="XEO141" s="247"/>
      <c r="XEP141" s="247"/>
      <c r="XEQ141" s="247"/>
      <c r="XER141" s="247"/>
      <c r="XES141" s="247"/>
      <c r="XET141" s="247"/>
      <c r="XEU141" s="247"/>
      <c r="XEV141" s="247"/>
      <c r="XEW141" s="247"/>
      <c r="XEX141" s="247"/>
      <c r="XEY141" s="247"/>
      <c r="XEZ141" s="247"/>
      <c r="XFA141" s="247"/>
      <c r="XFB141" s="247"/>
      <c r="XFC141" s="247"/>
      <c r="XFD141" s="247"/>
    </row>
    <row r="142" s="243" customFormat="1" spans="1:16384">
      <c r="A142" s="595"/>
      <c r="B142" s="596"/>
      <c r="C142" s="596"/>
      <c r="D142" s="594"/>
      <c r="E142" s="594"/>
      <c r="F142" s="594"/>
      <c r="G142" s="594"/>
      <c r="H142" s="594"/>
      <c r="I142" s="594"/>
      <c r="J142" s="594"/>
      <c r="K142" s="594"/>
      <c r="L142" s="597"/>
      <c r="XAB142" s="247"/>
      <c r="XAC142" s="247"/>
      <c r="XAD142" s="247"/>
      <c r="XAE142" s="247"/>
      <c r="XAF142" s="247"/>
      <c r="XAG142" s="247"/>
      <c r="XAH142" s="247"/>
      <c r="XAI142" s="247"/>
      <c r="XAJ142" s="247"/>
      <c r="XAK142" s="247"/>
      <c r="XAL142" s="247"/>
      <c r="XAM142" s="247"/>
      <c r="XAN142" s="247"/>
      <c r="XAO142" s="247"/>
      <c r="XAP142" s="247"/>
      <c r="XAQ142" s="247"/>
      <c r="XAR142" s="247"/>
      <c r="XAS142" s="247"/>
      <c r="XAT142" s="247"/>
      <c r="XAU142" s="247"/>
      <c r="XAV142" s="247"/>
      <c r="XAW142" s="247"/>
      <c r="XAX142" s="247"/>
      <c r="XAY142" s="247"/>
      <c r="XAZ142" s="247"/>
      <c r="XBA142" s="247"/>
      <c r="XBB142" s="247"/>
      <c r="XBC142" s="247"/>
      <c r="XBD142" s="247"/>
      <c r="XBE142" s="247"/>
      <c r="XBF142" s="247"/>
      <c r="XBG142" s="247"/>
      <c r="XBH142" s="247"/>
      <c r="XBI142" s="247"/>
      <c r="XBJ142" s="247"/>
      <c r="XBK142" s="247"/>
      <c r="XBL142" s="247"/>
      <c r="XBM142" s="247"/>
      <c r="XBN142" s="247"/>
      <c r="XBO142" s="247"/>
      <c r="XBP142" s="247"/>
      <c r="XBQ142" s="247"/>
      <c r="XBR142" s="247"/>
      <c r="XBS142" s="247"/>
      <c r="XBT142" s="247"/>
      <c r="XBU142" s="247"/>
      <c r="XBV142" s="247"/>
      <c r="XBW142" s="247"/>
      <c r="XBX142" s="247"/>
      <c r="XBY142" s="247"/>
      <c r="XBZ142" s="247"/>
      <c r="XCA142" s="247"/>
      <c r="XCB142" s="247"/>
      <c r="XCC142" s="247"/>
      <c r="XCD142" s="247"/>
      <c r="XCE142" s="247"/>
      <c r="XCF142" s="247"/>
      <c r="XCG142" s="247"/>
      <c r="XCH142" s="247"/>
      <c r="XCI142" s="247"/>
      <c r="XCJ142" s="247"/>
      <c r="XCK142" s="247"/>
      <c r="XCL142" s="247"/>
      <c r="XCM142" s="247"/>
      <c r="XCN142" s="247"/>
      <c r="XCO142" s="247"/>
      <c r="XCP142" s="247"/>
      <c r="XCQ142" s="247"/>
      <c r="XCR142" s="247"/>
      <c r="XCS142" s="247"/>
      <c r="XCT142" s="247"/>
      <c r="XCU142" s="247"/>
      <c r="XCV142" s="247"/>
      <c r="XCW142" s="247"/>
      <c r="XCX142" s="247"/>
      <c r="XCY142" s="247"/>
      <c r="XCZ142" s="247"/>
      <c r="XDA142" s="247"/>
      <c r="XDB142" s="247"/>
      <c r="XDC142" s="247"/>
      <c r="XDD142" s="247"/>
      <c r="XDE142" s="247"/>
      <c r="XDF142" s="247"/>
      <c r="XDG142" s="247"/>
      <c r="XDH142" s="247"/>
      <c r="XDI142" s="247"/>
      <c r="XDJ142" s="247"/>
      <c r="XDK142" s="247"/>
      <c r="XDL142" s="247"/>
      <c r="XDM142" s="247"/>
      <c r="XDN142" s="247"/>
      <c r="XDO142" s="247"/>
      <c r="XDP142" s="247"/>
      <c r="XDQ142" s="247"/>
      <c r="XDR142" s="247"/>
      <c r="XDS142" s="247"/>
      <c r="XDT142" s="247"/>
      <c r="XDU142" s="247"/>
      <c r="XDV142" s="247"/>
      <c r="XDW142" s="247"/>
      <c r="XDX142" s="247"/>
      <c r="XDY142" s="247"/>
      <c r="XDZ142" s="247"/>
      <c r="XEA142" s="247"/>
      <c r="XEB142" s="247"/>
      <c r="XEC142" s="247"/>
      <c r="XED142" s="247"/>
      <c r="XEE142" s="247"/>
      <c r="XEF142" s="247"/>
      <c r="XEG142" s="247"/>
      <c r="XEH142" s="247"/>
      <c r="XEI142" s="247"/>
      <c r="XEJ142" s="247"/>
      <c r="XEK142" s="247"/>
      <c r="XEL142" s="247"/>
      <c r="XEM142" s="247"/>
      <c r="XEN142" s="247"/>
      <c r="XEO142" s="247"/>
      <c r="XEP142" s="247"/>
      <c r="XEQ142" s="247"/>
      <c r="XER142" s="247"/>
      <c r="XES142" s="247"/>
      <c r="XET142" s="247"/>
      <c r="XEU142" s="247"/>
      <c r="XEV142" s="247"/>
      <c r="XEW142" s="247"/>
      <c r="XEX142" s="247"/>
      <c r="XEY142" s="247"/>
      <c r="XEZ142" s="247"/>
      <c r="XFA142" s="247"/>
      <c r="XFB142" s="247"/>
      <c r="XFC142" s="247"/>
      <c r="XFD142" s="247"/>
    </row>
    <row r="143" s="243" customFormat="1" spans="1:16384">
      <c r="A143" s="595"/>
      <c r="B143" s="596"/>
      <c r="C143" s="596"/>
      <c r="D143" s="594"/>
      <c r="E143" s="594"/>
      <c r="F143" s="594"/>
      <c r="G143" s="594"/>
      <c r="H143" s="594"/>
      <c r="I143" s="594"/>
      <c r="J143" s="594"/>
      <c r="K143" s="594"/>
      <c r="L143" s="597"/>
      <c r="XAB143" s="247"/>
      <c r="XAC143" s="247"/>
      <c r="XAD143" s="247"/>
      <c r="XAE143" s="247"/>
      <c r="XAF143" s="247"/>
      <c r="XAG143" s="247"/>
      <c r="XAH143" s="247"/>
      <c r="XAI143" s="247"/>
      <c r="XAJ143" s="247"/>
      <c r="XAK143" s="247"/>
      <c r="XAL143" s="247"/>
      <c r="XAM143" s="247"/>
      <c r="XAN143" s="247"/>
      <c r="XAO143" s="247"/>
      <c r="XAP143" s="247"/>
      <c r="XAQ143" s="247"/>
      <c r="XAR143" s="247"/>
      <c r="XAS143" s="247"/>
      <c r="XAT143" s="247"/>
      <c r="XAU143" s="247"/>
      <c r="XAV143" s="247"/>
      <c r="XAW143" s="247"/>
      <c r="XAX143" s="247"/>
      <c r="XAY143" s="247"/>
      <c r="XAZ143" s="247"/>
      <c r="XBA143" s="247"/>
      <c r="XBB143" s="247"/>
      <c r="XBC143" s="247"/>
      <c r="XBD143" s="247"/>
      <c r="XBE143" s="247"/>
      <c r="XBF143" s="247"/>
      <c r="XBG143" s="247"/>
      <c r="XBH143" s="247"/>
      <c r="XBI143" s="247"/>
      <c r="XBJ143" s="247"/>
      <c r="XBK143" s="247"/>
      <c r="XBL143" s="247"/>
      <c r="XBM143" s="247"/>
      <c r="XBN143" s="247"/>
      <c r="XBO143" s="247"/>
      <c r="XBP143" s="247"/>
      <c r="XBQ143" s="247"/>
      <c r="XBR143" s="247"/>
      <c r="XBS143" s="247"/>
      <c r="XBT143" s="247"/>
      <c r="XBU143" s="247"/>
      <c r="XBV143" s="247"/>
      <c r="XBW143" s="247"/>
      <c r="XBX143" s="247"/>
      <c r="XBY143" s="247"/>
      <c r="XBZ143" s="247"/>
      <c r="XCA143" s="247"/>
      <c r="XCB143" s="247"/>
      <c r="XCC143" s="247"/>
      <c r="XCD143" s="247"/>
      <c r="XCE143" s="247"/>
      <c r="XCF143" s="247"/>
      <c r="XCG143" s="247"/>
      <c r="XCH143" s="247"/>
      <c r="XCI143" s="247"/>
      <c r="XCJ143" s="247"/>
      <c r="XCK143" s="247"/>
      <c r="XCL143" s="247"/>
      <c r="XCM143" s="247"/>
      <c r="XCN143" s="247"/>
      <c r="XCO143" s="247"/>
      <c r="XCP143" s="247"/>
      <c r="XCQ143" s="247"/>
      <c r="XCR143" s="247"/>
      <c r="XCS143" s="247"/>
      <c r="XCT143" s="247"/>
      <c r="XCU143" s="247"/>
      <c r="XCV143" s="247"/>
      <c r="XCW143" s="247"/>
      <c r="XCX143" s="247"/>
      <c r="XCY143" s="247"/>
      <c r="XCZ143" s="247"/>
      <c r="XDA143" s="247"/>
      <c r="XDB143" s="247"/>
      <c r="XDC143" s="247"/>
      <c r="XDD143" s="247"/>
      <c r="XDE143" s="247"/>
      <c r="XDF143" s="247"/>
      <c r="XDG143" s="247"/>
      <c r="XDH143" s="247"/>
      <c r="XDI143" s="247"/>
      <c r="XDJ143" s="247"/>
      <c r="XDK143" s="247"/>
      <c r="XDL143" s="247"/>
      <c r="XDM143" s="247"/>
      <c r="XDN143" s="247"/>
      <c r="XDO143" s="247"/>
      <c r="XDP143" s="247"/>
      <c r="XDQ143" s="247"/>
      <c r="XDR143" s="247"/>
      <c r="XDS143" s="247"/>
      <c r="XDT143" s="247"/>
      <c r="XDU143" s="247"/>
      <c r="XDV143" s="247"/>
      <c r="XDW143" s="247"/>
      <c r="XDX143" s="247"/>
      <c r="XDY143" s="247"/>
      <c r="XDZ143" s="247"/>
      <c r="XEA143" s="247"/>
      <c r="XEB143" s="247"/>
      <c r="XEC143" s="247"/>
      <c r="XED143" s="247"/>
      <c r="XEE143" s="247"/>
      <c r="XEF143" s="247"/>
      <c r="XEG143" s="247"/>
      <c r="XEH143" s="247"/>
      <c r="XEI143" s="247"/>
      <c r="XEJ143" s="247"/>
      <c r="XEK143" s="247"/>
      <c r="XEL143" s="247"/>
      <c r="XEM143" s="247"/>
      <c r="XEN143" s="247"/>
      <c r="XEO143" s="247"/>
      <c r="XEP143" s="247"/>
      <c r="XEQ143" s="247"/>
      <c r="XER143" s="247"/>
      <c r="XES143" s="247"/>
      <c r="XET143" s="247"/>
      <c r="XEU143" s="247"/>
      <c r="XEV143" s="247"/>
      <c r="XEW143" s="247"/>
      <c r="XEX143" s="247"/>
      <c r="XEY143" s="247"/>
      <c r="XEZ143" s="247"/>
      <c r="XFA143" s="247"/>
      <c r="XFB143" s="247"/>
      <c r="XFC143" s="247"/>
      <c r="XFD143" s="247"/>
    </row>
    <row r="144" s="243" customFormat="1" spans="1:16384">
      <c r="A144" s="595"/>
      <c r="B144" s="596"/>
      <c r="C144" s="596"/>
      <c r="D144" s="594"/>
      <c r="E144" s="594"/>
      <c r="F144" s="594"/>
      <c r="G144" s="594"/>
      <c r="H144" s="594"/>
      <c r="I144" s="594"/>
      <c r="J144" s="594"/>
      <c r="K144" s="594"/>
      <c r="L144" s="597"/>
      <c r="XAB144" s="247"/>
      <c r="XAC144" s="247"/>
      <c r="XAD144" s="247"/>
      <c r="XAE144" s="247"/>
      <c r="XAF144" s="247"/>
      <c r="XAG144" s="247"/>
      <c r="XAH144" s="247"/>
      <c r="XAI144" s="247"/>
      <c r="XAJ144" s="247"/>
      <c r="XAK144" s="247"/>
      <c r="XAL144" s="247"/>
      <c r="XAM144" s="247"/>
      <c r="XAN144" s="247"/>
      <c r="XAO144" s="247"/>
      <c r="XAP144" s="247"/>
      <c r="XAQ144" s="247"/>
      <c r="XAR144" s="247"/>
      <c r="XAS144" s="247"/>
      <c r="XAT144" s="247"/>
      <c r="XAU144" s="247"/>
      <c r="XAV144" s="247"/>
      <c r="XAW144" s="247"/>
      <c r="XAX144" s="247"/>
      <c r="XAY144" s="247"/>
      <c r="XAZ144" s="247"/>
      <c r="XBA144" s="247"/>
      <c r="XBB144" s="247"/>
      <c r="XBC144" s="247"/>
      <c r="XBD144" s="247"/>
      <c r="XBE144" s="247"/>
      <c r="XBF144" s="247"/>
      <c r="XBG144" s="247"/>
      <c r="XBH144" s="247"/>
      <c r="XBI144" s="247"/>
      <c r="XBJ144" s="247"/>
      <c r="XBK144" s="247"/>
      <c r="XBL144" s="247"/>
      <c r="XBM144" s="247"/>
      <c r="XBN144" s="247"/>
      <c r="XBO144" s="247"/>
      <c r="XBP144" s="247"/>
      <c r="XBQ144" s="247"/>
      <c r="XBR144" s="247"/>
      <c r="XBS144" s="247"/>
      <c r="XBT144" s="247"/>
      <c r="XBU144" s="247"/>
      <c r="XBV144" s="247"/>
      <c r="XBW144" s="247"/>
      <c r="XBX144" s="247"/>
      <c r="XBY144" s="247"/>
      <c r="XBZ144" s="247"/>
      <c r="XCA144" s="247"/>
      <c r="XCB144" s="247"/>
      <c r="XCC144" s="247"/>
      <c r="XCD144" s="247"/>
      <c r="XCE144" s="247"/>
      <c r="XCF144" s="247"/>
      <c r="XCG144" s="247"/>
      <c r="XCH144" s="247"/>
      <c r="XCI144" s="247"/>
      <c r="XCJ144" s="247"/>
      <c r="XCK144" s="247"/>
      <c r="XCL144" s="247"/>
      <c r="XCM144" s="247"/>
      <c r="XCN144" s="247"/>
      <c r="XCO144" s="247"/>
      <c r="XCP144" s="247"/>
      <c r="XCQ144" s="247"/>
      <c r="XCR144" s="247"/>
      <c r="XCS144" s="247"/>
      <c r="XCT144" s="247"/>
      <c r="XCU144" s="247"/>
      <c r="XCV144" s="247"/>
      <c r="XCW144" s="247"/>
      <c r="XCX144" s="247"/>
      <c r="XCY144" s="247"/>
      <c r="XCZ144" s="247"/>
      <c r="XDA144" s="247"/>
      <c r="XDB144" s="247"/>
      <c r="XDC144" s="247"/>
      <c r="XDD144" s="247"/>
      <c r="XDE144" s="247"/>
      <c r="XDF144" s="247"/>
      <c r="XDG144" s="247"/>
      <c r="XDH144" s="247"/>
      <c r="XDI144" s="247"/>
      <c r="XDJ144" s="247"/>
      <c r="XDK144" s="247"/>
      <c r="XDL144" s="247"/>
      <c r="XDM144" s="247"/>
      <c r="XDN144" s="247"/>
      <c r="XDO144" s="247"/>
      <c r="XDP144" s="247"/>
      <c r="XDQ144" s="247"/>
      <c r="XDR144" s="247"/>
      <c r="XDS144" s="247"/>
      <c r="XDT144" s="247"/>
      <c r="XDU144" s="247"/>
      <c r="XDV144" s="247"/>
      <c r="XDW144" s="247"/>
      <c r="XDX144" s="247"/>
      <c r="XDY144" s="247"/>
      <c r="XDZ144" s="247"/>
      <c r="XEA144" s="247"/>
      <c r="XEB144" s="247"/>
      <c r="XEC144" s="247"/>
      <c r="XED144" s="247"/>
      <c r="XEE144" s="247"/>
      <c r="XEF144" s="247"/>
      <c r="XEG144" s="247"/>
      <c r="XEH144" s="247"/>
      <c r="XEI144" s="247"/>
      <c r="XEJ144" s="247"/>
      <c r="XEK144" s="247"/>
      <c r="XEL144" s="247"/>
      <c r="XEM144" s="247"/>
      <c r="XEN144" s="247"/>
      <c r="XEO144" s="247"/>
      <c r="XEP144" s="247"/>
      <c r="XEQ144" s="247"/>
      <c r="XER144" s="247"/>
      <c r="XES144" s="247"/>
      <c r="XET144" s="247"/>
      <c r="XEU144" s="247"/>
      <c r="XEV144" s="247"/>
      <c r="XEW144" s="247"/>
      <c r="XEX144" s="247"/>
      <c r="XEY144" s="247"/>
      <c r="XEZ144" s="247"/>
      <c r="XFA144" s="247"/>
      <c r="XFB144" s="247"/>
      <c r="XFC144" s="247"/>
      <c r="XFD144" s="247"/>
    </row>
    <row r="145" s="243" customFormat="1" spans="1:16384">
      <c r="A145" s="595"/>
      <c r="B145" s="596"/>
      <c r="C145" s="596"/>
      <c r="D145" s="594"/>
      <c r="E145" s="594"/>
      <c r="F145" s="594"/>
      <c r="G145" s="594"/>
      <c r="H145" s="594"/>
      <c r="I145" s="594"/>
      <c r="J145" s="594"/>
      <c r="K145" s="594"/>
      <c r="L145" s="597"/>
      <c r="XAB145" s="247"/>
      <c r="XAC145" s="247"/>
      <c r="XAD145" s="247"/>
      <c r="XAE145" s="247"/>
      <c r="XAF145" s="247"/>
      <c r="XAG145" s="247"/>
      <c r="XAH145" s="247"/>
      <c r="XAI145" s="247"/>
      <c r="XAJ145" s="247"/>
      <c r="XAK145" s="247"/>
      <c r="XAL145" s="247"/>
      <c r="XAM145" s="247"/>
      <c r="XAN145" s="247"/>
      <c r="XAO145" s="247"/>
      <c r="XAP145" s="247"/>
      <c r="XAQ145" s="247"/>
      <c r="XAR145" s="247"/>
      <c r="XAS145" s="247"/>
      <c r="XAT145" s="247"/>
      <c r="XAU145" s="247"/>
      <c r="XAV145" s="247"/>
      <c r="XAW145" s="247"/>
      <c r="XAX145" s="247"/>
      <c r="XAY145" s="247"/>
      <c r="XAZ145" s="247"/>
      <c r="XBA145" s="247"/>
      <c r="XBB145" s="247"/>
      <c r="XBC145" s="247"/>
      <c r="XBD145" s="247"/>
      <c r="XBE145" s="247"/>
      <c r="XBF145" s="247"/>
      <c r="XBG145" s="247"/>
      <c r="XBH145" s="247"/>
      <c r="XBI145" s="247"/>
      <c r="XBJ145" s="247"/>
      <c r="XBK145" s="247"/>
      <c r="XBL145" s="247"/>
      <c r="XBM145" s="247"/>
      <c r="XBN145" s="247"/>
      <c r="XBO145" s="247"/>
      <c r="XBP145" s="247"/>
      <c r="XBQ145" s="247"/>
      <c r="XBR145" s="247"/>
      <c r="XBS145" s="247"/>
      <c r="XBT145" s="247"/>
      <c r="XBU145" s="247"/>
      <c r="XBV145" s="247"/>
      <c r="XBW145" s="247"/>
      <c r="XBX145" s="247"/>
      <c r="XBY145" s="247"/>
      <c r="XBZ145" s="247"/>
      <c r="XCA145" s="247"/>
      <c r="XCB145" s="247"/>
      <c r="XCC145" s="247"/>
      <c r="XCD145" s="247"/>
      <c r="XCE145" s="247"/>
      <c r="XCF145" s="247"/>
      <c r="XCG145" s="247"/>
      <c r="XCH145" s="247"/>
      <c r="XCI145" s="247"/>
      <c r="XCJ145" s="247"/>
      <c r="XCK145" s="247"/>
      <c r="XCL145" s="247"/>
      <c r="XCM145" s="247"/>
      <c r="XCN145" s="247"/>
      <c r="XCO145" s="247"/>
      <c r="XCP145" s="247"/>
      <c r="XCQ145" s="247"/>
      <c r="XCR145" s="247"/>
      <c r="XCS145" s="247"/>
      <c r="XCT145" s="247"/>
      <c r="XCU145" s="247"/>
      <c r="XCV145" s="247"/>
      <c r="XCW145" s="247"/>
      <c r="XCX145" s="247"/>
      <c r="XCY145" s="247"/>
      <c r="XCZ145" s="247"/>
      <c r="XDA145" s="247"/>
      <c r="XDB145" s="247"/>
      <c r="XDC145" s="247"/>
      <c r="XDD145" s="247"/>
      <c r="XDE145" s="247"/>
      <c r="XDF145" s="247"/>
      <c r="XDG145" s="247"/>
      <c r="XDH145" s="247"/>
      <c r="XDI145" s="247"/>
      <c r="XDJ145" s="247"/>
      <c r="XDK145" s="247"/>
      <c r="XDL145" s="247"/>
      <c r="XDM145" s="247"/>
      <c r="XDN145" s="247"/>
      <c r="XDO145" s="247"/>
      <c r="XDP145" s="247"/>
      <c r="XDQ145" s="247"/>
      <c r="XDR145" s="247"/>
      <c r="XDS145" s="247"/>
      <c r="XDT145" s="247"/>
      <c r="XDU145" s="247"/>
      <c r="XDV145" s="247"/>
      <c r="XDW145" s="247"/>
      <c r="XDX145" s="247"/>
      <c r="XDY145" s="247"/>
      <c r="XDZ145" s="247"/>
      <c r="XEA145" s="247"/>
      <c r="XEB145" s="247"/>
      <c r="XEC145" s="247"/>
      <c r="XED145" s="247"/>
      <c r="XEE145" s="247"/>
      <c r="XEF145" s="247"/>
      <c r="XEG145" s="247"/>
      <c r="XEH145" s="247"/>
      <c r="XEI145" s="247"/>
      <c r="XEJ145" s="247"/>
      <c r="XEK145" s="247"/>
      <c r="XEL145" s="247"/>
      <c r="XEM145" s="247"/>
      <c r="XEN145" s="247"/>
      <c r="XEO145" s="247"/>
      <c r="XEP145" s="247"/>
      <c r="XEQ145" s="247"/>
      <c r="XER145" s="247"/>
      <c r="XES145" s="247"/>
      <c r="XET145" s="247"/>
      <c r="XEU145" s="247"/>
      <c r="XEV145" s="247"/>
      <c r="XEW145" s="247"/>
      <c r="XEX145" s="247"/>
      <c r="XEY145" s="247"/>
      <c r="XEZ145" s="247"/>
      <c r="XFA145" s="247"/>
      <c r="XFB145" s="247"/>
      <c r="XFC145" s="247"/>
      <c r="XFD145" s="247"/>
    </row>
    <row r="146" s="243" customFormat="1" spans="1:16384">
      <c r="A146" s="595"/>
      <c r="B146" s="596"/>
      <c r="C146" s="596"/>
      <c r="D146" s="594"/>
      <c r="E146" s="594"/>
      <c r="F146" s="594"/>
      <c r="G146" s="594"/>
      <c r="H146" s="594"/>
      <c r="I146" s="594"/>
      <c r="J146" s="594"/>
      <c r="K146" s="594"/>
      <c r="L146" s="597"/>
      <c r="XAB146" s="247"/>
      <c r="XAC146" s="247"/>
      <c r="XAD146" s="247"/>
      <c r="XAE146" s="247"/>
      <c r="XAF146" s="247"/>
      <c r="XAG146" s="247"/>
      <c r="XAH146" s="247"/>
      <c r="XAI146" s="247"/>
      <c r="XAJ146" s="247"/>
      <c r="XAK146" s="247"/>
      <c r="XAL146" s="247"/>
      <c r="XAM146" s="247"/>
      <c r="XAN146" s="247"/>
      <c r="XAO146" s="247"/>
      <c r="XAP146" s="247"/>
      <c r="XAQ146" s="247"/>
      <c r="XAR146" s="247"/>
      <c r="XAS146" s="247"/>
      <c r="XAT146" s="247"/>
      <c r="XAU146" s="247"/>
      <c r="XAV146" s="247"/>
      <c r="XAW146" s="247"/>
      <c r="XAX146" s="247"/>
      <c r="XAY146" s="247"/>
      <c r="XAZ146" s="247"/>
      <c r="XBA146" s="247"/>
      <c r="XBB146" s="247"/>
      <c r="XBC146" s="247"/>
      <c r="XBD146" s="247"/>
      <c r="XBE146" s="247"/>
      <c r="XBF146" s="247"/>
      <c r="XBG146" s="247"/>
      <c r="XBH146" s="247"/>
      <c r="XBI146" s="247"/>
      <c r="XBJ146" s="247"/>
      <c r="XBK146" s="247"/>
      <c r="XBL146" s="247"/>
      <c r="XBM146" s="247"/>
      <c r="XBN146" s="247"/>
      <c r="XBO146" s="247"/>
      <c r="XBP146" s="247"/>
      <c r="XBQ146" s="247"/>
      <c r="XBR146" s="247"/>
      <c r="XBS146" s="247"/>
      <c r="XBT146" s="247"/>
      <c r="XBU146" s="247"/>
      <c r="XBV146" s="247"/>
      <c r="XBW146" s="247"/>
      <c r="XBX146" s="247"/>
      <c r="XBY146" s="247"/>
      <c r="XBZ146" s="247"/>
      <c r="XCA146" s="247"/>
      <c r="XCB146" s="247"/>
      <c r="XCC146" s="247"/>
      <c r="XCD146" s="247"/>
      <c r="XCE146" s="247"/>
      <c r="XCF146" s="247"/>
      <c r="XCG146" s="247"/>
      <c r="XCH146" s="247"/>
      <c r="XCI146" s="247"/>
      <c r="XCJ146" s="247"/>
      <c r="XCK146" s="247"/>
      <c r="XCL146" s="247"/>
      <c r="XCM146" s="247"/>
      <c r="XCN146" s="247"/>
      <c r="XCO146" s="247"/>
      <c r="XCP146" s="247"/>
      <c r="XCQ146" s="247"/>
      <c r="XCR146" s="247"/>
      <c r="XCS146" s="247"/>
      <c r="XCT146" s="247"/>
      <c r="XCU146" s="247"/>
      <c r="XCV146" s="247"/>
      <c r="XCW146" s="247"/>
      <c r="XCX146" s="247"/>
      <c r="XCY146" s="247"/>
      <c r="XCZ146" s="247"/>
      <c r="XDA146" s="247"/>
      <c r="XDB146" s="247"/>
      <c r="XDC146" s="247"/>
      <c r="XDD146" s="247"/>
      <c r="XDE146" s="247"/>
      <c r="XDF146" s="247"/>
      <c r="XDG146" s="247"/>
      <c r="XDH146" s="247"/>
      <c r="XDI146" s="247"/>
      <c r="XDJ146" s="247"/>
      <c r="XDK146" s="247"/>
      <c r="XDL146" s="247"/>
      <c r="XDM146" s="247"/>
      <c r="XDN146" s="247"/>
      <c r="XDO146" s="247"/>
      <c r="XDP146" s="247"/>
      <c r="XDQ146" s="247"/>
      <c r="XDR146" s="247"/>
      <c r="XDS146" s="247"/>
      <c r="XDT146" s="247"/>
      <c r="XDU146" s="247"/>
      <c r="XDV146" s="247"/>
      <c r="XDW146" s="247"/>
      <c r="XDX146" s="247"/>
      <c r="XDY146" s="247"/>
      <c r="XDZ146" s="247"/>
      <c r="XEA146" s="247"/>
      <c r="XEB146" s="247"/>
      <c r="XEC146" s="247"/>
      <c r="XED146" s="247"/>
      <c r="XEE146" s="247"/>
      <c r="XEF146" s="247"/>
      <c r="XEG146" s="247"/>
      <c r="XEH146" s="247"/>
      <c r="XEI146" s="247"/>
      <c r="XEJ146" s="247"/>
      <c r="XEK146" s="247"/>
      <c r="XEL146" s="247"/>
      <c r="XEM146" s="247"/>
      <c r="XEN146" s="247"/>
      <c r="XEO146" s="247"/>
      <c r="XEP146" s="247"/>
      <c r="XEQ146" s="247"/>
      <c r="XER146" s="247"/>
      <c r="XES146" s="247"/>
      <c r="XET146" s="247"/>
      <c r="XEU146" s="247"/>
      <c r="XEV146" s="247"/>
      <c r="XEW146" s="247"/>
      <c r="XEX146" s="247"/>
      <c r="XEY146" s="247"/>
      <c r="XEZ146" s="247"/>
      <c r="XFA146" s="247"/>
      <c r="XFB146" s="247"/>
      <c r="XFC146" s="247"/>
      <c r="XFD146" s="247"/>
    </row>
    <row r="147" s="243" customFormat="1" spans="1:16384">
      <c r="A147" s="595"/>
      <c r="B147" s="596"/>
      <c r="C147" s="596"/>
      <c r="D147" s="594"/>
      <c r="E147" s="594"/>
      <c r="F147" s="594"/>
      <c r="G147" s="594"/>
      <c r="H147" s="594"/>
      <c r="I147" s="594"/>
      <c r="J147" s="594"/>
      <c r="K147" s="594"/>
      <c r="L147" s="597"/>
      <c r="XAB147" s="247"/>
      <c r="XAC147" s="247"/>
      <c r="XAD147" s="247"/>
      <c r="XAE147" s="247"/>
      <c r="XAF147" s="247"/>
      <c r="XAG147" s="247"/>
      <c r="XAH147" s="247"/>
      <c r="XAI147" s="247"/>
      <c r="XAJ147" s="247"/>
      <c r="XAK147" s="247"/>
      <c r="XAL147" s="247"/>
      <c r="XAM147" s="247"/>
      <c r="XAN147" s="247"/>
      <c r="XAO147" s="247"/>
      <c r="XAP147" s="247"/>
      <c r="XAQ147" s="247"/>
      <c r="XAR147" s="247"/>
      <c r="XAS147" s="247"/>
      <c r="XAT147" s="247"/>
      <c r="XAU147" s="247"/>
      <c r="XAV147" s="247"/>
      <c r="XAW147" s="247"/>
      <c r="XAX147" s="247"/>
      <c r="XAY147" s="247"/>
      <c r="XAZ147" s="247"/>
      <c r="XBA147" s="247"/>
      <c r="XBB147" s="247"/>
      <c r="XBC147" s="247"/>
      <c r="XBD147" s="247"/>
      <c r="XBE147" s="247"/>
      <c r="XBF147" s="247"/>
      <c r="XBG147" s="247"/>
      <c r="XBH147" s="247"/>
      <c r="XBI147" s="247"/>
      <c r="XBJ147" s="247"/>
      <c r="XBK147" s="247"/>
      <c r="XBL147" s="247"/>
      <c r="XBM147" s="247"/>
      <c r="XBN147" s="247"/>
      <c r="XBO147" s="247"/>
      <c r="XBP147" s="247"/>
      <c r="XBQ147" s="247"/>
      <c r="XBR147" s="247"/>
      <c r="XBS147" s="247"/>
      <c r="XBT147" s="247"/>
      <c r="XBU147" s="247"/>
      <c r="XBV147" s="247"/>
      <c r="XBW147" s="247"/>
      <c r="XBX147" s="247"/>
      <c r="XBY147" s="247"/>
      <c r="XBZ147" s="247"/>
      <c r="XCA147" s="247"/>
      <c r="XCB147" s="247"/>
      <c r="XCC147" s="247"/>
      <c r="XCD147" s="247"/>
      <c r="XCE147" s="247"/>
      <c r="XCF147" s="247"/>
      <c r="XCG147" s="247"/>
      <c r="XCH147" s="247"/>
      <c r="XCI147" s="247"/>
      <c r="XCJ147" s="247"/>
      <c r="XCK147" s="247"/>
      <c r="XCL147" s="247"/>
      <c r="XCM147" s="247"/>
      <c r="XCN147" s="247"/>
      <c r="XCO147" s="247"/>
      <c r="XCP147" s="247"/>
      <c r="XCQ147" s="247"/>
      <c r="XCR147" s="247"/>
      <c r="XCS147" s="247"/>
      <c r="XCT147" s="247"/>
      <c r="XCU147" s="247"/>
      <c r="XCV147" s="247"/>
      <c r="XCW147" s="247"/>
      <c r="XCX147" s="247"/>
      <c r="XCY147" s="247"/>
      <c r="XCZ147" s="247"/>
      <c r="XDA147" s="247"/>
      <c r="XDB147" s="247"/>
      <c r="XDC147" s="247"/>
      <c r="XDD147" s="247"/>
      <c r="XDE147" s="247"/>
      <c r="XDF147" s="247"/>
      <c r="XDG147" s="247"/>
      <c r="XDH147" s="247"/>
      <c r="XDI147" s="247"/>
      <c r="XDJ147" s="247"/>
      <c r="XDK147" s="247"/>
      <c r="XDL147" s="247"/>
      <c r="XDM147" s="247"/>
      <c r="XDN147" s="247"/>
      <c r="XDO147" s="247"/>
      <c r="XDP147" s="247"/>
      <c r="XDQ147" s="247"/>
      <c r="XDR147" s="247"/>
      <c r="XDS147" s="247"/>
      <c r="XDT147" s="247"/>
      <c r="XDU147" s="247"/>
      <c r="XDV147" s="247"/>
      <c r="XDW147" s="247"/>
      <c r="XDX147" s="247"/>
      <c r="XDY147" s="247"/>
      <c r="XDZ147" s="247"/>
      <c r="XEA147" s="247"/>
      <c r="XEB147" s="247"/>
      <c r="XEC147" s="247"/>
      <c r="XED147" s="247"/>
      <c r="XEE147" s="247"/>
      <c r="XEF147" s="247"/>
      <c r="XEG147" s="247"/>
      <c r="XEH147" s="247"/>
      <c r="XEI147" s="247"/>
      <c r="XEJ147" s="247"/>
      <c r="XEK147" s="247"/>
      <c r="XEL147" s="247"/>
      <c r="XEM147" s="247"/>
      <c r="XEN147" s="247"/>
      <c r="XEO147" s="247"/>
      <c r="XEP147" s="247"/>
      <c r="XEQ147" s="247"/>
      <c r="XER147" s="247"/>
      <c r="XES147" s="247"/>
      <c r="XET147" s="247"/>
      <c r="XEU147" s="247"/>
      <c r="XEV147" s="247"/>
      <c r="XEW147" s="247"/>
      <c r="XEX147" s="247"/>
      <c r="XEY147" s="247"/>
      <c r="XEZ147" s="247"/>
      <c r="XFA147" s="247"/>
      <c r="XFB147" s="247"/>
      <c r="XFC147" s="247"/>
      <c r="XFD147" s="247"/>
    </row>
    <row r="148" s="243" customFormat="1" spans="1:16384">
      <c r="A148" s="595"/>
      <c r="B148" s="596"/>
      <c r="C148" s="596"/>
      <c r="D148" s="594"/>
      <c r="E148" s="594"/>
      <c r="F148" s="594"/>
      <c r="G148" s="594"/>
      <c r="H148" s="594"/>
      <c r="I148" s="594"/>
      <c r="J148" s="594"/>
      <c r="K148" s="594"/>
      <c r="L148" s="597"/>
      <c r="XAB148" s="247"/>
      <c r="XAC148" s="247"/>
      <c r="XAD148" s="247"/>
      <c r="XAE148" s="247"/>
      <c r="XAF148" s="247"/>
      <c r="XAG148" s="247"/>
      <c r="XAH148" s="247"/>
      <c r="XAI148" s="247"/>
      <c r="XAJ148" s="247"/>
      <c r="XAK148" s="247"/>
      <c r="XAL148" s="247"/>
      <c r="XAM148" s="247"/>
      <c r="XAN148" s="247"/>
      <c r="XAO148" s="247"/>
      <c r="XAP148" s="247"/>
      <c r="XAQ148" s="247"/>
      <c r="XAR148" s="247"/>
      <c r="XAS148" s="247"/>
      <c r="XAT148" s="247"/>
      <c r="XAU148" s="247"/>
      <c r="XAV148" s="247"/>
      <c r="XAW148" s="247"/>
      <c r="XAX148" s="247"/>
      <c r="XAY148" s="247"/>
      <c r="XAZ148" s="247"/>
      <c r="XBA148" s="247"/>
      <c r="XBB148" s="247"/>
      <c r="XBC148" s="247"/>
      <c r="XBD148" s="247"/>
      <c r="XBE148" s="247"/>
      <c r="XBF148" s="247"/>
      <c r="XBG148" s="247"/>
      <c r="XBH148" s="247"/>
      <c r="XBI148" s="247"/>
      <c r="XBJ148" s="247"/>
      <c r="XBK148" s="247"/>
      <c r="XBL148" s="247"/>
      <c r="XBM148" s="247"/>
      <c r="XBN148" s="247"/>
      <c r="XBO148" s="247"/>
      <c r="XBP148" s="247"/>
      <c r="XBQ148" s="247"/>
      <c r="XBR148" s="247"/>
      <c r="XBS148" s="247"/>
      <c r="XBT148" s="247"/>
      <c r="XBU148" s="247"/>
      <c r="XBV148" s="247"/>
      <c r="XBW148" s="247"/>
      <c r="XBX148" s="247"/>
      <c r="XBY148" s="247"/>
      <c r="XBZ148" s="247"/>
      <c r="XCA148" s="247"/>
      <c r="XCB148" s="247"/>
      <c r="XCC148" s="247"/>
      <c r="XCD148" s="247"/>
      <c r="XCE148" s="247"/>
      <c r="XCF148" s="247"/>
      <c r="XCG148" s="247"/>
      <c r="XCH148" s="247"/>
      <c r="XCI148" s="247"/>
      <c r="XCJ148" s="247"/>
      <c r="XCK148" s="247"/>
      <c r="XCL148" s="247"/>
      <c r="XCM148" s="247"/>
      <c r="XCN148" s="247"/>
      <c r="XCO148" s="247"/>
      <c r="XCP148" s="247"/>
      <c r="XCQ148" s="247"/>
      <c r="XCR148" s="247"/>
      <c r="XCS148" s="247"/>
      <c r="XCT148" s="247"/>
      <c r="XCU148" s="247"/>
      <c r="XCV148" s="247"/>
      <c r="XCW148" s="247"/>
      <c r="XCX148" s="247"/>
      <c r="XCY148" s="247"/>
      <c r="XCZ148" s="247"/>
      <c r="XDA148" s="247"/>
      <c r="XDB148" s="247"/>
      <c r="XDC148" s="247"/>
      <c r="XDD148" s="247"/>
      <c r="XDE148" s="247"/>
      <c r="XDF148" s="247"/>
      <c r="XDG148" s="247"/>
      <c r="XDH148" s="247"/>
      <c r="XDI148" s="247"/>
      <c r="XDJ148" s="247"/>
      <c r="XDK148" s="247"/>
      <c r="XDL148" s="247"/>
      <c r="XDM148" s="247"/>
      <c r="XDN148" s="247"/>
      <c r="XDO148" s="247"/>
      <c r="XDP148" s="247"/>
      <c r="XDQ148" s="247"/>
      <c r="XDR148" s="247"/>
      <c r="XDS148" s="247"/>
      <c r="XDT148" s="247"/>
      <c r="XDU148" s="247"/>
      <c r="XDV148" s="247"/>
      <c r="XDW148" s="247"/>
      <c r="XDX148" s="247"/>
      <c r="XDY148" s="247"/>
      <c r="XDZ148" s="247"/>
      <c r="XEA148" s="247"/>
      <c r="XEB148" s="247"/>
      <c r="XEC148" s="247"/>
      <c r="XED148" s="247"/>
      <c r="XEE148" s="247"/>
      <c r="XEF148" s="247"/>
      <c r="XEG148" s="247"/>
      <c r="XEH148" s="247"/>
      <c r="XEI148" s="247"/>
      <c r="XEJ148" s="247"/>
      <c r="XEK148" s="247"/>
      <c r="XEL148" s="247"/>
      <c r="XEM148" s="247"/>
      <c r="XEN148" s="247"/>
      <c r="XEO148" s="247"/>
      <c r="XEP148" s="247"/>
      <c r="XEQ148" s="247"/>
      <c r="XER148" s="247"/>
      <c r="XES148" s="247"/>
      <c r="XET148" s="247"/>
      <c r="XEU148" s="247"/>
      <c r="XEV148" s="247"/>
      <c r="XEW148" s="247"/>
      <c r="XEX148" s="247"/>
      <c r="XEY148" s="247"/>
      <c r="XEZ148" s="247"/>
      <c r="XFA148" s="247"/>
      <c r="XFB148" s="247"/>
      <c r="XFC148" s="247"/>
      <c r="XFD148" s="247"/>
    </row>
    <row r="149" s="243" customFormat="1" spans="1:16384">
      <c r="A149" s="595"/>
      <c r="B149" s="596"/>
      <c r="C149" s="596"/>
      <c r="D149" s="594"/>
      <c r="E149" s="594"/>
      <c r="F149" s="594"/>
      <c r="G149" s="594"/>
      <c r="H149" s="594"/>
      <c r="I149" s="594"/>
      <c r="J149" s="594"/>
      <c r="K149" s="594"/>
      <c r="L149" s="597"/>
      <c r="XAB149" s="247"/>
      <c r="XAC149" s="247"/>
      <c r="XAD149" s="247"/>
      <c r="XAE149" s="247"/>
      <c r="XAF149" s="247"/>
      <c r="XAG149" s="247"/>
      <c r="XAH149" s="247"/>
      <c r="XAI149" s="247"/>
      <c r="XAJ149" s="247"/>
      <c r="XAK149" s="247"/>
      <c r="XAL149" s="247"/>
      <c r="XAM149" s="247"/>
      <c r="XAN149" s="247"/>
      <c r="XAO149" s="247"/>
      <c r="XAP149" s="247"/>
      <c r="XAQ149" s="247"/>
      <c r="XAR149" s="247"/>
      <c r="XAS149" s="247"/>
      <c r="XAT149" s="247"/>
      <c r="XAU149" s="247"/>
      <c r="XAV149" s="247"/>
      <c r="XAW149" s="247"/>
      <c r="XAX149" s="247"/>
      <c r="XAY149" s="247"/>
      <c r="XAZ149" s="247"/>
      <c r="XBA149" s="247"/>
      <c r="XBB149" s="247"/>
      <c r="XBC149" s="247"/>
      <c r="XBD149" s="247"/>
      <c r="XBE149" s="247"/>
      <c r="XBF149" s="247"/>
      <c r="XBG149" s="247"/>
      <c r="XBH149" s="247"/>
      <c r="XBI149" s="247"/>
      <c r="XBJ149" s="247"/>
      <c r="XBK149" s="247"/>
      <c r="XBL149" s="247"/>
      <c r="XBM149" s="247"/>
      <c r="XBN149" s="247"/>
      <c r="XBO149" s="247"/>
      <c r="XBP149" s="247"/>
      <c r="XBQ149" s="247"/>
      <c r="XBR149" s="247"/>
      <c r="XBS149" s="247"/>
      <c r="XBT149" s="247"/>
      <c r="XBU149" s="247"/>
      <c r="XBV149" s="247"/>
      <c r="XBW149" s="247"/>
      <c r="XBX149" s="247"/>
      <c r="XBY149" s="247"/>
      <c r="XBZ149" s="247"/>
      <c r="XCA149" s="247"/>
      <c r="XCB149" s="247"/>
      <c r="XCC149" s="247"/>
      <c r="XCD149" s="247"/>
      <c r="XCE149" s="247"/>
      <c r="XCF149" s="247"/>
      <c r="XCG149" s="247"/>
      <c r="XCH149" s="247"/>
      <c r="XCI149" s="247"/>
      <c r="XCJ149" s="247"/>
      <c r="XCK149" s="247"/>
      <c r="XCL149" s="247"/>
      <c r="XCM149" s="247"/>
      <c r="XCN149" s="247"/>
      <c r="XCO149" s="247"/>
      <c r="XCP149" s="247"/>
      <c r="XCQ149" s="247"/>
      <c r="XCR149" s="247"/>
      <c r="XCS149" s="247"/>
      <c r="XCT149" s="247"/>
      <c r="XCU149" s="247"/>
      <c r="XCV149" s="247"/>
      <c r="XCW149" s="247"/>
      <c r="XCX149" s="247"/>
      <c r="XCY149" s="247"/>
      <c r="XCZ149" s="247"/>
      <c r="XDA149" s="247"/>
      <c r="XDB149" s="247"/>
      <c r="XDC149" s="247"/>
      <c r="XDD149" s="247"/>
      <c r="XDE149" s="247"/>
      <c r="XDF149" s="247"/>
      <c r="XDG149" s="247"/>
      <c r="XDH149" s="247"/>
      <c r="XDI149" s="247"/>
      <c r="XDJ149" s="247"/>
      <c r="XDK149" s="247"/>
      <c r="XDL149" s="247"/>
      <c r="XDM149" s="247"/>
      <c r="XDN149" s="247"/>
      <c r="XDO149" s="247"/>
      <c r="XDP149" s="247"/>
      <c r="XDQ149" s="247"/>
      <c r="XDR149" s="247"/>
      <c r="XDS149" s="247"/>
      <c r="XDT149" s="247"/>
      <c r="XDU149" s="247"/>
      <c r="XDV149" s="247"/>
      <c r="XDW149" s="247"/>
      <c r="XDX149" s="247"/>
      <c r="XDY149" s="247"/>
      <c r="XDZ149" s="247"/>
      <c r="XEA149" s="247"/>
      <c r="XEB149" s="247"/>
      <c r="XEC149" s="247"/>
      <c r="XED149" s="247"/>
      <c r="XEE149" s="247"/>
      <c r="XEF149" s="247"/>
      <c r="XEG149" s="247"/>
      <c r="XEH149" s="247"/>
      <c r="XEI149" s="247"/>
      <c r="XEJ149" s="247"/>
      <c r="XEK149" s="247"/>
      <c r="XEL149" s="247"/>
      <c r="XEM149" s="247"/>
      <c r="XEN149" s="247"/>
      <c r="XEO149" s="247"/>
      <c r="XEP149" s="247"/>
      <c r="XEQ149" s="247"/>
      <c r="XER149" s="247"/>
      <c r="XES149" s="247"/>
      <c r="XET149" s="247"/>
      <c r="XEU149" s="247"/>
      <c r="XEV149" s="247"/>
      <c r="XEW149" s="247"/>
      <c r="XEX149" s="247"/>
      <c r="XEY149" s="247"/>
      <c r="XEZ149" s="247"/>
      <c r="XFA149" s="247"/>
      <c r="XFB149" s="247"/>
      <c r="XFC149" s="247"/>
      <c r="XFD149" s="247"/>
    </row>
    <row r="150" s="243" customFormat="1" spans="1:16384">
      <c r="A150" s="595"/>
      <c r="B150" s="596"/>
      <c r="C150" s="596"/>
      <c r="D150" s="594"/>
      <c r="E150" s="594"/>
      <c r="F150" s="594"/>
      <c r="G150" s="594"/>
      <c r="H150" s="594"/>
      <c r="I150" s="594"/>
      <c r="J150" s="594"/>
      <c r="K150" s="594"/>
      <c r="L150" s="597"/>
      <c r="XAB150" s="247"/>
      <c r="XAC150" s="247"/>
      <c r="XAD150" s="247"/>
      <c r="XAE150" s="247"/>
      <c r="XAF150" s="247"/>
      <c r="XAG150" s="247"/>
      <c r="XAH150" s="247"/>
      <c r="XAI150" s="247"/>
      <c r="XAJ150" s="247"/>
      <c r="XAK150" s="247"/>
      <c r="XAL150" s="247"/>
      <c r="XAM150" s="247"/>
      <c r="XAN150" s="247"/>
      <c r="XAO150" s="247"/>
      <c r="XAP150" s="247"/>
      <c r="XAQ150" s="247"/>
      <c r="XAR150" s="247"/>
      <c r="XAS150" s="247"/>
      <c r="XAT150" s="247"/>
      <c r="XAU150" s="247"/>
      <c r="XAV150" s="247"/>
      <c r="XAW150" s="247"/>
      <c r="XAX150" s="247"/>
      <c r="XAY150" s="247"/>
      <c r="XAZ150" s="247"/>
      <c r="XBA150" s="247"/>
      <c r="XBB150" s="247"/>
      <c r="XBC150" s="247"/>
      <c r="XBD150" s="247"/>
      <c r="XBE150" s="247"/>
      <c r="XBF150" s="247"/>
      <c r="XBG150" s="247"/>
      <c r="XBH150" s="247"/>
      <c r="XBI150" s="247"/>
      <c r="XBJ150" s="247"/>
      <c r="XBK150" s="247"/>
      <c r="XBL150" s="247"/>
      <c r="XBM150" s="247"/>
      <c r="XBN150" s="247"/>
      <c r="XBO150" s="247"/>
      <c r="XBP150" s="247"/>
      <c r="XBQ150" s="247"/>
      <c r="XBR150" s="247"/>
      <c r="XBS150" s="247"/>
      <c r="XBT150" s="247"/>
      <c r="XBU150" s="247"/>
      <c r="XBV150" s="247"/>
      <c r="XBW150" s="247"/>
      <c r="XBX150" s="247"/>
      <c r="XBY150" s="247"/>
      <c r="XBZ150" s="247"/>
      <c r="XCA150" s="247"/>
      <c r="XCB150" s="247"/>
      <c r="XCC150" s="247"/>
      <c r="XCD150" s="247"/>
      <c r="XCE150" s="247"/>
      <c r="XCF150" s="247"/>
      <c r="XCG150" s="247"/>
      <c r="XCH150" s="247"/>
      <c r="XCI150" s="247"/>
      <c r="XCJ150" s="247"/>
      <c r="XCK150" s="247"/>
      <c r="XCL150" s="247"/>
      <c r="XCM150" s="247"/>
      <c r="XCN150" s="247"/>
      <c r="XCO150" s="247"/>
      <c r="XCP150" s="247"/>
      <c r="XCQ150" s="247"/>
      <c r="XCR150" s="247"/>
      <c r="XCS150" s="247"/>
      <c r="XCT150" s="247"/>
      <c r="XCU150" s="247"/>
      <c r="XCV150" s="247"/>
      <c r="XCW150" s="247"/>
      <c r="XCX150" s="247"/>
      <c r="XCY150" s="247"/>
      <c r="XCZ150" s="247"/>
      <c r="XDA150" s="247"/>
      <c r="XDB150" s="247"/>
      <c r="XDC150" s="247"/>
      <c r="XDD150" s="247"/>
      <c r="XDE150" s="247"/>
      <c r="XDF150" s="247"/>
      <c r="XDG150" s="247"/>
      <c r="XDH150" s="247"/>
      <c r="XDI150" s="247"/>
      <c r="XDJ150" s="247"/>
      <c r="XDK150" s="247"/>
      <c r="XDL150" s="247"/>
      <c r="XDM150" s="247"/>
      <c r="XDN150" s="247"/>
      <c r="XDO150" s="247"/>
      <c r="XDP150" s="247"/>
      <c r="XDQ150" s="247"/>
      <c r="XDR150" s="247"/>
      <c r="XDS150" s="247"/>
      <c r="XDT150" s="247"/>
      <c r="XDU150" s="247"/>
      <c r="XDV150" s="247"/>
      <c r="XDW150" s="247"/>
      <c r="XDX150" s="247"/>
      <c r="XDY150" s="247"/>
      <c r="XDZ150" s="247"/>
      <c r="XEA150" s="247"/>
      <c r="XEB150" s="247"/>
      <c r="XEC150" s="247"/>
      <c r="XED150" s="247"/>
      <c r="XEE150" s="247"/>
      <c r="XEF150" s="247"/>
      <c r="XEG150" s="247"/>
      <c r="XEH150" s="247"/>
      <c r="XEI150" s="247"/>
      <c r="XEJ150" s="247"/>
      <c r="XEK150" s="247"/>
      <c r="XEL150" s="247"/>
      <c r="XEM150" s="247"/>
      <c r="XEN150" s="247"/>
      <c r="XEO150" s="247"/>
      <c r="XEP150" s="247"/>
      <c r="XEQ150" s="247"/>
      <c r="XER150" s="247"/>
      <c r="XES150" s="247"/>
      <c r="XET150" s="247"/>
      <c r="XEU150" s="247"/>
      <c r="XEV150" s="247"/>
      <c r="XEW150" s="247"/>
      <c r="XEX150" s="247"/>
      <c r="XEY150" s="247"/>
      <c r="XEZ150" s="247"/>
      <c r="XFA150" s="247"/>
      <c r="XFB150" s="247"/>
      <c r="XFC150" s="247"/>
      <c r="XFD150" s="247"/>
    </row>
    <row r="151" s="243" customFormat="1" spans="1:16384">
      <c r="A151" s="595"/>
      <c r="B151" s="596"/>
      <c r="C151" s="596"/>
      <c r="D151" s="594"/>
      <c r="E151" s="594"/>
      <c r="F151" s="594"/>
      <c r="G151" s="594"/>
      <c r="H151" s="594"/>
      <c r="I151" s="594"/>
      <c r="J151" s="594"/>
      <c r="K151" s="594"/>
      <c r="L151" s="597"/>
      <c r="XAB151" s="247"/>
      <c r="XAC151" s="247"/>
      <c r="XAD151" s="247"/>
      <c r="XAE151" s="247"/>
      <c r="XAF151" s="247"/>
      <c r="XAG151" s="247"/>
      <c r="XAH151" s="247"/>
      <c r="XAI151" s="247"/>
      <c r="XAJ151" s="247"/>
      <c r="XAK151" s="247"/>
      <c r="XAL151" s="247"/>
      <c r="XAM151" s="247"/>
      <c r="XAN151" s="247"/>
      <c r="XAO151" s="247"/>
      <c r="XAP151" s="247"/>
      <c r="XAQ151" s="247"/>
      <c r="XAR151" s="247"/>
      <c r="XAS151" s="247"/>
      <c r="XAT151" s="247"/>
      <c r="XAU151" s="247"/>
      <c r="XAV151" s="247"/>
      <c r="XAW151" s="247"/>
      <c r="XAX151" s="247"/>
      <c r="XAY151" s="247"/>
      <c r="XAZ151" s="247"/>
      <c r="XBA151" s="247"/>
      <c r="XBB151" s="247"/>
      <c r="XBC151" s="247"/>
      <c r="XBD151" s="247"/>
      <c r="XBE151" s="247"/>
      <c r="XBF151" s="247"/>
      <c r="XBG151" s="247"/>
      <c r="XBH151" s="247"/>
      <c r="XBI151" s="247"/>
      <c r="XBJ151" s="247"/>
      <c r="XBK151" s="247"/>
      <c r="XBL151" s="247"/>
      <c r="XBM151" s="247"/>
      <c r="XBN151" s="247"/>
      <c r="XBO151" s="247"/>
      <c r="XBP151" s="247"/>
      <c r="XBQ151" s="247"/>
      <c r="XBR151" s="247"/>
      <c r="XBS151" s="247"/>
      <c r="XBT151" s="247"/>
      <c r="XBU151" s="247"/>
      <c r="XBV151" s="247"/>
      <c r="XBW151" s="247"/>
      <c r="XBX151" s="247"/>
      <c r="XBY151" s="247"/>
      <c r="XBZ151" s="247"/>
      <c r="XCA151" s="247"/>
      <c r="XCB151" s="247"/>
      <c r="XCC151" s="247"/>
      <c r="XCD151" s="247"/>
      <c r="XCE151" s="247"/>
      <c r="XCF151" s="247"/>
      <c r="XCG151" s="247"/>
      <c r="XCH151" s="247"/>
      <c r="XCI151" s="247"/>
      <c r="XCJ151" s="247"/>
      <c r="XCK151" s="247"/>
      <c r="XCL151" s="247"/>
      <c r="XCM151" s="247"/>
      <c r="XCN151" s="247"/>
      <c r="XCO151" s="247"/>
      <c r="XCP151" s="247"/>
      <c r="XCQ151" s="247"/>
      <c r="XCR151" s="247"/>
      <c r="XCS151" s="247"/>
      <c r="XCT151" s="247"/>
      <c r="XCU151" s="247"/>
      <c r="XCV151" s="247"/>
      <c r="XCW151" s="247"/>
      <c r="XCX151" s="247"/>
      <c r="XCY151" s="247"/>
      <c r="XCZ151" s="247"/>
      <c r="XDA151" s="247"/>
      <c r="XDB151" s="247"/>
      <c r="XDC151" s="247"/>
      <c r="XDD151" s="247"/>
      <c r="XDE151" s="247"/>
      <c r="XDF151" s="247"/>
      <c r="XDG151" s="247"/>
      <c r="XDH151" s="247"/>
      <c r="XDI151" s="247"/>
      <c r="XDJ151" s="247"/>
      <c r="XDK151" s="247"/>
      <c r="XDL151" s="247"/>
      <c r="XDM151" s="247"/>
      <c r="XDN151" s="247"/>
      <c r="XDO151" s="247"/>
      <c r="XDP151" s="247"/>
      <c r="XDQ151" s="247"/>
      <c r="XDR151" s="247"/>
      <c r="XDS151" s="247"/>
      <c r="XDT151" s="247"/>
      <c r="XDU151" s="247"/>
      <c r="XDV151" s="247"/>
      <c r="XDW151" s="247"/>
      <c r="XDX151" s="247"/>
      <c r="XDY151" s="247"/>
      <c r="XDZ151" s="247"/>
      <c r="XEA151" s="247"/>
      <c r="XEB151" s="247"/>
      <c r="XEC151" s="247"/>
      <c r="XED151" s="247"/>
      <c r="XEE151" s="247"/>
      <c r="XEF151" s="247"/>
      <c r="XEG151" s="247"/>
      <c r="XEH151" s="247"/>
      <c r="XEI151" s="247"/>
      <c r="XEJ151" s="247"/>
      <c r="XEK151" s="247"/>
      <c r="XEL151" s="247"/>
      <c r="XEM151" s="247"/>
      <c r="XEN151" s="247"/>
      <c r="XEO151" s="247"/>
      <c r="XEP151" s="247"/>
      <c r="XEQ151" s="247"/>
      <c r="XER151" s="247"/>
      <c r="XES151" s="247"/>
      <c r="XET151" s="247"/>
      <c r="XEU151" s="247"/>
      <c r="XEV151" s="247"/>
      <c r="XEW151" s="247"/>
      <c r="XEX151" s="247"/>
      <c r="XEY151" s="247"/>
      <c r="XEZ151" s="247"/>
      <c r="XFA151" s="247"/>
      <c r="XFB151" s="247"/>
      <c r="XFC151" s="247"/>
      <c r="XFD151" s="247"/>
    </row>
  </sheetData>
  <mergeCells count="20">
    <mergeCell ref="B2:L2"/>
    <mergeCell ref="B4:L4"/>
    <mergeCell ref="B5:C5"/>
    <mergeCell ref="D5:E5"/>
    <mergeCell ref="F5:G5"/>
    <mergeCell ref="H5:L5"/>
    <mergeCell ref="B6:C6"/>
    <mergeCell ref="M6:N6"/>
    <mergeCell ref="B19:C19"/>
    <mergeCell ref="D19:I19"/>
    <mergeCell ref="B20:C20"/>
    <mergeCell ref="D20:I20"/>
    <mergeCell ref="B7:B17"/>
    <mergeCell ref="J8:J9"/>
    <mergeCell ref="J11:J14"/>
    <mergeCell ref="J16:J17"/>
    <mergeCell ref="K7:K10"/>
    <mergeCell ref="K11:K15"/>
    <mergeCell ref="K16:K18"/>
    <mergeCell ref="L6:L20"/>
  </mergeCells>
  <conditionalFormatting sqref="C17">
    <cfRule type="duplicateValues" dxfId="1" priority="1"/>
  </conditionalFormatting>
  <conditionalFormatting sqref="C11:C15">
    <cfRule type="duplicateValues" dxfId="1" priority="3"/>
  </conditionalFormatting>
  <conditionalFormatting sqref="C16 C18">
    <cfRule type="duplicateValues" dxfId="1" priority="2"/>
  </conditionalFormatting>
  <hyperlinks>
    <hyperlink ref="M5" location="目录!A1" display="返回目录"/>
  </hyperlink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7">
    <tabColor rgb="FFFD5C0C"/>
  </sheetPr>
  <dimension ref="A1:BN20"/>
  <sheetViews>
    <sheetView zoomScale="70" zoomScaleNormal="70" workbookViewId="0">
      <pane xSplit="3" ySplit="5" topLeftCell="D6" activePane="bottomRight" state="frozen"/>
      <selection/>
      <selection pane="topRight"/>
      <selection pane="bottomLeft"/>
      <selection pane="bottomRight" activeCell="M9" sqref="M9"/>
    </sheetView>
  </sheetViews>
  <sheetFormatPr defaultColWidth="9.90833333333333" defaultRowHeight="16.5"/>
  <cols>
    <col min="1" max="1" width="1.75833333333333" style="413" customWidth="1"/>
    <col min="2" max="2" width="4.75" style="577" customWidth="1"/>
    <col min="3" max="3" width="50.8833333333333" style="468" customWidth="1"/>
    <col min="4" max="7" width="26.75" style="294" customWidth="1"/>
    <col min="8" max="9" width="14.4083333333333" style="294" customWidth="1"/>
    <col min="10" max="10" width="24.2583333333333" style="209" customWidth="1"/>
    <col min="11" max="62" width="10.3833333333333" style="209" customWidth="1"/>
    <col min="63" max="63" width="8.63333333333333" style="209" customWidth="1"/>
    <col min="64" max="16304" width="6.15833333333333" style="209"/>
    <col min="16305" max="16312" width="6.15833333333333" style="413"/>
    <col min="16313" max="16384" width="9.90833333333333" style="413"/>
  </cols>
  <sheetData>
    <row r="1" customFormat="1" ht="10" customHeight="1" spans="1:10">
      <c r="A1" s="303"/>
      <c r="B1" s="303"/>
      <c r="J1" s="317"/>
    </row>
    <row r="2" customFormat="1" ht="80" customHeight="1" spans="1:10">
      <c r="A2" s="303"/>
      <c r="B2" s="158" t="s">
        <v>0</v>
      </c>
      <c r="C2" s="158"/>
      <c r="D2" s="159"/>
      <c r="E2" s="159"/>
      <c r="F2" s="159"/>
      <c r="G2" s="159"/>
      <c r="H2" s="160"/>
      <c r="I2" s="158"/>
      <c r="J2" s="383"/>
    </row>
    <row r="3" customFormat="1" ht="12" customHeight="1" spans="1:1">
      <c r="A3" s="391"/>
    </row>
    <row r="4" customFormat="1" ht="26.5" customHeight="1" spans="1:10">
      <c r="A4" s="391"/>
      <c r="B4" s="469" t="s">
        <v>738</v>
      </c>
      <c r="C4" s="471"/>
      <c r="D4" s="471"/>
      <c r="E4" s="471"/>
      <c r="F4" s="471"/>
      <c r="G4" s="471"/>
      <c r="H4" s="471"/>
      <c r="I4" s="471"/>
      <c r="J4" s="589"/>
    </row>
    <row r="5" s="209" customFormat="1" ht="26.5" customHeight="1" spans="2:62">
      <c r="B5" s="578"/>
      <c r="C5" s="579"/>
      <c r="D5" s="580" t="s">
        <v>438</v>
      </c>
      <c r="E5" s="580"/>
      <c r="F5" s="580" t="s">
        <v>284</v>
      </c>
      <c r="G5" s="580"/>
      <c r="H5" s="581"/>
      <c r="I5" s="581"/>
      <c r="J5" s="590"/>
      <c r="K5" s="215" t="s">
        <v>264</v>
      </c>
      <c r="L5" s="242"/>
      <c r="M5" s="242"/>
      <c r="N5" s="242"/>
      <c r="O5" s="242"/>
      <c r="P5" s="242"/>
      <c r="Q5" s="242"/>
      <c r="R5" s="242"/>
      <c r="S5" s="242"/>
      <c r="T5" s="242"/>
      <c r="U5" s="242"/>
      <c r="V5" s="242"/>
      <c r="W5" s="242"/>
      <c r="X5" s="242"/>
      <c r="Y5" s="242"/>
      <c r="Z5" s="242"/>
      <c r="AA5" s="242"/>
      <c r="AB5" s="242"/>
      <c r="AC5" s="242"/>
      <c r="AD5" s="242"/>
      <c r="AE5" s="242"/>
      <c r="AF5" s="242"/>
      <c r="AG5" s="242"/>
      <c r="AH5" s="242"/>
      <c r="AI5" s="242"/>
      <c r="AJ5" s="242"/>
      <c r="AK5" s="242"/>
      <c r="AL5" s="242"/>
      <c r="AM5" s="242"/>
      <c r="AN5" s="242"/>
      <c r="AO5" s="242"/>
      <c r="AP5" s="242"/>
      <c r="AQ5" s="242"/>
      <c r="AR5" s="242"/>
      <c r="AS5" s="242"/>
      <c r="AT5" s="242"/>
      <c r="AU5" s="242"/>
      <c r="AV5" s="242"/>
      <c r="AW5" s="242"/>
      <c r="AX5" s="242"/>
      <c r="AY5" s="242"/>
      <c r="AZ5" s="242"/>
      <c r="BA5" s="242"/>
      <c r="BB5" s="242"/>
      <c r="BC5" s="242"/>
      <c r="BD5" s="242"/>
      <c r="BE5" s="242"/>
      <c r="BF5" s="242"/>
      <c r="BG5" s="242"/>
      <c r="BH5" s="242"/>
      <c r="BI5" s="242"/>
      <c r="BJ5" s="242"/>
    </row>
    <row r="6" s="209" customFormat="1" ht="40" customHeight="1" spans="2:63">
      <c r="B6" s="308" t="s">
        <v>96</v>
      </c>
      <c r="C6" s="309"/>
      <c r="D6" s="334" t="s">
        <v>381</v>
      </c>
      <c r="E6" s="334" t="s">
        <v>469</v>
      </c>
      <c r="F6" s="258" t="s">
        <v>381</v>
      </c>
      <c r="G6" s="309" t="s">
        <v>469</v>
      </c>
      <c r="H6" s="309" t="s">
        <v>470</v>
      </c>
      <c r="I6" s="309" t="s">
        <v>471</v>
      </c>
      <c r="J6" s="591" t="s">
        <v>739</v>
      </c>
      <c r="K6" s="123" t="s">
        <v>383</v>
      </c>
      <c r="L6" s="123"/>
      <c r="M6" s="242"/>
      <c r="N6" s="242"/>
      <c r="O6" s="242"/>
      <c r="P6" s="242"/>
      <c r="Q6" s="242"/>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2"/>
      <c r="AV6" s="242"/>
      <c r="AW6" s="242"/>
      <c r="AX6" s="242"/>
      <c r="AY6" s="242"/>
      <c r="AZ6" s="242"/>
      <c r="BA6" s="242"/>
      <c r="BB6" s="242"/>
      <c r="BC6" s="242"/>
      <c r="BD6" s="242"/>
      <c r="BE6" s="242"/>
      <c r="BF6" s="242"/>
      <c r="BG6" s="242"/>
      <c r="BH6" s="242"/>
      <c r="BI6" s="242"/>
      <c r="BJ6" s="242"/>
      <c r="BK6" s="573"/>
    </row>
    <row r="7" s="294" customFormat="1" ht="34" customHeight="1" spans="2:62">
      <c r="B7" s="216" t="s">
        <v>384</v>
      </c>
      <c r="C7" s="310" t="s">
        <v>740</v>
      </c>
      <c r="D7" s="261">
        <v>5.2</v>
      </c>
      <c r="E7" s="312">
        <v>725</v>
      </c>
      <c r="F7" s="261">
        <v>5.6</v>
      </c>
      <c r="G7" s="312">
        <v>785</v>
      </c>
      <c r="H7" s="309" t="s">
        <v>515</v>
      </c>
      <c r="I7" s="309" t="s">
        <v>319</v>
      </c>
      <c r="J7" s="591"/>
      <c r="K7" s="123"/>
      <c r="L7" s="123"/>
      <c r="M7" s="209"/>
      <c r="N7" s="209"/>
      <c r="O7" s="209"/>
      <c r="P7" s="209"/>
      <c r="Q7" s="209"/>
      <c r="R7" s="209"/>
      <c r="S7" s="209"/>
      <c r="T7" s="209"/>
      <c r="U7" s="209"/>
      <c r="V7" s="209"/>
      <c r="W7" s="209"/>
      <c r="X7" s="209"/>
      <c r="Y7" s="209"/>
      <c r="Z7" s="209"/>
      <c r="AA7" s="209"/>
      <c r="AB7" s="209"/>
      <c r="AC7" s="209"/>
      <c r="AD7" s="209"/>
      <c r="AE7" s="209"/>
      <c r="AF7" s="209"/>
      <c r="AG7" s="209"/>
      <c r="AH7" s="209"/>
      <c r="AI7" s="209"/>
      <c r="AJ7" s="209"/>
      <c r="AK7" s="209"/>
      <c r="AL7" s="209"/>
      <c r="AM7" s="209"/>
      <c r="AN7" s="209"/>
      <c r="AO7" s="209"/>
      <c r="AP7" s="209"/>
      <c r="AQ7" s="209"/>
      <c r="AR7" s="209"/>
      <c r="AS7" s="209"/>
      <c r="AT7" s="209"/>
      <c r="AU7" s="209"/>
      <c r="AV7" s="209"/>
      <c r="AW7" s="209"/>
      <c r="AX7" s="209"/>
      <c r="AY7" s="209"/>
      <c r="AZ7" s="209"/>
      <c r="BA7" s="209"/>
      <c r="BB7" s="209"/>
      <c r="BC7" s="209"/>
      <c r="BD7" s="209"/>
      <c r="BE7" s="209"/>
      <c r="BF7" s="209"/>
      <c r="BG7" s="209"/>
      <c r="BH7" s="209"/>
      <c r="BI7" s="209"/>
      <c r="BJ7" s="209"/>
    </row>
    <row r="8" s="294" customFormat="1" ht="34" customHeight="1" spans="2:62">
      <c r="B8" s="216"/>
      <c r="C8" s="310" t="s">
        <v>741</v>
      </c>
      <c r="D8" s="261">
        <v>5.2</v>
      </c>
      <c r="E8" s="312">
        <v>725</v>
      </c>
      <c r="F8" s="261">
        <v>5.5</v>
      </c>
      <c r="G8" s="312">
        <v>770</v>
      </c>
      <c r="H8" s="309" t="s">
        <v>515</v>
      </c>
      <c r="I8" s="309" t="s">
        <v>319</v>
      </c>
      <c r="J8" s="591"/>
      <c r="K8" s="123"/>
      <c r="L8" s="123"/>
      <c r="M8" s="209"/>
      <c r="N8" s="209"/>
      <c r="O8" s="209"/>
      <c r="P8" s="209"/>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c r="BC8" s="209"/>
      <c r="BD8" s="209"/>
      <c r="BE8" s="209"/>
      <c r="BF8" s="209"/>
      <c r="BG8" s="209"/>
      <c r="BH8" s="209"/>
      <c r="BI8" s="209"/>
      <c r="BJ8" s="209"/>
    </row>
    <row r="9" s="294" customFormat="1" ht="34" customHeight="1" spans="2:62">
      <c r="B9" s="216"/>
      <c r="C9" s="310" t="s">
        <v>742</v>
      </c>
      <c r="D9" s="261">
        <v>5.4</v>
      </c>
      <c r="E9" s="312">
        <v>755</v>
      </c>
      <c r="F9" s="261">
        <v>5.8</v>
      </c>
      <c r="G9" s="312">
        <v>815</v>
      </c>
      <c r="H9" s="309" t="s">
        <v>515</v>
      </c>
      <c r="I9" s="309" t="s">
        <v>319</v>
      </c>
      <c r="J9" s="591"/>
      <c r="K9" s="123"/>
      <c r="L9" s="123"/>
      <c r="M9" s="209"/>
      <c r="N9" s="209"/>
      <c r="O9" s="209"/>
      <c r="P9" s="209"/>
      <c r="Q9" s="209"/>
      <c r="R9" s="209"/>
      <c r="S9" s="209"/>
      <c r="T9" s="209"/>
      <c r="U9" s="209"/>
      <c r="V9" s="209"/>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row>
    <row r="10" s="294" customFormat="1" ht="34" customHeight="1" spans="2:62">
      <c r="B10" s="216"/>
      <c r="C10" s="310" t="s">
        <v>743</v>
      </c>
      <c r="D10" s="582">
        <v>5.8</v>
      </c>
      <c r="E10" s="583">
        <v>830</v>
      </c>
      <c r="F10" s="582">
        <v>6</v>
      </c>
      <c r="G10" s="583">
        <v>860</v>
      </c>
      <c r="H10" s="309" t="s">
        <v>515</v>
      </c>
      <c r="I10" s="309" t="s">
        <v>319</v>
      </c>
      <c r="J10" s="591"/>
      <c r="K10" s="592"/>
      <c r="L10" s="592"/>
      <c r="M10" s="209"/>
      <c r="N10" s="209"/>
      <c r="O10" s="209"/>
      <c r="P10" s="209"/>
      <c r="Q10" s="209"/>
      <c r="R10" s="209"/>
      <c r="S10" s="209"/>
      <c r="T10" s="209"/>
      <c r="U10" s="209"/>
      <c r="V10" s="209"/>
      <c r="W10" s="209"/>
      <c r="X10" s="209"/>
      <c r="Y10" s="209"/>
      <c r="Z10" s="209"/>
      <c r="AA10" s="209"/>
      <c r="AB10" s="209"/>
      <c r="AC10" s="209"/>
      <c r="AD10" s="209"/>
      <c r="AE10" s="209"/>
      <c r="AF10" s="209"/>
      <c r="AG10" s="209"/>
      <c r="AH10" s="209"/>
      <c r="AI10" s="209"/>
      <c r="AJ10" s="209"/>
      <c r="AK10" s="209"/>
      <c r="AL10" s="209"/>
      <c r="AM10" s="209"/>
      <c r="AN10" s="209"/>
      <c r="AO10" s="209"/>
      <c r="AP10" s="209"/>
      <c r="AQ10" s="209"/>
      <c r="AR10" s="209"/>
      <c r="AS10" s="209"/>
      <c r="AT10" s="209"/>
      <c r="AU10" s="209"/>
      <c r="AV10" s="209"/>
      <c r="AW10" s="209"/>
      <c r="AX10" s="209"/>
      <c r="AY10" s="209"/>
      <c r="AZ10" s="209"/>
      <c r="BA10" s="209"/>
      <c r="BB10" s="209"/>
      <c r="BC10" s="209"/>
      <c r="BD10" s="209"/>
      <c r="BE10" s="209"/>
      <c r="BF10" s="209"/>
      <c r="BG10" s="209"/>
      <c r="BH10" s="209"/>
      <c r="BI10" s="209"/>
      <c r="BJ10" s="209"/>
    </row>
    <row r="11" s="294" customFormat="1" ht="34" customHeight="1" spans="2:62">
      <c r="B11" s="434" t="s">
        <v>416</v>
      </c>
      <c r="C11" s="264"/>
      <c r="D11" s="261">
        <v>5.2</v>
      </c>
      <c r="E11" s="312">
        <v>725</v>
      </c>
      <c r="F11" s="261">
        <v>5.6</v>
      </c>
      <c r="G11" s="312">
        <v>785</v>
      </c>
      <c r="H11" s="309" t="s">
        <v>515</v>
      </c>
      <c r="I11" s="309" t="s">
        <v>319</v>
      </c>
      <c r="J11" s="591"/>
      <c r="K11" s="123"/>
      <c r="L11" s="123"/>
      <c r="M11" s="221"/>
      <c r="N11" s="221"/>
      <c r="O11" s="221"/>
      <c r="P11" s="221"/>
      <c r="Q11" s="221"/>
      <c r="R11" s="221"/>
      <c r="S11" s="221"/>
      <c r="T11" s="221"/>
      <c r="U11" s="221"/>
      <c r="V11" s="221"/>
      <c r="W11" s="221"/>
      <c r="X11" s="221"/>
      <c r="Y11" s="221"/>
      <c r="Z11" s="221"/>
      <c r="AA11" s="221"/>
      <c r="AB11" s="221"/>
      <c r="AC11" s="221"/>
      <c r="AD11" s="221"/>
      <c r="AE11" s="221"/>
      <c r="AF11" s="221"/>
      <c r="AG11" s="221"/>
      <c r="AH11" s="221"/>
      <c r="AI11" s="221"/>
      <c r="AJ11" s="221"/>
      <c r="AK11" s="221"/>
      <c r="AL11" s="221"/>
      <c r="AM11" s="221"/>
      <c r="AN11" s="221"/>
      <c r="AO11" s="221"/>
      <c r="AP11" s="221"/>
      <c r="AQ11" s="221"/>
      <c r="AR11" s="221"/>
      <c r="AS11" s="221"/>
      <c r="AT11" s="221"/>
      <c r="AU11" s="221"/>
      <c r="AV11" s="221"/>
      <c r="AW11" s="221"/>
      <c r="AX11" s="221"/>
      <c r="AY11" s="221"/>
      <c r="AZ11" s="221"/>
      <c r="BA11" s="221"/>
      <c r="BB11" s="221"/>
      <c r="BC11" s="221"/>
      <c r="BD11" s="221"/>
      <c r="BE11" s="221"/>
      <c r="BF11" s="221"/>
      <c r="BG11" s="221"/>
      <c r="BH11" s="221"/>
      <c r="BI11" s="221"/>
      <c r="BJ11" s="221"/>
    </row>
    <row r="12" s="294" customFormat="1" ht="34" customHeight="1" spans="2:62">
      <c r="B12" s="399" t="s">
        <v>744</v>
      </c>
      <c r="C12" s="584"/>
      <c r="D12" s="261">
        <v>7</v>
      </c>
      <c r="E12" s="312">
        <v>995</v>
      </c>
      <c r="F12" s="261">
        <v>7.2</v>
      </c>
      <c r="G12" s="312">
        <v>1025</v>
      </c>
      <c r="H12" s="309" t="s">
        <v>515</v>
      </c>
      <c r="I12" s="309" t="s">
        <v>319</v>
      </c>
      <c r="J12" s="591"/>
      <c r="K12" s="123"/>
      <c r="L12" s="123"/>
      <c r="M12" s="209"/>
      <c r="N12" s="209"/>
      <c r="O12" s="209"/>
      <c r="P12" s="209"/>
      <c r="Q12" s="209"/>
      <c r="R12" s="209"/>
      <c r="S12" s="209"/>
      <c r="T12" s="209"/>
      <c r="U12" s="209"/>
      <c r="V12" s="209"/>
      <c r="W12" s="209"/>
      <c r="X12" s="209"/>
      <c r="Y12" s="209"/>
      <c r="Z12" s="209"/>
      <c r="AA12" s="209"/>
      <c r="AB12" s="209"/>
      <c r="AC12" s="209"/>
      <c r="AD12" s="209"/>
      <c r="AE12" s="209"/>
      <c r="AF12" s="209"/>
      <c r="AG12" s="209"/>
      <c r="AH12" s="209"/>
      <c r="AI12" s="209"/>
      <c r="AJ12" s="209"/>
      <c r="AK12" s="209"/>
      <c r="AL12" s="209"/>
      <c r="AM12" s="209"/>
      <c r="AN12" s="209"/>
      <c r="AO12" s="209"/>
      <c r="AP12" s="209"/>
      <c r="AQ12" s="209"/>
      <c r="AR12" s="209"/>
      <c r="AS12" s="209"/>
      <c r="AT12" s="209"/>
      <c r="AU12" s="209"/>
      <c r="AV12" s="209"/>
      <c r="AW12" s="209"/>
      <c r="AX12" s="209"/>
      <c r="AY12" s="209"/>
      <c r="AZ12" s="209"/>
      <c r="BA12" s="209"/>
      <c r="BB12" s="209"/>
      <c r="BC12" s="209"/>
      <c r="BD12" s="209"/>
      <c r="BE12" s="209"/>
      <c r="BF12" s="209"/>
      <c r="BG12" s="209"/>
      <c r="BH12" s="209"/>
      <c r="BI12" s="209"/>
      <c r="BJ12" s="209"/>
    </row>
    <row r="13" s="294" customFormat="1" ht="34" customHeight="1" spans="2:62">
      <c r="B13" s="585" t="s">
        <v>745</v>
      </c>
      <c r="C13" s="586"/>
      <c r="D13" s="261">
        <v>6.6</v>
      </c>
      <c r="E13" s="312">
        <v>935</v>
      </c>
      <c r="F13" s="261">
        <v>6.8</v>
      </c>
      <c r="G13" s="312">
        <v>965</v>
      </c>
      <c r="H13" s="309" t="s">
        <v>515</v>
      </c>
      <c r="I13" s="309" t="s">
        <v>319</v>
      </c>
      <c r="J13" s="591"/>
      <c r="K13" s="123"/>
      <c r="L13" s="123"/>
      <c r="M13" s="209"/>
      <c r="N13" s="209"/>
      <c r="O13" s="209"/>
      <c r="P13" s="209"/>
      <c r="Q13" s="209"/>
      <c r="R13" s="209"/>
      <c r="S13" s="209"/>
      <c r="T13" s="209"/>
      <c r="U13" s="209"/>
      <c r="V13" s="209"/>
      <c r="W13" s="209"/>
      <c r="X13" s="209"/>
      <c r="Y13" s="209"/>
      <c r="Z13" s="209"/>
      <c r="AA13" s="209"/>
      <c r="AB13" s="209"/>
      <c r="AC13" s="209"/>
      <c r="AD13" s="209"/>
      <c r="AE13" s="209"/>
      <c r="AF13" s="209"/>
      <c r="AG13" s="209"/>
      <c r="AH13" s="209"/>
      <c r="AI13" s="209"/>
      <c r="AJ13" s="209"/>
      <c r="AK13" s="209"/>
      <c r="AL13" s="209"/>
      <c r="AM13" s="209"/>
      <c r="AN13" s="209"/>
      <c r="AO13" s="209"/>
      <c r="AP13" s="209"/>
      <c r="AQ13" s="209"/>
      <c r="AR13" s="209"/>
      <c r="AS13" s="209"/>
      <c r="AT13" s="209"/>
      <c r="AU13" s="209"/>
      <c r="AV13" s="209"/>
      <c r="AW13" s="209"/>
      <c r="AX13" s="209"/>
      <c r="AY13" s="209"/>
      <c r="AZ13" s="209"/>
      <c r="BA13" s="209"/>
      <c r="BB13" s="209"/>
      <c r="BC13" s="209"/>
      <c r="BD13" s="209"/>
      <c r="BE13" s="209"/>
      <c r="BF13" s="209"/>
      <c r="BG13" s="209"/>
      <c r="BH13" s="209"/>
      <c r="BI13" s="209"/>
      <c r="BJ13" s="209"/>
    </row>
    <row r="14" s="294" customFormat="1" ht="34" customHeight="1" spans="2:62">
      <c r="B14" s="399" t="s">
        <v>746</v>
      </c>
      <c r="C14" s="584"/>
      <c r="D14" s="261">
        <v>6.6</v>
      </c>
      <c r="E14" s="312">
        <v>935</v>
      </c>
      <c r="F14" s="261">
        <v>6.8</v>
      </c>
      <c r="G14" s="312">
        <v>965</v>
      </c>
      <c r="H14" s="309" t="s">
        <v>515</v>
      </c>
      <c r="I14" s="309" t="s">
        <v>319</v>
      </c>
      <c r="J14" s="591"/>
      <c r="K14" s="123"/>
      <c r="L14" s="123"/>
      <c r="M14" s="209"/>
      <c r="N14" s="209"/>
      <c r="O14" s="209"/>
      <c r="P14" s="209"/>
      <c r="Q14" s="209"/>
      <c r="R14" s="209"/>
      <c r="S14" s="209"/>
      <c r="T14" s="209"/>
      <c r="U14" s="209"/>
      <c r="V14" s="209"/>
      <c r="W14" s="209"/>
      <c r="X14" s="209"/>
      <c r="Y14" s="209"/>
      <c r="Z14" s="209"/>
      <c r="AA14" s="209"/>
      <c r="AB14" s="209"/>
      <c r="AC14" s="209"/>
      <c r="AD14" s="209"/>
      <c r="AE14" s="209"/>
      <c r="AF14" s="209"/>
      <c r="AG14" s="209"/>
      <c r="AH14" s="209"/>
      <c r="AI14" s="209"/>
      <c r="AJ14" s="209"/>
      <c r="AK14" s="209"/>
      <c r="AL14" s="209"/>
      <c r="AM14" s="209"/>
      <c r="AN14" s="209"/>
      <c r="AO14" s="209"/>
      <c r="AP14" s="209"/>
      <c r="AQ14" s="209"/>
      <c r="AR14" s="209"/>
      <c r="AS14" s="209"/>
      <c r="AT14" s="209"/>
      <c r="AU14" s="209"/>
      <c r="AV14" s="209"/>
      <c r="AW14" s="209"/>
      <c r="AX14" s="209"/>
      <c r="AY14" s="209"/>
      <c r="AZ14" s="209"/>
      <c r="BA14" s="209"/>
      <c r="BB14" s="209"/>
      <c r="BC14" s="209"/>
      <c r="BD14" s="209"/>
      <c r="BE14" s="209"/>
      <c r="BF14" s="209"/>
      <c r="BG14" s="209"/>
      <c r="BH14" s="209"/>
      <c r="BI14" s="209"/>
      <c r="BJ14" s="209"/>
    </row>
    <row r="15" s="415" customFormat="1" ht="40" customHeight="1" spans="2:12">
      <c r="B15" s="585" t="s">
        <v>747</v>
      </c>
      <c r="C15" s="586"/>
      <c r="D15" s="261">
        <v>6.2</v>
      </c>
      <c r="E15" s="312">
        <v>875</v>
      </c>
      <c r="F15" s="261">
        <v>6.4</v>
      </c>
      <c r="G15" s="312">
        <v>905</v>
      </c>
      <c r="H15" s="309" t="s">
        <v>515</v>
      </c>
      <c r="I15" s="309" t="s">
        <v>319</v>
      </c>
      <c r="J15" s="591"/>
      <c r="K15" s="123"/>
      <c r="L15" s="123"/>
    </row>
    <row r="16" s="415" customFormat="1" ht="40" customHeight="1" spans="2:10">
      <c r="B16" s="443" t="s">
        <v>277</v>
      </c>
      <c r="C16" s="267"/>
      <c r="D16" s="267" t="s">
        <v>748</v>
      </c>
      <c r="E16" s="267" t="s">
        <v>749</v>
      </c>
      <c r="F16" s="267" t="s">
        <v>748</v>
      </c>
      <c r="G16" s="267" t="s">
        <v>749</v>
      </c>
      <c r="H16" s="267"/>
      <c r="I16" s="267"/>
      <c r="J16" s="591"/>
    </row>
    <row r="17" customFormat="1" ht="20" customHeight="1" spans="2:63">
      <c r="B17" s="216" t="s">
        <v>503</v>
      </c>
      <c r="C17" s="310"/>
      <c r="D17" s="309" t="s">
        <v>504</v>
      </c>
      <c r="E17" s="309"/>
      <c r="F17" s="309"/>
      <c r="G17" s="309"/>
      <c r="H17" s="309"/>
      <c r="I17" s="309"/>
      <c r="J17" s="591"/>
      <c r="K17" s="209"/>
      <c r="L17" s="209"/>
      <c r="M17" s="209"/>
      <c r="N17" s="209"/>
      <c r="O17" s="209"/>
      <c r="P17" s="209"/>
      <c r="Q17" s="209"/>
      <c r="R17" s="209"/>
      <c r="S17" s="209"/>
      <c r="T17" s="209"/>
      <c r="U17" s="209"/>
      <c r="V17" s="209"/>
      <c r="W17" s="209"/>
      <c r="X17" s="209"/>
      <c r="Y17" s="209"/>
      <c r="Z17" s="209"/>
      <c r="AA17" s="209"/>
      <c r="AB17" s="209"/>
      <c r="AC17" s="209"/>
      <c r="AD17" s="209"/>
      <c r="AE17" s="209"/>
      <c r="AF17" s="209"/>
      <c r="AG17" s="209"/>
      <c r="AH17" s="209"/>
      <c r="AI17" s="209"/>
      <c r="AJ17" s="209"/>
      <c r="AK17" s="209"/>
      <c r="AL17" s="209"/>
      <c r="AM17" s="209"/>
      <c r="AN17" s="209"/>
      <c r="AO17" s="209"/>
      <c r="AP17" s="209"/>
      <c r="AQ17" s="209"/>
      <c r="AR17" s="209"/>
      <c r="AS17" s="209"/>
      <c r="AT17" s="209"/>
      <c r="AU17" s="209"/>
      <c r="AV17" s="209"/>
      <c r="AW17" s="209"/>
      <c r="AX17" s="209"/>
      <c r="AY17" s="209"/>
      <c r="AZ17" s="209"/>
      <c r="BA17" s="209"/>
      <c r="BB17" s="209"/>
      <c r="BC17" s="209"/>
      <c r="BD17" s="209"/>
      <c r="BE17" s="209"/>
      <c r="BF17" s="209"/>
      <c r="BG17" s="209"/>
      <c r="BH17" s="209"/>
      <c r="BI17" s="209"/>
      <c r="BJ17" s="209"/>
      <c r="BK17" s="209"/>
    </row>
    <row r="18" customFormat="1" ht="23" customHeight="1" spans="2:63">
      <c r="B18" s="216" t="s">
        <v>505</v>
      </c>
      <c r="C18" s="310"/>
      <c r="D18" s="587" t="s">
        <v>750</v>
      </c>
      <c r="E18" s="309"/>
      <c r="F18" s="309"/>
      <c r="G18" s="309"/>
      <c r="H18" s="309"/>
      <c r="I18" s="309"/>
      <c r="J18" s="591"/>
      <c r="K18" s="209"/>
      <c r="L18" s="209"/>
      <c r="M18" s="209"/>
      <c r="N18" s="209"/>
      <c r="O18" s="209"/>
      <c r="P18" s="209"/>
      <c r="Q18" s="209"/>
      <c r="R18" s="209"/>
      <c r="S18" s="209"/>
      <c r="T18" s="209"/>
      <c r="U18" s="209"/>
      <c r="V18" s="209"/>
      <c r="W18" s="209"/>
      <c r="X18" s="209"/>
      <c r="Y18" s="209"/>
      <c r="Z18" s="209"/>
      <c r="AA18" s="209"/>
      <c r="AB18" s="209"/>
      <c r="AC18" s="209"/>
      <c r="AD18" s="209"/>
      <c r="AE18" s="209"/>
      <c r="AF18" s="209"/>
      <c r="AG18" s="209"/>
      <c r="AH18" s="209"/>
      <c r="AI18" s="209"/>
      <c r="AJ18" s="209"/>
      <c r="AK18" s="209"/>
      <c r="AL18" s="209"/>
      <c r="AM18" s="209"/>
      <c r="AN18" s="209"/>
      <c r="AO18" s="209"/>
      <c r="AP18" s="209"/>
      <c r="AQ18" s="209"/>
      <c r="AR18" s="209"/>
      <c r="AS18" s="209"/>
      <c r="AT18" s="209"/>
      <c r="AU18" s="209"/>
      <c r="AV18" s="209"/>
      <c r="AW18" s="209"/>
      <c r="AX18" s="209"/>
      <c r="AY18" s="209"/>
      <c r="AZ18" s="209"/>
      <c r="BA18" s="209"/>
      <c r="BB18" s="209"/>
      <c r="BC18" s="209"/>
      <c r="BD18" s="209"/>
      <c r="BE18" s="209"/>
      <c r="BF18" s="209"/>
      <c r="BG18" s="209"/>
      <c r="BH18" s="209"/>
      <c r="BI18" s="209"/>
      <c r="BJ18" s="209"/>
      <c r="BK18" s="209"/>
    </row>
    <row r="19" customFormat="1" ht="23" customHeight="1" spans="2:63">
      <c r="B19" s="216"/>
      <c r="C19" s="310"/>
      <c r="D19" s="309"/>
      <c r="E19" s="309"/>
      <c r="F19" s="309"/>
      <c r="G19" s="309"/>
      <c r="H19" s="309"/>
      <c r="I19" s="309"/>
      <c r="J19" s="591"/>
      <c r="K19" s="209"/>
      <c r="L19" s="209"/>
      <c r="M19" s="209"/>
      <c r="N19" s="209"/>
      <c r="O19" s="209"/>
      <c r="P19" s="209"/>
      <c r="Q19" s="209"/>
      <c r="R19" s="209"/>
      <c r="S19" s="209"/>
      <c r="T19" s="209"/>
      <c r="U19" s="209"/>
      <c r="V19" s="209"/>
      <c r="W19" s="209"/>
      <c r="X19" s="209"/>
      <c r="Y19" s="209"/>
      <c r="Z19" s="209"/>
      <c r="AA19" s="209"/>
      <c r="AB19" s="209"/>
      <c r="AC19" s="209"/>
      <c r="AD19" s="209"/>
      <c r="AE19" s="209"/>
      <c r="AF19" s="209"/>
      <c r="AG19" s="209"/>
      <c r="AH19" s="209"/>
      <c r="AI19" s="209"/>
      <c r="AJ19" s="209"/>
      <c r="AK19" s="209"/>
      <c r="AL19" s="209"/>
      <c r="AM19" s="209"/>
      <c r="AN19" s="209"/>
      <c r="AO19" s="209"/>
      <c r="AP19" s="209"/>
      <c r="AQ19" s="209"/>
      <c r="AR19" s="209"/>
      <c r="AS19" s="209"/>
      <c r="AT19" s="209"/>
      <c r="AU19" s="209"/>
      <c r="AV19" s="209"/>
      <c r="AW19" s="209"/>
      <c r="AX19" s="209"/>
      <c r="AY19" s="209"/>
      <c r="AZ19" s="209"/>
      <c r="BA19" s="209"/>
      <c r="BB19" s="209"/>
      <c r="BC19" s="209"/>
      <c r="BD19" s="209"/>
      <c r="BE19" s="209"/>
      <c r="BF19" s="209"/>
      <c r="BG19" s="209"/>
      <c r="BH19" s="209"/>
      <c r="BI19" s="209"/>
      <c r="BJ19" s="209"/>
      <c r="BK19" s="209"/>
    </row>
    <row r="20" customFormat="1" ht="23" customHeight="1" spans="2:66">
      <c r="B20" s="236"/>
      <c r="C20" s="402"/>
      <c r="D20" s="588"/>
      <c r="E20" s="588"/>
      <c r="F20" s="588"/>
      <c r="G20" s="588"/>
      <c r="H20" s="588"/>
      <c r="I20" s="588"/>
      <c r="J20" s="593"/>
      <c r="K20" s="294"/>
      <c r="L20" s="294"/>
      <c r="M20" s="294"/>
      <c r="N20" s="294"/>
      <c r="O20" s="294"/>
      <c r="P20" s="294"/>
      <c r="Q20" s="294"/>
      <c r="R20" s="294"/>
      <c r="S20" s="294"/>
      <c r="T20" s="294"/>
      <c r="U20" s="294"/>
      <c r="V20" s="294"/>
      <c r="W20" s="294"/>
      <c r="X20" s="294"/>
      <c r="Y20" s="294"/>
      <c r="Z20" s="294"/>
      <c r="AA20" s="294"/>
      <c r="AB20" s="294"/>
      <c r="AC20" s="294"/>
      <c r="AD20" s="294"/>
      <c r="AE20" s="294"/>
      <c r="AF20" s="294"/>
      <c r="AG20" s="294"/>
      <c r="AH20" s="294"/>
      <c r="AI20" s="294"/>
      <c r="AJ20" s="294"/>
      <c r="AK20" s="294"/>
      <c r="AL20" s="294"/>
      <c r="AM20" s="294"/>
      <c r="AN20" s="294"/>
      <c r="AO20" s="294"/>
      <c r="AP20" s="294"/>
      <c r="AQ20" s="294"/>
      <c r="AR20" s="294"/>
      <c r="AS20" s="294"/>
      <c r="AT20" s="294"/>
      <c r="AU20" s="294"/>
      <c r="AV20" s="294"/>
      <c r="AW20" s="294"/>
      <c r="AX20" s="294"/>
      <c r="AY20" s="294"/>
      <c r="AZ20" s="294"/>
      <c r="BA20" s="294"/>
      <c r="BB20" s="294"/>
      <c r="BC20" s="294"/>
      <c r="BD20" s="294"/>
      <c r="BE20" s="294"/>
      <c r="BF20" s="294"/>
      <c r="BG20" s="294"/>
      <c r="BH20" s="294"/>
      <c r="BI20" s="294"/>
      <c r="BJ20" s="294"/>
      <c r="BK20" s="209"/>
      <c r="BL20" s="209"/>
      <c r="BM20" s="209"/>
      <c r="BN20" s="209"/>
    </row>
  </sheetData>
  <mergeCells count="20">
    <mergeCell ref="B2:J2"/>
    <mergeCell ref="B4:J4"/>
    <mergeCell ref="B5:C5"/>
    <mergeCell ref="D5:E5"/>
    <mergeCell ref="F5:G5"/>
    <mergeCell ref="H5:J5"/>
    <mergeCell ref="B6:C6"/>
    <mergeCell ref="K6:L6"/>
    <mergeCell ref="B11:C11"/>
    <mergeCell ref="B12:C12"/>
    <mergeCell ref="B13:C13"/>
    <mergeCell ref="B14:C14"/>
    <mergeCell ref="B15:C15"/>
    <mergeCell ref="B16:C16"/>
    <mergeCell ref="B17:C17"/>
    <mergeCell ref="D17:I17"/>
    <mergeCell ref="B7:B10"/>
    <mergeCell ref="J6:J20"/>
    <mergeCell ref="B18:C20"/>
    <mergeCell ref="D18:I20"/>
  </mergeCells>
  <hyperlinks>
    <hyperlink ref="K5" location="目录!A1" display="返回目录"/>
  </hyperlinks>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6">
    <tabColor rgb="FFA1DC04"/>
    <pageSetUpPr autoPageBreaks="0"/>
  </sheetPr>
  <dimension ref="A1:L10"/>
  <sheetViews>
    <sheetView showGridLines="0" workbookViewId="0">
      <selection activeCell="G20" sqref="G20"/>
    </sheetView>
  </sheetViews>
  <sheetFormatPr defaultColWidth="9.90833333333333" defaultRowHeight="16.5"/>
  <cols>
    <col min="1" max="1" width="2.63333333333333" style="530" customWidth="1"/>
    <col min="2" max="2" width="26.8833333333333" style="209" customWidth="1"/>
    <col min="3" max="4" width="13.5" style="209" customWidth="1"/>
    <col min="5" max="5" width="13.3833333333333" style="209" customWidth="1"/>
    <col min="6" max="6" width="30.75" style="209" customWidth="1"/>
    <col min="7" max="7" width="13.75" style="209" customWidth="1"/>
    <col min="8" max="8" width="17.5" style="209" customWidth="1"/>
    <col min="9" max="9" width="21.6333333333333" style="209" customWidth="1"/>
    <col min="10" max="12" width="6.95" style="209" customWidth="1"/>
    <col min="13" max="16277" width="6.15833333333333" style="209"/>
    <col min="16278" max="16285" width="6.15833333333333" style="413"/>
    <col min="16286" max="16384" width="9.90833333333333" style="413"/>
  </cols>
  <sheetData>
    <row r="1" s="209" customFormat="1" ht="39" customHeight="1" spans="1:9">
      <c r="A1" s="531"/>
      <c r="B1" s="190" t="s">
        <v>751</v>
      </c>
      <c r="C1" s="190"/>
      <c r="D1" s="190"/>
      <c r="E1" s="190"/>
      <c r="F1" s="190"/>
      <c r="G1" s="190"/>
      <c r="H1" s="190"/>
      <c r="I1" s="568"/>
    </row>
    <row r="2" s="209" customFormat="1" ht="26" customHeight="1" spans="1:9">
      <c r="A2" s="532"/>
      <c r="B2" s="533" t="s">
        <v>752</v>
      </c>
      <c r="C2" s="534"/>
      <c r="D2" s="534"/>
      <c r="E2" s="534"/>
      <c r="F2" s="534"/>
      <c r="G2" s="534"/>
      <c r="H2" s="535"/>
      <c r="I2" s="569"/>
    </row>
    <row r="3" s="209" customFormat="1" ht="34" customHeight="1" spans="1:10">
      <c r="A3" s="536"/>
      <c r="B3" s="537" t="s">
        <v>753</v>
      </c>
      <c r="C3" s="538"/>
      <c r="D3" s="539"/>
      <c r="E3" s="539"/>
      <c r="F3" s="539"/>
      <c r="G3" s="540"/>
      <c r="H3" s="540"/>
      <c r="I3" s="570"/>
      <c r="J3" s="215" t="s">
        <v>264</v>
      </c>
    </row>
    <row r="4" s="209" customFormat="1" ht="34" customHeight="1" spans="1:12">
      <c r="A4" s="532"/>
      <c r="B4" s="541" t="s">
        <v>96</v>
      </c>
      <c r="C4" s="542" t="s">
        <v>754</v>
      </c>
      <c r="D4" s="543" t="s">
        <v>755</v>
      </c>
      <c r="E4" s="541" t="s">
        <v>756</v>
      </c>
      <c r="F4" s="541" t="s">
        <v>125</v>
      </c>
      <c r="G4" s="544" t="s">
        <v>757</v>
      </c>
      <c r="H4" s="541" t="s">
        <v>268</v>
      </c>
      <c r="I4" s="571" t="s">
        <v>758</v>
      </c>
      <c r="J4" s="572"/>
      <c r="K4" s="573"/>
      <c r="L4" s="573"/>
    </row>
    <row r="5" s="209" customFormat="1" ht="31" customHeight="1" spans="1:12">
      <c r="A5" s="545"/>
      <c r="B5" s="546" t="s">
        <v>759</v>
      </c>
      <c r="C5" s="547">
        <v>3.58</v>
      </c>
      <c r="D5" s="548">
        <v>530</v>
      </c>
      <c r="E5" s="549" t="s">
        <v>37</v>
      </c>
      <c r="F5" s="549" t="s">
        <v>760</v>
      </c>
      <c r="G5" s="549" t="s">
        <v>761</v>
      </c>
      <c r="H5" s="550" t="s">
        <v>762</v>
      </c>
      <c r="I5" s="574" t="s">
        <v>763</v>
      </c>
      <c r="J5" s="294"/>
      <c r="K5" s="294"/>
      <c r="L5" s="221"/>
    </row>
    <row r="6" s="209" customFormat="1" ht="31" customHeight="1" spans="1:9">
      <c r="A6" s="545"/>
      <c r="B6" s="551" t="s">
        <v>764</v>
      </c>
      <c r="C6" s="552">
        <v>4.28</v>
      </c>
      <c r="D6" s="553">
        <v>700</v>
      </c>
      <c r="E6" s="549" t="s">
        <v>37</v>
      </c>
      <c r="F6" s="554"/>
      <c r="G6" s="549" t="s">
        <v>761</v>
      </c>
      <c r="H6" s="550" t="s">
        <v>762</v>
      </c>
      <c r="I6" s="575"/>
    </row>
    <row r="7" s="209" customFormat="1" ht="31" customHeight="1" spans="1:9">
      <c r="A7" s="545"/>
      <c r="B7" s="555" t="s">
        <v>765</v>
      </c>
      <c r="C7" s="556">
        <v>4.28</v>
      </c>
      <c r="D7" s="548">
        <v>700</v>
      </c>
      <c r="E7" s="557" t="s">
        <v>37</v>
      </c>
      <c r="F7" s="557"/>
      <c r="G7" s="549" t="s">
        <v>761</v>
      </c>
      <c r="H7" s="550" t="s">
        <v>762</v>
      </c>
      <c r="I7" s="575"/>
    </row>
    <row r="8" s="209" customFormat="1" ht="31" customHeight="1" spans="1:9">
      <c r="A8" s="545"/>
      <c r="B8" s="558" t="s">
        <v>766</v>
      </c>
      <c r="C8" s="559">
        <v>4.38</v>
      </c>
      <c r="D8" s="560">
        <v>720</v>
      </c>
      <c r="E8" s="557" t="s">
        <v>37</v>
      </c>
      <c r="F8" s="561"/>
      <c r="G8" s="549" t="s">
        <v>761</v>
      </c>
      <c r="H8" s="550" t="s">
        <v>762</v>
      </c>
      <c r="I8" s="575"/>
    </row>
    <row r="9" s="209" customFormat="1" ht="31" customHeight="1" spans="1:9">
      <c r="A9" s="545"/>
      <c r="B9" s="558" t="s">
        <v>767</v>
      </c>
      <c r="C9" s="559">
        <v>4.38</v>
      </c>
      <c r="D9" s="560">
        <v>720</v>
      </c>
      <c r="E9" s="557" t="s">
        <v>37</v>
      </c>
      <c r="F9" s="561"/>
      <c r="G9" s="549" t="s">
        <v>761</v>
      </c>
      <c r="H9" s="550" t="s">
        <v>762</v>
      </c>
      <c r="I9" s="575"/>
    </row>
    <row r="10" s="209" customFormat="1" ht="31" customHeight="1" spans="1:9">
      <c r="A10" s="562"/>
      <c r="B10" s="563" t="s">
        <v>768</v>
      </c>
      <c r="C10" s="564" t="s">
        <v>769</v>
      </c>
      <c r="D10" s="565" t="s">
        <v>770</v>
      </c>
      <c r="E10" s="566" t="s">
        <v>118</v>
      </c>
      <c r="F10" s="566" t="s">
        <v>771</v>
      </c>
      <c r="G10" s="566"/>
      <c r="H10" s="567"/>
      <c r="I10" s="576"/>
    </row>
  </sheetData>
  <mergeCells count="7">
    <mergeCell ref="B1:I1"/>
    <mergeCell ref="B2:I2"/>
    <mergeCell ref="B3:I3"/>
    <mergeCell ref="K4:L4"/>
    <mergeCell ref="A5:A7"/>
    <mergeCell ref="F5:F9"/>
    <mergeCell ref="I5:I10"/>
  </mergeCells>
  <hyperlinks>
    <hyperlink ref="J3" location="目录!A1" display="返回目录"/>
  </hyperlink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78">
    <tabColor theme="9" tint="-0.25"/>
  </sheetPr>
  <dimension ref="B1:AK23"/>
  <sheetViews>
    <sheetView zoomScale="70" zoomScaleNormal="70" workbookViewId="0">
      <selection activeCell="M17" sqref="M17:R20"/>
    </sheetView>
  </sheetViews>
  <sheetFormatPr defaultColWidth="9.90833333333333" defaultRowHeight="16.5"/>
  <cols>
    <col min="1" max="1" width="2.2" style="413" customWidth="1"/>
    <col min="2" max="2" width="9.13333333333333" style="467" customWidth="1"/>
    <col min="3" max="3" width="26.25" style="468" customWidth="1"/>
    <col min="4" max="4" width="18.3916666666667" style="468" customWidth="1"/>
    <col min="5" max="5" width="17" style="468" customWidth="1"/>
    <col min="6" max="9" width="15.9083333333333" style="468" customWidth="1"/>
    <col min="10" max="10" width="15.35" style="468" customWidth="1"/>
    <col min="11" max="11" width="9.85" style="468" customWidth="1"/>
    <col min="12" max="12" width="20" style="468" customWidth="1"/>
    <col min="13" max="14" width="18.175" style="209" customWidth="1"/>
    <col min="15" max="18" width="12.95" style="209" customWidth="1"/>
    <col min="19" max="20" width="9.85" style="209" customWidth="1"/>
    <col min="21" max="21" width="17.95" style="209" customWidth="1"/>
    <col min="22" max="22" width="11.5916666666667" style="209" customWidth="1"/>
    <col min="23" max="23" width="9.99166666666667" style="209" customWidth="1"/>
    <col min="24" max="16275" width="6.15833333333333" style="209"/>
    <col min="16276" max="16283" width="6.15833333333333" style="413"/>
    <col min="16284" max="16371" width="9.90833333333333" style="413"/>
  </cols>
  <sheetData>
    <row r="1" customFormat="1" ht="10" customHeight="1"/>
    <row r="2" customFormat="1" ht="80" customHeight="1" spans="2:21">
      <c r="B2" s="158" t="s">
        <v>0</v>
      </c>
      <c r="C2" s="159"/>
      <c r="D2" s="159"/>
      <c r="E2" s="159"/>
      <c r="F2" s="159"/>
      <c r="G2" s="158"/>
      <c r="H2" s="159"/>
      <c r="I2" s="159"/>
      <c r="J2" s="159"/>
      <c r="K2" s="159"/>
      <c r="L2" s="160"/>
      <c r="M2" s="159"/>
      <c r="N2" s="159"/>
      <c r="O2" s="159"/>
      <c r="P2" s="158"/>
      <c r="Q2" s="160"/>
      <c r="R2" s="159"/>
      <c r="S2" s="159"/>
      <c r="T2" s="159"/>
      <c r="U2" s="159"/>
    </row>
    <row r="3" ht="12" customHeight="1"/>
    <row r="4" s="209" customFormat="1" ht="26.5" customHeight="1" spans="2:22">
      <c r="B4" s="469"/>
      <c r="C4" s="470"/>
      <c r="D4" s="469" t="s">
        <v>772</v>
      </c>
      <c r="E4" s="471"/>
      <c r="F4" s="471"/>
      <c r="G4" s="471"/>
      <c r="H4" s="471"/>
      <c r="I4" s="471"/>
      <c r="J4" s="471"/>
      <c r="K4" s="471"/>
      <c r="L4" s="495"/>
      <c r="M4" s="469" t="s">
        <v>773</v>
      </c>
      <c r="N4" s="471"/>
      <c r="O4" s="471"/>
      <c r="P4" s="471"/>
      <c r="Q4" s="471"/>
      <c r="R4" s="471"/>
      <c r="S4" s="471"/>
      <c r="T4" s="471"/>
      <c r="U4" s="495"/>
      <c r="V4" s="215" t="s">
        <v>264</v>
      </c>
    </row>
    <row r="5" s="209" customFormat="1" ht="26.5" customHeight="1" spans="2:22">
      <c r="B5" s="472" t="s">
        <v>146</v>
      </c>
      <c r="C5" s="473"/>
      <c r="D5" s="474" t="s">
        <v>113</v>
      </c>
      <c r="E5" s="475"/>
      <c r="F5" s="475" t="s">
        <v>380</v>
      </c>
      <c r="G5" s="475"/>
      <c r="H5" s="475" t="s">
        <v>284</v>
      </c>
      <c r="I5" s="475"/>
      <c r="J5" s="475"/>
      <c r="K5" s="496"/>
      <c r="L5" s="405"/>
      <c r="M5" s="474" t="s">
        <v>113</v>
      </c>
      <c r="N5" s="475"/>
      <c r="O5" s="475" t="s">
        <v>380</v>
      </c>
      <c r="P5" s="475"/>
      <c r="Q5" s="475" t="s">
        <v>284</v>
      </c>
      <c r="R5" s="475"/>
      <c r="S5" s="475"/>
      <c r="T5" s="496"/>
      <c r="U5" s="405"/>
      <c r="V5" s="409"/>
    </row>
    <row r="6" s="209" customFormat="1" ht="40" customHeight="1" spans="2:23">
      <c r="B6" s="257" t="s">
        <v>96</v>
      </c>
      <c r="C6" s="476"/>
      <c r="D6" s="257" t="s">
        <v>144</v>
      </c>
      <c r="E6" s="258" t="s">
        <v>145</v>
      </c>
      <c r="F6" s="258" t="s">
        <v>144</v>
      </c>
      <c r="G6" s="258" t="s">
        <v>145</v>
      </c>
      <c r="H6" s="258" t="s">
        <v>144</v>
      </c>
      <c r="I6" s="258" t="s">
        <v>145</v>
      </c>
      <c r="J6" s="309" t="s">
        <v>148</v>
      </c>
      <c r="K6" s="309" t="s">
        <v>774</v>
      </c>
      <c r="L6" s="497" t="s">
        <v>775</v>
      </c>
      <c r="M6" s="257" t="s">
        <v>144</v>
      </c>
      <c r="N6" s="258" t="s">
        <v>145</v>
      </c>
      <c r="O6" s="258" t="s">
        <v>144</v>
      </c>
      <c r="P6" s="258" t="s">
        <v>145</v>
      </c>
      <c r="Q6" s="258" t="s">
        <v>144</v>
      </c>
      <c r="R6" s="258" t="s">
        <v>145</v>
      </c>
      <c r="S6" s="309" t="s">
        <v>148</v>
      </c>
      <c r="T6" s="309" t="s">
        <v>774</v>
      </c>
      <c r="U6" s="497" t="s">
        <v>775</v>
      </c>
      <c r="V6" s="409" t="s">
        <v>392</v>
      </c>
      <c r="W6" s="409">
        <v>0.1</v>
      </c>
    </row>
    <row r="7" s="209" customFormat="1" ht="25" customHeight="1" spans="2:23">
      <c r="B7" s="477" t="s">
        <v>776</v>
      </c>
      <c r="C7" s="478"/>
      <c r="D7" s="479">
        <v>16.2</v>
      </c>
      <c r="E7" s="261">
        <v>13.2</v>
      </c>
      <c r="F7" s="261">
        <v>15.7</v>
      </c>
      <c r="G7" s="261">
        <v>12.7</v>
      </c>
      <c r="H7" s="261">
        <v>16.2</v>
      </c>
      <c r="I7" s="261">
        <v>13.2</v>
      </c>
      <c r="J7" s="258" t="s">
        <v>777</v>
      </c>
      <c r="K7" s="258" t="s">
        <v>778</v>
      </c>
      <c r="L7" s="497"/>
      <c r="M7" s="479">
        <v>14.6</v>
      </c>
      <c r="N7" s="261">
        <v>11.6</v>
      </c>
      <c r="O7" s="261">
        <v>14.1</v>
      </c>
      <c r="P7" s="261">
        <v>11.1</v>
      </c>
      <c r="Q7" s="261">
        <v>14.6</v>
      </c>
      <c r="R7" s="261">
        <v>11.6</v>
      </c>
      <c r="S7" s="258" t="s">
        <v>779</v>
      </c>
      <c r="T7" s="258" t="s">
        <v>780</v>
      </c>
      <c r="U7" s="497"/>
      <c r="V7" s="409" t="s">
        <v>395</v>
      </c>
      <c r="W7" s="409">
        <v>0.5</v>
      </c>
    </row>
    <row r="8" s="209" customFormat="1" ht="25" customHeight="1" spans="2:21">
      <c r="B8" s="477" t="s">
        <v>781</v>
      </c>
      <c r="C8" s="478"/>
      <c r="D8" s="479">
        <v>16.7</v>
      </c>
      <c r="E8" s="261">
        <v>13.7</v>
      </c>
      <c r="F8" s="261">
        <v>16.2</v>
      </c>
      <c r="G8" s="261">
        <v>13.2</v>
      </c>
      <c r="H8" s="261">
        <v>16.7</v>
      </c>
      <c r="I8" s="261">
        <v>13.7</v>
      </c>
      <c r="J8" s="258" t="s">
        <v>777</v>
      </c>
      <c r="K8" s="258" t="s">
        <v>778</v>
      </c>
      <c r="L8" s="497"/>
      <c r="M8" s="479">
        <v>15.1</v>
      </c>
      <c r="N8" s="261">
        <v>12.1</v>
      </c>
      <c r="O8" s="261">
        <v>14.6</v>
      </c>
      <c r="P8" s="261">
        <v>11.6</v>
      </c>
      <c r="Q8" s="261">
        <v>15.1</v>
      </c>
      <c r="R8" s="261">
        <v>12.1</v>
      </c>
      <c r="S8" s="258" t="s">
        <v>779</v>
      </c>
      <c r="T8" s="258" t="s">
        <v>780</v>
      </c>
      <c r="U8" s="497"/>
    </row>
    <row r="9" s="209" customFormat="1" ht="25" customHeight="1" spans="2:21">
      <c r="B9" s="477" t="s">
        <v>782</v>
      </c>
      <c r="C9" s="478"/>
      <c r="D9" s="479">
        <v>17.7</v>
      </c>
      <c r="E9" s="261">
        <v>14.7</v>
      </c>
      <c r="F9" s="261">
        <v>17.2</v>
      </c>
      <c r="G9" s="261">
        <v>14.2</v>
      </c>
      <c r="H9" s="261">
        <v>17.7</v>
      </c>
      <c r="I9" s="261">
        <v>14.7</v>
      </c>
      <c r="J9" s="258" t="s">
        <v>777</v>
      </c>
      <c r="K9" s="258" t="s">
        <v>778</v>
      </c>
      <c r="L9" s="497"/>
      <c r="M9" s="479">
        <v>16.1</v>
      </c>
      <c r="N9" s="261">
        <v>13.1</v>
      </c>
      <c r="O9" s="261">
        <v>15.6</v>
      </c>
      <c r="P9" s="261">
        <v>12.6</v>
      </c>
      <c r="Q9" s="261">
        <v>16.1</v>
      </c>
      <c r="R9" s="261">
        <v>13.1</v>
      </c>
      <c r="S9" s="258" t="s">
        <v>779</v>
      </c>
      <c r="T9" s="258" t="s">
        <v>780</v>
      </c>
      <c r="U9" s="497"/>
    </row>
    <row r="10" s="209" customFormat="1" ht="25" customHeight="1" spans="2:21">
      <c r="B10" s="477" t="s">
        <v>783</v>
      </c>
      <c r="C10" s="478"/>
      <c r="D10" s="479">
        <v>19.1</v>
      </c>
      <c r="E10" s="261">
        <v>16.1</v>
      </c>
      <c r="F10" s="261">
        <v>18.6</v>
      </c>
      <c r="G10" s="261">
        <v>15.6</v>
      </c>
      <c r="H10" s="261">
        <v>19.1</v>
      </c>
      <c r="I10" s="261">
        <v>16.1</v>
      </c>
      <c r="J10" s="258" t="s">
        <v>777</v>
      </c>
      <c r="K10" s="258" t="s">
        <v>778</v>
      </c>
      <c r="L10" s="497"/>
      <c r="M10" s="479">
        <v>17.5</v>
      </c>
      <c r="N10" s="261">
        <v>14.5</v>
      </c>
      <c r="O10" s="261">
        <v>17</v>
      </c>
      <c r="P10" s="261">
        <v>14</v>
      </c>
      <c r="Q10" s="261">
        <v>17.5</v>
      </c>
      <c r="R10" s="261">
        <v>14.5</v>
      </c>
      <c r="S10" s="258" t="s">
        <v>779</v>
      </c>
      <c r="T10" s="258" t="s">
        <v>780</v>
      </c>
      <c r="U10" s="497"/>
    </row>
    <row r="11" customFormat="1" ht="22" customHeight="1" spans="2:37">
      <c r="B11" s="443" t="s">
        <v>277</v>
      </c>
      <c r="C11" s="444"/>
      <c r="D11" s="443" t="s">
        <v>149</v>
      </c>
      <c r="E11" s="267"/>
      <c r="F11" s="267" t="s">
        <v>149</v>
      </c>
      <c r="G11" s="267"/>
      <c r="H11" s="267" t="s">
        <v>149</v>
      </c>
      <c r="I11" s="267"/>
      <c r="J11" s="458"/>
      <c r="K11" s="267"/>
      <c r="L11" s="497"/>
      <c r="M11" s="443" t="s">
        <v>151</v>
      </c>
      <c r="N11" s="267"/>
      <c r="O11" s="267" t="s">
        <v>151</v>
      </c>
      <c r="P11" s="267"/>
      <c r="Q11" s="267" t="s">
        <v>151</v>
      </c>
      <c r="R11" s="267"/>
      <c r="S11" s="378"/>
      <c r="T11" s="521"/>
      <c r="U11" s="497"/>
      <c r="V11" s="209"/>
      <c r="W11" s="209"/>
      <c r="X11" s="209"/>
      <c r="Y11" s="209"/>
      <c r="Z11" s="209"/>
      <c r="AA11" s="209"/>
      <c r="AB11" s="209"/>
      <c r="AC11" s="209"/>
      <c r="AD11" s="209"/>
      <c r="AE11" s="209"/>
      <c r="AF11" s="209"/>
      <c r="AG11" s="209"/>
      <c r="AH11" s="209"/>
      <c r="AI11" s="209"/>
      <c r="AJ11" s="209"/>
      <c r="AK11" s="209"/>
    </row>
    <row r="12" customFormat="1" ht="22" customHeight="1" spans="2:37">
      <c r="B12" s="216" t="s">
        <v>503</v>
      </c>
      <c r="C12" s="480"/>
      <c r="D12" s="481" t="s">
        <v>126</v>
      </c>
      <c r="E12" s="482"/>
      <c r="F12" s="482"/>
      <c r="G12" s="482"/>
      <c r="H12" s="482"/>
      <c r="I12" s="482"/>
      <c r="J12" s="482"/>
      <c r="K12" s="482"/>
      <c r="L12" s="498"/>
      <c r="M12" s="216" t="s">
        <v>784</v>
      </c>
      <c r="N12" s="310"/>
      <c r="O12" s="310"/>
      <c r="P12" s="310"/>
      <c r="Q12" s="310"/>
      <c r="R12" s="310"/>
      <c r="S12" s="310"/>
      <c r="T12" s="310"/>
      <c r="U12" s="522"/>
      <c r="V12" s="209"/>
      <c r="W12" s="209"/>
      <c r="X12" s="209"/>
      <c r="Y12" s="209"/>
      <c r="Z12" s="209"/>
      <c r="AA12" s="209"/>
      <c r="AB12" s="209"/>
      <c r="AC12" s="209"/>
      <c r="AD12" s="209"/>
      <c r="AE12" s="209"/>
      <c r="AF12" s="209"/>
      <c r="AG12" s="209"/>
      <c r="AH12" s="209"/>
      <c r="AI12" s="209"/>
      <c r="AJ12" s="209"/>
      <c r="AK12" s="209"/>
    </row>
    <row r="13" customFormat="1" ht="25" customHeight="1" spans="2:37">
      <c r="B13" s="236" t="s">
        <v>785</v>
      </c>
      <c r="C13" s="483"/>
      <c r="D13" s="236" t="s">
        <v>786</v>
      </c>
      <c r="E13" s="402"/>
      <c r="F13" s="402"/>
      <c r="G13" s="402"/>
      <c r="H13" s="402"/>
      <c r="I13" s="402"/>
      <c r="J13" s="402"/>
      <c r="K13" s="402"/>
      <c r="L13" s="411"/>
      <c r="M13" s="236" t="s">
        <v>787</v>
      </c>
      <c r="N13" s="402"/>
      <c r="O13" s="402"/>
      <c r="P13" s="402"/>
      <c r="Q13" s="402"/>
      <c r="R13" s="402"/>
      <c r="S13" s="402"/>
      <c r="T13" s="402"/>
      <c r="U13" s="411"/>
      <c r="V13" s="209"/>
      <c r="W13" s="209"/>
      <c r="X13" s="209"/>
      <c r="Y13" s="209"/>
      <c r="Z13" s="209"/>
      <c r="AA13" s="209"/>
      <c r="AB13" s="209"/>
      <c r="AC13" s="209"/>
      <c r="AD13" s="209"/>
      <c r="AE13" s="209"/>
      <c r="AF13" s="209"/>
      <c r="AG13" s="209"/>
      <c r="AH13" s="209"/>
      <c r="AI13" s="209"/>
      <c r="AJ13" s="209"/>
      <c r="AK13" s="209"/>
    </row>
    <row r="14" ht="26.5" customHeight="1" spans="2:23">
      <c r="B14" s="469"/>
      <c r="C14" s="470"/>
      <c r="D14" s="484" t="s">
        <v>788</v>
      </c>
      <c r="E14" s="485"/>
      <c r="F14" s="485"/>
      <c r="G14" s="485"/>
      <c r="H14" s="485"/>
      <c r="I14" s="485"/>
      <c r="J14" s="485"/>
      <c r="K14" s="499"/>
      <c r="L14" s="500"/>
      <c r="M14" s="501" t="s">
        <v>789</v>
      </c>
      <c r="N14" s="502"/>
      <c r="O14" s="502"/>
      <c r="P14" s="502"/>
      <c r="Q14" s="502"/>
      <c r="R14" s="502"/>
      <c r="S14" s="502"/>
      <c r="T14" s="502"/>
      <c r="U14" s="523"/>
      <c r="V14" s="124" t="s">
        <v>383</v>
      </c>
      <c r="W14" s="124"/>
    </row>
    <row r="15" ht="26.5" customHeight="1" spans="2:23">
      <c r="B15" s="486" t="s">
        <v>146</v>
      </c>
      <c r="C15" s="487"/>
      <c r="D15" s="474" t="s">
        <v>113</v>
      </c>
      <c r="E15" s="475"/>
      <c r="F15" s="475" t="s">
        <v>380</v>
      </c>
      <c r="G15" s="475"/>
      <c r="H15" s="475" t="s">
        <v>284</v>
      </c>
      <c r="I15" s="475"/>
      <c r="J15" s="475"/>
      <c r="K15" s="475"/>
      <c r="L15" s="496"/>
      <c r="M15" s="503" t="s">
        <v>113</v>
      </c>
      <c r="N15" s="504"/>
      <c r="O15" s="475" t="s">
        <v>380</v>
      </c>
      <c r="P15" s="475"/>
      <c r="Q15" s="475" t="s">
        <v>284</v>
      </c>
      <c r="R15" s="475"/>
      <c r="S15" s="504"/>
      <c r="T15" s="504"/>
      <c r="U15" s="524"/>
      <c r="V15" s="409" t="s">
        <v>399</v>
      </c>
      <c r="W15" s="409">
        <v>0.8</v>
      </c>
    </row>
    <row r="16" ht="40" customHeight="1" spans="2:23">
      <c r="B16" s="257" t="s">
        <v>96</v>
      </c>
      <c r="C16" s="476"/>
      <c r="D16" s="257" t="s">
        <v>144</v>
      </c>
      <c r="E16" s="258" t="s">
        <v>145</v>
      </c>
      <c r="F16" s="258" t="s">
        <v>144</v>
      </c>
      <c r="G16" s="258" t="s">
        <v>145</v>
      </c>
      <c r="H16" s="258" t="s">
        <v>144</v>
      </c>
      <c r="I16" s="258" t="s">
        <v>145</v>
      </c>
      <c r="J16" s="505" t="s">
        <v>148</v>
      </c>
      <c r="K16" s="505" t="s">
        <v>774</v>
      </c>
      <c r="L16" s="506" t="s">
        <v>775</v>
      </c>
      <c r="M16" s="507" t="s">
        <v>144</v>
      </c>
      <c r="N16" s="508" t="s">
        <v>145</v>
      </c>
      <c r="O16" s="508" t="s">
        <v>144</v>
      </c>
      <c r="P16" s="508" t="s">
        <v>145</v>
      </c>
      <c r="Q16" s="508" t="s">
        <v>144</v>
      </c>
      <c r="R16" s="508" t="s">
        <v>145</v>
      </c>
      <c r="S16" s="508" t="s">
        <v>148</v>
      </c>
      <c r="T16" s="508" t="s">
        <v>774</v>
      </c>
      <c r="U16" s="525" t="s">
        <v>775</v>
      </c>
      <c r="V16" s="409" t="s">
        <v>790</v>
      </c>
      <c r="W16" s="409">
        <v>0.8</v>
      </c>
    </row>
    <row r="17" ht="25" customHeight="1" spans="2:23">
      <c r="B17" s="477" t="s">
        <v>776</v>
      </c>
      <c r="C17" s="478"/>
      <c r="D17" s="479">
        <v>12.7</v>
      </c>
      <c r="E17" s="261">
        <v>9.7</v>
      </c>
      <c r="F17" s="261">
        <v>12.7</v>
      </c>
      <c r="G17" s="261">
        <v>9.7</v>
      </c>
      <c r="H17" s="261">
        <v>13.2</v>
      </c>
      <c r="I17" s="261">
        <v>10.2</v>
      </c>
      <c r="J17" s="258" t="s">
        <v>446</v>
      </c>
      <c r="K17" s="258" t="s">
        <v>390</v>
      </c>
      <c r="L17" s="506"/>
      <c r="M17" s="509">
        <v>12.5</v>
      </c>
      <c r="N17" s="510">
        <v>9.5</v>
      </c>
      <c r="O17" s="510">
        <v>12.5</v>
      </c>
      <c r="P17" s="510">
        <v>9.5</v>
      </c>
      <c r="Q17" s="510">
        <v>12.7</v>
      </c>
      <c r="R17" s="510">
        <v>9.7</v>
      </c>
      <c r="S17" s="526" t="s">
        <v>156</v>
      </c>
      <c r="T17" s="508" t="s">
        <v>340</v>
      </c>
      <c r="U17" s="525"/>
      <c r="V17" s="409"/>
      <c r="W17" s="409"/>
    </row>
    <row r="18" ht="25" customHeight="1" spans="2:21">
      <c r="B18" s="477" t="s">
        <v>781</v>
      </c>
      <c r="C18" s="478"/>
      <c r="D18" s="479">
        <v>13.2</v>
      </c>
      <c r="E18" s="261">
        <v>10.2</v>
      </c>
      <c r="F18" s="261">
        <v>13.2</v>
      </c>
      <c r="G18" s="261">
        <v>10.2</v>
      </c>
      <c r="H18" s="261">
        <v>13.7</v>
      </c>
      <c r="I18" s="261">
        <v>10.7</v>
      </c>
      <c r="J18" s="258" t="s">
        <v>446</v>
      </c>
      <c r="K18" s="258" t="s">
        <v>390</v>
      </c>
      <c r="L18" s="506"/>
      <c r="M18" s="509">
        <v>13</v>
      </c>
      <c r="N18" s="510">
        <v>10</v>
      </c>
      <c r="O18" s="510">
        <v>13</v>
      </c>
      <c r="P18" s="510">
        <v>10</v>
      </c>
      <c r="Q18" s="510">
        <v>13.2</v>
      </c>
      <c r="R18" s="510">
        <v>10.2</v>
      </c>
      <c r="S18" s="526" t="s">
        <v>156</v>
      </c>
      <c r="T18" s="508" t="s">
        <v>340</v>
      </c>
      <c r="U18" s="525"/>
    </row>
    <row r="19" ht="25" customHeight="1" spans="2:21">
      <c r="B19" s="477" t="s">
        <v>782</v>
      </c>
      <c r="C19" s="478"/>
      <c r="D19" s="479">
        <v>14.2</v>
      </c>
      <c r="E19" s="261">
        <v>11.2</v>
      </c>
      <c r="F19" s="261">
        <v>14.2</v>
      </c>
      <c r="G19" s="261">
        <v>11.2</v>
      </c>
      <c r="H19" s="261">
        <v>14.7</v>
      </c>
      <c r="I19" s="261">
        <v>11.7</v>
      </c>
      <c r="J19" s="258" t="s">
        <v>446</v>
      </c>
      <c r="K19" s="258" t="s">
        <v>390</v>
      </c>
      <c r="L19" s="506"/>
      <c r="M19" s="509">
        <v>14</v>
      </c>
      <c r="N19" s="510">
        <v>11</v>
      </c>
      <c r="O19" s="510">
        <v>14</v>
      </c>
      <c r="P19" s="510">
        <v>11</v>
      </c>
      <c r="Q19" s="510">
        <v>14.2</v>
      </c>
      <c r="R19" s="510">
        <v>11.2</v>
      </c>
      <c r="S19" s="526" t="s">
        <v>156</v>
      </c>
      <c r="T19" s="508" t="s">
        <v>340</v>
      </c>
      <c r="U19" s="525"/>
    </row>
    <row r="20" ht="25" customHeight="1" spans="2:21">
      <c r="B20" s="477" t="s">
        <v>783</v>
      </c>
      <c r="C20" s="478"/>
      <c r="D20" s="479">
        <v>15.6</v>
      </c>
      <c r="E20" s="261">
        <v>12.6</v>
      </c>
      <c r="F20" s="261">
        <v>15.6</v>
      </c>
      <c r="G20" s="261">
        <v>12.6</v>
      </c>
      <c r="H20" s="261">
        <v>16.1</v>
      </c>
      <c r="I20" s="261">
        <v>13.1</v>
      </c>
      <c r="J20" s="258" t="s">
        <v>446</v>
      </c>
      <c r="K20" s="258" t="s">
        <v>390</v>
      </c>
      <c r="L20" s="506"/>
      <c r="M20" s="509">
        <v>15.4</v>
      </c>
      <c r="N20" s="510">
        <v>12.4</v>
      </c>
      <c r="O20" s="510">
        <v>15.4</v>
      </c>
      <c r="P20" s="510">
        <v>12.4</v>
      </c>
      <c r="Q20" s="510">
        <v>15.6</v>
      </c>
      <c r="R20" s="510">
        <v>12.6</v>
      </c>
      <c r="S20" s="526" t="s">
        <v>156</v>
      </c>
      <c r="T20" s="508" t="s">
        <v>340</v>
      </c>
      <c r="U20" s="525"/>
    </row>
    <row r="21" ht="25" customHeight="1" spans="2:21">
      <c r="B21" s="443" t="s">
        <v>277</v>
      </c>
      <c r="C21" s="444"/>
      <c r="D21" s="488" t="s">
        <v>153</v>
      </c>
      <c r="E21" s="489"/>
      <c r="F21" s="489" t="s">
        <v>153</v>
      </c>
      <c r="G21" s="489"/>
      <c r="H21" s="490" t="s">
        <v>153</v>
      </c>
      <c r="I21" s="490"/>
      <c r="J21" s="511"/>
      <c r="K21" s="511"/>
      <c r="L21" s="506"/>
      <c r="M21" s="512" t="s">
        <v>155</v>
      </c>
      <c r="N21" s="513"/>
      <c r="O21" s="513" t="s">
        <v>155</v>
      </c>
      <c r="P21" s="513"/>
      <c r="Q21" s="513" t="s">
        <v>155</v>
      </c>
      <c r="R21" s="513"/>
      <c r="S21" s="527"/>
      <c r="T21" s="527"/>
      <c r="U21" s="528"/>
    </row>
    <row r="22" ht="25" customHeight="1" spans="2:21">
      <c r="B22" s="216" t="s">
        <v>503</v>
      </c>
      <c r="C22" s="480"/>
      <c r="D22" s="491" t="s">
        <v>791</v>
      </c>
      <c r="E22" s="492"/>
      <c r="F22" s="492"/>
      <c r="G22" s="492"/>
      <c r="H22" s="492"/>
      <c r="I22" s="492"/>
      <c r="J22" s="492"/>
      <c r="K22" s="514"/>
      <c r="L22" s="515"/>
      <c r="M22" s="516" t="s">
        <v>504</v>
      </c>
      <c r="N22" s="517"/>
      <c r="O22" s="517"/>
      <c r="P22" s="517"/>
      <c r="Q22" s="517"/>
      <c r="R22" s="517"/>
      <c r="S22" s="517"/>
      <c r="T22" s="517"/>
      <c r="U22" s="528"/>
    </row>
    <row r="23" ht="25" customHeight="1" spans="2:21">
      <c r="B23" s="236" t="s">
        <v>785</v>
      </c>
      <c r="C23" s="483"/>
      <c r="D23" s="493" t="s">
        <v>792</v>
      </c>
      <c r="E23" s="494"/>
      <c r="F23" s="494"/>
      <c r="G23" s="494"/>
      <c r="H23" s="494"/>
      <c r="I23" s="494"/>
      <c r="J23" s="494"/>
      <c r="K23" s="518"/>
      <c r="L23" s="449"/>
      <c r="M23" s="519" t="s">
        <v>340</v>
      </c>
      <c r="N23" s="520"/>
      <c r="O23" s="520"/>
      <c r="P23" s="520"/>
      <c r="Q23" s="520"/>
      <c r="R23" s="520"/>
      <c r="S23" s="520"/>
      <c r="T23" s="520"/>
      <c r="U23" s="529"/>
    </row>
  </sheetData>
  <mergeCells count="66">
    <mergeCell ref="B2:U2"/>
    <mergeCell ref="B4:C4"/>
    <mergeCell ref="D4:L4"/>
    <mergeCell ref="M4:U4"/>
    <mergeCell ref="B5:C5"/>
    <mergeCell ref="D5:E5"/>
    <mergeCell ref="F5:G5"/>
    <mergeCell ref="H5:I5"/>
    <mergeCell ref="J5:L5"/>
    <mergeCell ref="M5:N5"/>
    <mergeCell ref="O5:P5"/>
    <mergeCell ref="Q5:R5"/>
    <mergeCell ref="S5:U5"/>
    <mergeCell ref="B6:C6"/>
    <mergeCell ref="B7:C7"/>
    <mergeCell ref="B8:C8"/>
    <mergeCell ref="B9:C9"/>
    <mergeCell ref="B10:C10"/>
    <mergeCell ref="B11:C11"/>
    <mergeCell ref="D11:E11"/>
    <mergeCell ref="F11:G11"/>
    <mergeCell ref="H11:I11"/>
    <mergeCell ref="J11:K11"/>
    <mergeCell ref="M11:N11"/>
    <mergeCell ref="O11:P11"/>
    <mergeCell ref="Q11:R11"/>
    <mergeCell ref="B12:C12"/>
    <mergeCell ref="D12:L12"/>
    <mergeCell ref="M12:U12"/>
    <mergeCell ref="B13:C13"/>
    <mergeCell ref="D13:L13"/>
    <mergeCell ref="M13:U13"/>
    <mergeCell ref="B14:C14"/>
    <mergeCell ref="D14:L14"/>
    <mergeCell ref="M14:U14"/>
    <mergeCell ref="B15:C15"/>
    <mergeCell ref="D15:E15"/>
    <mergeCell ref="F15:G15"/>
    <mergeCell ref="H15:I15"/>
    <mergeCell ref="J15:L15"/>
    <mergeCell ref="M15:N15"/>
    <mergeCell ref="O15:P15"/>
    <mergeCell ref="Q15:R15"/>
    <mergeCell ref="S15:U15"/>
    <mergeCell ref="B16:C16"/>
    <mergeCell ref="B17:C17"/>
    <mergeCell ref="B18:C18"/>
    <mergeCell ref="B19:C19"/>
    <mergeCell ref="B20:C20"/>
    <mergeCell ref="B21:C21"/>
    <mergeCell ref="D21:E21"/>
    <mergeCell ref="F21:G21"/>
    <mergeCell ref="H21:I21"/>
    <mergeCell ref="M21:N21"/>
    <mergeCell ref="O21:P21"/>
    <mergeCell ref="Q21:R21"/>
    <mergeCell ref="B22:C22"/>
    <mergeCell ref="D22:L22"/>
    <mergeCell ref="M22:T22"/>
    <mergeCell ref="B23:C23"/>
    <mergeCell ref="D23:L23"/>
    <mergeCell ref="M23:T23"/>
    <mergeCell ref="L6:L11"/>
    <mergeCell ref="L16:L21"/>
    <mergeCell ref="U6:U11"/>
    <mergeCell ref="U16:U20"/>
  </mergeCells>
  <hyperlinks>
    <hyperlink ref="V4" location="目录!A1" display="返回目录"/>
  </hyperlink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8">
    <tabColor theme="6" tint="-0.25"/>
  </sheetPr>
  <dimension ref="A1:XFD82"/>
  <sheetViews>
    <sheetView zoomScale="55" zoomScaleNormal="55" workbookViewId="0">
      <selection activeCell="K7" sqref="K7:N20"/>
    </sheetView>
  </sheetViews>
  <sheetFormatPr defaultColWidth="9.90833333333333" defaultRowHeight="16.5"/>
  <cols>
    <col min="1" max="1" width="2.05833333333333" style="413" customWidth="1"/>
    <col min="2" max="2" width="13.2083333333333" style="414" customWidth="1"/>
    <col min="3" max="3" width="55.5416666666667" style="415" customWidth="1"/>
    <col min="4" max="4" width="23.0333333333333" style="209" customWidth="1"/>
    <col min="5" max="5" width="26.0666666666667" style="209" customWidth="1"/>
    <col min="6" max="6" width="17.3083333333333" style="209" customWidth="1"/>
    <col min="7" max="7" width="15.8916666666667" style="209" customWidth="1"/>
    <col min="8" max="10" width="18.0333333333333" style="209" customWidth="1"/>
    <col min="11" max="11" width="25.8916666666667" style="416" customWidth="1"/>
    <col min="12" max="12" width="24.8166666666667" style="416" customWidth="1"/>
    <col min="13" max="13" width="15.35" style="416" customWidth="1"/>
    <col min="14" max="14" width="16.25" style="416" customWidth="1"/>
    <col min="15" max="16" width="12.6333333333333" style="209" customWidth="1"/>
    <col min="17" max="17" width="24.7666666666667" style="209" customWidth="1"/>
    <col min="18" max="18" width="16.3166666666667" style="209" customWidth="1"/>
    <col min="19" max="20" width="6.15833333333333" style="209"/>
    <col min="21" max="21" width="8.4" style="209" customWidth="1"/>
    <col min="22" max="16251" width="6.15833333333333" style="209"/>
    <col min="16252" max="16259" width="6.15833333333333" style="413"/>
    <col min="16260" max="16384" width="9.90833333333333" style="413"/>
  </cols>
  <sheetData>
    <row r="1" customFormat="1" ht="10" customHeight="1"/>
    <row r="2" customFormat="1" ht="143" customHeight="1" spans="2:17">
      <c r="B2" s="158" t="s">
        <v>0</v>
      </c>
      <c r="C2" s="159"/>
      <c r="D2" s="159"/>
      <c r="E2" s="159"/>
      <c r="F2" s="159"/>
      <c r="G2" s="159"/>
      <c r="H2" s="159"/>
      <c r="I2" s="159"/>
      <c r="J2" s="159"/>
      <c r="K2" s="159"/>
      <c r="L2" s="159"/>
      <c r="M2" s="160"/>
      <c r="N2" s="159"/>
      <c r="O2" s="159"/>
      <c r="P2" s="159"/>
      <c r="Q2" s="160"/>
    </row>
    <row r="3" s="209" customFormat="1" ht="12" customHeight="1" spans="1:16384">
      <c r="A3" s="413"/>
      <c r="B3" s="414"/>
      <c r="C3" s="415"/>
      <c r="K3" s="416"/>
      <c r="L3" s="416"/>
      <c r="M3" s="416"/>
      <c r="N3" s="416"/>
      <c r="XAB3" s="413"/>
      <c r="XAC3" s="413"/>
      <c r="XAD3" s="413"/>
      <c r="XAE3" s="413"/>
      <c r="XAF3" s="413"/>
      <c r="XAG3" s="413"/>
      <c r="XAH3" s="413"/>
      <c r="XAI3" s="413"/>
      <c r="XAJ3" s="413"/>
      <c r="XAK3" s="413"/>
      <c r="XAL3" s="413"/>
      <c r="XAM3" s="413"/>
      <c r="XAN3" s="413"/>
      <c r="XAO3" s="413"/>
      <c r="XAP3" s="413"/>
      <c r="XAQ3" s="413"/>
      <c r="XAR3" s="413"/>
      <c r="XAS3" s="413"/>
      <c r="XAT3" s="413"/>
      <c r="XAU3" s="413"/>
      <c r="XAV3" s="413"/>
      <c r="XAW3" s="413"/>
      <c r="XAX3" s="413"/>
      <c r="XAY3" s="413"/>
      <c r="XAZ3" s="413"/>
      <c r="XBA3" s="413"/>
      <c r="XBB3" s="413"/>
      <c r="XBC3" s="413"/>
      <c r="XBD3" s="413"/>
      <c r="XBE3" s="413"/>
      <c r="XBF3" s="413"/>
      <c r="XBG3" s="413"/>
      <c r="XBH3" s="413"/>
      <c r="XBI3" s="413"/>
      <c r="XBJ3" s="413"/>
      <c r="XBK3" s="413"/>
      <c r="XBL3" s="413"/>
      <c r="XBM3" s="413"/>
      <c r="XBN3" s="413"/>
      <c r="XBO3" s="413"/>
      <c r="XBP3" s="413"/>
      <c r="XBQ3" s="413"/>
      <c r="XBR3" s="413"/>
      <c r="XBS3" s="413"/>
      <c r="XBT3" s="413"/>
      <c r="XBU3" s="413"/>
      <c r="XBV3" s="413"/>
      <c r="XBW3" s="413"/>
      <c r="XBX3" s="413"/>
      <c r="XBY3" s="413"/>
      <c r="XBZ3" s="413"/>
      <c r="XCA3" s="413"/>
      <c r="XCB3" s="413"/>
      <c r="XCC3" s="413"/>
      <c r="XCD3" s="413"/>
      <c r="XCE3" s="413"/>
      <c r="XCF3" s="413"/>
      <c r="XCG3" s="413"/>
      <c r="XCH3" s="413"/>
      <c r="XCI3" s="413"/>
      <c r="XCJ3" s="413"/>
      <c r="XCK3" s="413"/>
      <c r="XCL3" s="413"/>
      <c r="XCM3" s="413"/>
      <c r="XCN3" s="413"/>
      <c r="XCO3" s="413"/>
      <c r="XCP3" s="413"/>
      <c r="XCQ3" s="413"/>
      <c r="XCR3" s="413"/>
      <c r="XCS3" s="413"/>
      <c r="XCT3" s="413"/>
      <c r="XCU3" s="413"/>
      <c r="XCV3" s="413"/>
      <c r="XCW3" s="413"/>
      <c r="XCX3" s="413"/>
      <c r="XCY3" s="413"/>
      <c r="XCZ3" s="413"/>
      <c r="XDA3" s="413"/>
      <c r="XDB3" s="413"/>
      <c r="XDC3" s="413"/>
      <c r="XDD3" s="413"/>
      <c r="XDE3" s="413"/>
      <c r="XDF3" s="413"/>
      <c r="XDG3" s="413"/>
      <c r="XDH3" s="413"/>
      <c r="XDI3" s="413"/>
      <c r="XDJ3" s="413"/>
      <c r="XDK3" s="413"/>
      <c r="XDL3" s="413"/>
      <c r="XDM3" s="413"/>
      <c r="XDN3" s="413"/>
      <c r="XDO3" s="413"/>
      <c r="XDP3" s="413"/>
      <c r="XDQ3" s="413"/>
      <c r="XDR3" s="413"/>
      <c r="XDS3" s="413"/>
      <c r="XDT3" s="413"/>
      <c r="XDU3" s="413"/>
      <c r="XDV3" s="413"/>
      <c r="XDW3" s="413"/>
      <c r="XDX3" s="413"/>
      <c r="XDY3" s="413"/>
      <c r="XDZ3" s="413"/>
      <c r="XEA3" s="413"/>
      <c r="XEB3" s="413"/>
      <c r="XEC3" s="413"/>
      <c r="XED3" s="413"/>
      <c r="XEE3" s="413"/>
      <c r="XEF3" s="413"/>
      <c r="XEG3" s="413"/>
      <c r="XEH3" s="413"/>
      <c r="XEI3" s="413"/>
      <c r="XEJ3" s="413"/>
      <c r="XEK3" s="413"/>
      <c r="XEL3" s="413"/>
      <c r="XEM3" s="413"/>
      <c r="XEN3" s="413"/>
      <c r="XEO3" s="413"/>
      <c r="XEP3" s="413"/>
      <c r="XEQ3" s="413"/>
      <c r="XER3" s="413"/>
      <c r="XES3" s="413"/>
      <c r="XET3" s="413"/>
      <c r="XEU3" s="413"/>
      <c r="XEV3" s="413"/>
      <c r="XEW3" s="413"/>
      <c r="XEX3" s="413"/>
      <c r="XEY3" s="413"/>
      <c r="XEZ3" s="413"/>
      <c r="XFA3" s="413"/>
      <c r="XFB3" s="413"/>
      <c r="XFC3" s="413"/>
      <c r="XFD3" s="413"/>
    </row>
    <row r="4" s="392" customFormat="1" ht="51" customHeight="1" spans="2:70">
      <c r="B4" s="417"/>
      <c r="C4" s="418"/>
      <c r="D4" s="419" t="s">
        <v>793</v>
      </c>
      <c r="E4" s="419"/>
      <c r="F4" s="419"/>
      <c r="G4" s="419"/>
      <c r="H4" s="419"/>
      <c r="I4" s="419"/>
      <c r="J4" s="419"/>
      <c r="K4" s="451" t="s">
        <v>794</v>
      </c>
      <c r="L4" s="452"/>
      <c r="M4" s="452"/>
      <c r="N4" s="452"/>
      <c r="O4" s="452"/>
      <c r="P4" s="452"/>
      <c r="Q4" s="462"/>
      <c r="R4" s="215" t="s">
        <v>264</v>
      </c>
      <c r="S4" s="463"/>
      <c r="T4" s="209"/>
      <c r="U4" s="209"/>
      <c r="V4" s="209"/>
      <c r="W4" s="209"/>
      <c r="X4" s="209"/>
      <c r="Y4" s="209"/>
      <c r="Z4" s="209"/>
      <c r="AA4" s="209"/>
      <c r="AB4" s="209"/>
      <c r="AC4" s="209"/>
      <c r="AD4" s="209"/>
      <c r="AE4" s="209"/>
      <c r="AF4" s="209"/>
      <c r="AG4" s="209"/>
      <c r="AH4" s="209"/>
      <c r="AI4" s="209"/>
      <c r="AJ4" s="209"/>
      <c r="AK4" s="209"/>
      <c r="AL4" s="209"/>
      <c r="AM4" s="209"/>
      <c r="AN4" s="209"/>
      <c r="AO4" s="209"/>
      <c r="AP4" s="209"/>
      <c r="AQ4" s="209"/>
      <c r="AR4" s="209"/>
      <c r="AS4" s="209"/>
      <c r="AT4" s="209"/>
      <c r="AU4" s="209"/>
      <c r="AV4" s="209"/>
      <c r="AW4" s="209"/>
      <c r="AX4" s="209"/>
      <c r="AY4" s="209"/>
      <c r="AZ4" s="209"/>
      <c r="BA4" s="209"/>
      <c r="BB4" s="209"/>
      <c r="BC4" s="209"/>
      <c r="BD4" s="209"/>
      <c r="BE4" s="209"/>
      <c r="BF4" s="209"/>
      <c r="BG4" s="209"/>
      <c r="BH4" s="209"/>
      <c r="BI4" s="209"/>
      <c r="BJ4" s="209"/>
      <c r="BK4" s="209"/>
      <c r="BL4" s="209"/>
      <c r="BM4" s="209"/>
      <c r="BN4" s="209"/>
      <c r="BO4" s="209"/>
      <c r="BP4" s="209"/>
      <c r="BQ4" s="209"/>
      <c r="BR4" s="209"/>
    </row>
    <row r="5" s="289" customFormat="1" ht="43" customHeight="1" spans="1:17">
      <c r="A5" s="420"/>
      <c r="B5" s="421"/>
      <c r="C5" s="422"/>
      <c r="D5" s="423" t="s">
        <v>438</v>
      </c>
      <c r="E5" s="423"/>
      <c r="F5" s="423" t="s">
        <v>284</v>
      </c>
      <c r="G5" s="423"/>
      <c r="H5" s="424" t="s">
        <v>439</v>
      </c>
      <c r="I5" s="424"/>
      <c r="J5" s="424"/>
      <c r="K5" s="453" t="s">
        <v>438</v>
      </c>
      <c r="L5" s="253"/>
      <c r="M5" s="253" t="s">
        <v>284</v>
      </c>
      <c r="N5" s="253"/>
      <c r="O5" s="253" t="s">
        <v>439</v>
      </c>
      <c r="P5" s="253"/>
      <c r="Q5" s="319"/>
    </row>
    <row r="6" s="289" customFormat="1" ht="40" customHeight="1" spans="2:21">
      <c r="B6" s="425" t="s">
        <v>299</v>
      </c>
      <c r="C6" s="426"/>
      <c r="D6" s="427" t="s">
        <v>300</v>
      </c>
      <c r="E6" s="309" t="s">
        <v>301</v>
      </c>
      <c r="F6" s="309" t="s">
        <v>300</v>
      </c>
      <c r="G6" s="309" t="s">
        <v>301</v>
      </c>
      <c r="H6" s="428" t="s">
        <v>302</v>
      </c>
      <c r="I6" s="428" t="s">
        <v>442</v>
      </c>
      <c r="J6" s="428" t="s">
        <v>443</v>
      </c>
      <c r="K6" s="454" t="s">
        <v>300</v>
      </c>
      <c r="L6" s="309" t="s">
        <v>301</v>
      </c>
      <c r="M6" s="309" t="s">
        <v>300</v>
      </c>
      <c r="N6" s="309" t="s">
        <v>301</v>
      </c>
      <c r="O6" s="309" t="s">
        <v>302</v>
      </c>
      <c r="P6" s="309" t="s">
        <v>442</v>
      </c>
      <c r="Q6" s="384" t="s">
        <v>125</v>
      </c>
      <c r="R6" s="123" t="s">
        <v>383</v>
      </c>
      <c r="S6" s="123"/>
      <c r="T6" s="242"/>
      <c r="U6" s="242"/>
    </row>
    <row r="7" s="387" customFormat="1" ht="50" customHeight="1" spans="2:24">
      <c r="B7" s="429" t="s">
        <v>304</v>
      </c>
      <c r="C7" s="430" t="s">
        <v>444</v>
      </c>
      <c r="D7" s="431">
        <v>13.6</v>
      </c>
      <c r="E7" s="312">
        <v>1980</v>
      </c>
      <c r="F7" s="431">
        <v>13.8</v>
      </c>
      <c r="G7" s="312">
        <v>2010</v>
      </c>
      <c r="H7" s="432" t="s">
        <v>446</v>
      </c>
      <c r="I7" s="432" t="s">
        <v>795</v>
      </c>
      <c r="J7" s="455" t="s">
        <v>796</v>
      </c>
      <c r="K7" s="456">
        <v>7.7</v>
      </c>
      <c r="L7" s="312">
        <v>1095</v>
      </c>
      <c r="M7" s="311">
        <v>7.9</v>
      </c>
      <c r="N7" s="312">
        <v>1125</v>
      </c>
      <c r="O7" s="457" t="s">
        <v>797</v>
      </c>
      <c r="P7" s="457" t="s">
        <v>547</v>
      </c>
      <c r="Q7" s="464" t="s">
        <v>798</v>
      </c>
      <c r="R7" s="123" t="s">
        <v>57</v>
      </c>
      <c r="S7" s="123">
        <v>2.3</v>
      </c>
      <c r="T7" s="123">
        <v>345</v>
      </c>
      <c r="U7" s="123"/>
      <c r="V7"/>
      <c r="W7" s="465"/>
      <c r="X7" s="465"/>
    </row>
    <row r="8" s="387" customFormat="1" ht="33" customHeight="1" spans="2:21">
      <c r="B8" s="429"/>
      <c r="C8" s="430" t="s">
        <v>448</v>
      </c>
      <c r="D8" s="431">
        <v>13.9</v>
      </c>
      <c r="E8" s="312">
        <v>2025</v>
      </c>
      <c r="F8" s="431">
        <v>14.1</v>
      </c>
      <c r="G8" s="312">
        <v>2055</v>
      </c>
      <c r="H8" s="432" t="s">
        <v>446</v>
      </c>
      <c r="I8" s="432" t="s">
        <v>799</v>
      </c>
      <c r="J8" s="455" t="s">
        <v>800</v>
      </c>
      <c r="K8" s="456">
        <v>8.2</v>
      </c>
      <c r="L8" s="312">
        <v>1170</v>
      </c>
      <c r="M8" s="311">
        <v>8.4</v>
      </c>
      <c r="N8" s="312">
        <v>1200</v>
      </c>
      <c r="O8" s="457" t="s">
        <v>797</v>
      </c>
      <c r="P8" s="457" t="s">
        <v>547</v>
      </c>
      <c r="Q8" s="464"/>
      <c r="R8" s="123" t="s">
        <v>53</v>
      </c>
      <c r="S8" s="123">
        <v>0.8</v>
      </c>
      <c r="T8" s="123">
        <v>120</v>
      </c>
      <c r="U8" s="123"/>
    </row>
    <row r="9" s="387" customFormat="1" ht="35" customHeight="1" spans="2:20">
      <c r="B9" s="429"/>
      <c r="C9" s="430" t="s">
        <v>449</v>
      </c>
      <c r="D9" s="431">
        <v>14.1</v>
      </c>
      <c r="E9" s="312">
        <v>2055</v>
      </c>
      <c r="F9" s="431">
        <v>14.3</v>
      </c>
      <c r="G9" s="312">
        <v>2085</v>
      </c>
      <c r="H9" s="432" t="s">
        <v>446</v>
      </c>
      <c r="I9" s="432" t="s">
        <v>329</v>
      </c>
      <c r="J9" s="455" t="s">
        <v>800</v>
      </c>
      <c r="K9" s="456">
        <v>8.7</v>
      </c>
      <c r="L9" s="312">
        <v>1245</v>
      </c>
      <c r="M9" s="311">
        <v>8.9</v>
      </c>
      <c r="N9" s="312">
        <v>1275</v>
      </c>
      <c r="O9" s="457" t="s">
        <v>797</v>
      </c>
      <c r="P9" s="457" t="s">
        <v>547</v>
      </c>
      <c r="Q9" s="464"/>
      <c r="R9" s="123"/>
      <c r="T9" s="123"/>
    </row>
    <row r="10" s="387" customFormat="1" ht="36" customHeight="1" spans="2:20">
      <c r="B10" s="429"/>
      <c r="C10" s="430" t="s">
        <v>452</v>
      </c>
      <c r="D10" s="431">
        <v>14.1</v>
      </c>
      <c r="E10" s="312">
        <v>2055</v>
      </c>
      <c r="F10" s="431">
        <v>14.3</v>
      </c>
      <c r="G10" s="312">
        <v>2085</v>
      </c>
      <c r="H10" s="432" t="s">
        <v>446</v>
      </c>
      <c r="I10" s="432" t="s">
        <v>329</v>
      </c>
      <c r="J10" s="455" t="s">
        <v>801</v>
      </c>
      <c r="K10" s="456">
        <v>8.4</v>
      </c>
      <c r="L10" s="312">
        <v>1200</v>
      </c>
      <c r="M10" s="311">
        <v>8.6</v>
      </c>
      <c r="N10" s="312">
        <v>1230</v>
      </c>
      <c r="O10" s="457" t="s">
        <v>797</v>
      </c>
      <c r="P10" s="457" t="s">
        <v>547</v>
      </c>
      <c r="Q10" s="464"/>
      <c r="R10" s="123"/>
      <c r="T10" s="123"/>
    </row>
    <row r="11" s="387" customFormat="1" ht="32" customHeight="1" spans="2:20">
      <c r="B11" s="429"/>
      <c r="C11" s="430" t="s">
        <v>453</v>
      </c>
      <c r="D11" s="431">
        <v>14.5</v>
      </c>
      <c r="E11" s="312">
        <v>2115</v>
      </c>
      <c r="F11" s="431">
        <v>14.7</v>
      </c>
      <c r="G11" s="312">
        <v>2145</v>
      </c>
      <c r="H11" s="432" t="s">
        <v>446</v>
      </c>
      <c r="I11" s="432" t="s">
        <v>802</v>
      </c>
      <c r="J11" s="455" t="s">
        <v>803</v>
      </c>
      <c r="K11" s="456">
        <v>9.1</v>
      </c>
      <c r="L11" s="312">
        <v>1305</v>
      </c>
      <c r="M11" s="311">
        <v>9.3</v>
      </c>
      <c r="N11" s="312">
        <v>1335</v>
      </c>
      <c r="O11" s="457" t="s">
        <v>797</v>
      </c>
      <c r="P11" s="457" t="s">
        <v>804</v>
      </c>
      <c r="Q11" s="464"/>
      <c r="R11" s="123"/>
      <c r="T11" s="123"/>
    </row>
    <row r="12" s="387" customFormat="1" ht="35" customHeight="1" spans="2:20">
      <c r="B12" s="429"/>
      <c r="C12" s="430" t="s">
        <v>454</v>
      </c>
      <c r="D12" s="431">
        <v>13.6</v>
      </c>
      <c r="E12" s="312">
        <v>1980</v>
      </c>
      <c r="F12" s="431">
        <v>13.8</v>
      </c>
      <c r="G12" s="312">
        <v>2010</v>
      </c>
      <c r="H12" s="432" t="s">
        <v>446</v>
      </c>
      <c r="I12" s="432" t="s">
        <v>795</v>
      </c>
      <c r="J12" s="432" t="s">
        <v>340</v>
      </c>
      <c r="K12" s="456">
        <v>7.7</v>
      </c>
      <c r="L12" s="312">
        <v>1095</v>
      </c>
      <c r="M12" s="311">
        <v>7.9</v>
      </c>
      <c r="N12" s="312">
        <v>1125</v>
      </c>
      <c r="O12" s="457" t="s">
        <v>797</v>
      </c>
      <c r="P12" s="457" t="s">
        <v>547</v>
      </c>
      <c r="Q12" s="464"/>
      <c r="R12" s="123"/>
      <c r="T12" s="123"/>
    </row>
    <row r="13" s="387" customFormat="1" ht="31" customHeight="1" spans="2:20">
      <c r="B13" s="429"/>
      <c r="C13" s="430" t="s">
        <v>455</v>
      </c>
      <c r="D13" s="431">
        <v>13.6</v>
      </c>
      <c r="E13" s="312">
        <v>1980</v>
      </c>
      <c r="F13" s="431">
        <v>13.8</v>
      </c>
      <c r="G13" s="312">
        <v>2010</v>
      </c>
      <c r="H13" s="432" t="s">
        <v>446</v>
      </c>
      <c r="I13" s="432" t="s">
        <v>795</v>
      </c>
      <c r="J13" s="432" t="s">
        <v>340</v>
      </c>
      <c r="K13" s="456">
        <v>7.7</v>
      </c>
      <c r="L13" s="312">
        <v>1095</v>
      </c>
      <c r="M13" s="311">
        <v>7.9</v>
      </c>
      <c r="N13" s="312">
        <v>1125</v>
      </c>
      <c r="O13" s="457" t="s">
        <v>797</v>
      </c>
      <c r="P13" s="457" t="s">
        <v>547</v>
      </c>
      <c r="Q13" s="464"/>
      <c r="R13" s="123"/>
      <c r="T13" s="123"/>
    </row>
    <row r="14" s="387" customFormat="1" ht="25" customHeight="1" spans="2:20">
      <c r="B14" s="429"/>
      <c r="C14" s="430" t="s">
        <v>456</v>
      </c>
      <c r="D14" s="431">
        <v>13.6</v>
      </c>
      <c r="E14" s="312">
        <v>1980</v>
      </c>
      <c r="F14" s="431">
        <v>13.8</v>
      </c>
      <c r="G14" s="312">
        <v>2010</v>
      </c>
      <c r="H14" s="432" t="s">
        <v>446</v>
      </c>
      <c r="I14" s="432" t="s">
        <v>795</v>
      </c>
      <c r="J14" s="432" t="s">
        <v>340</v>
      </c>
      <c r="K14" s="456">
        <v>7.7</v>
      </c>
      <c r="L14" s="312">
        <v>1095</v>
      </c>
      <c r="M14" s="311">
        <v>7.9</v>
      </c>
      <c r="N14" s="312">
        <v>1125</v>
      </c>
      <c r="O14" s="457" t="s">
        <v>797</v>
      </c>
      <c r="P14" s="457" t="s">
        <v>547</v>
      </c>
      <c r="Q14" s="464"/>
      <c r="R14" s="123"/>
      <c r="T14" s="123"/>
    </row>
    <row r="15" s="387" customFormat="1" ht="25" customHeight="1" spans="2:20">
      <c r="B15" s="429"/>
      <c r="C15" s="430" t="s">
        <v>457</v>
      </c>
      <c r="D15" s="431">
        <v>13.6</v>
      </c>
      <c r="E15" s="312">
        <v>1980</v>
      </c>
      <c r="F15" s="431">
        <v>13.8</v>
      </c>
      <c r="G15" s="312">
        <v>2010</v>
      </c>
      <c r="H15" s="432" t="s">
        <v>446</v>
      </c>
      <c r="I15" s="432" t="s">
        <v>795</v>
      </c>
      <c r="J15" s="432" t="s">
        <v>340</v>
      </c>
      <c r="K15" s="456">
        <v>7.7</v>
      </c>
      <c r="L15" s="312">
        <v>1095</v>
      </c>
      <c r="M15" s="311">
        <v>7.9</v>
      </c>
      <c r="N15" s="312">
        <v>1125</v>
      </c>
      <c r="O15" s="457" t="s">
        <v>797</v>
      </c>
      <c r="P15" s="457" t="s">
        <v>547</v>
      </c>
      <c r="Q15" s="464"/>
      <c r="R15" s="123"/>
      <c r="T15" s="123"/>
    </row>
    <row r="16" s="387" customFormat="1" ht="25" customHeight="1" spans="2:20">
      <c r="B16" s="429"/>
      <c r="C16" s="430" t="s">
        <v>458</v>
      </c>
      <c r="D16" s="431">
        <v>13.6</v>
      </c>
      <c r="E16" s="312">
        <v>1980</v>
      </c>
      <c r="F16" s="431">
        <v>13.8</v>
      </c>
      <c r="G16" s="312">
        <v>2010</v>
      </c>
      <c r="H16" s="432" t="s">
        <v>446</v>
      </c>
      <c r="I16" s="432" t="s">
        <v>799</v>
      </c>
      <c r="J16" s="432" t="s">
        <v>340</v>
      </c>
      <c r="K16" s="456">
        <v>7.7</v>
      </c>
      <c r="L16" s="312">
        <v>1095</v>
      </c>
      <c r="M16" s="311">
        <v>7.9</v>
      </c>
      <c r="N16" s="312">
        <v>1125</v>
      </c>
      <c r="O16" s="457" t="s">
        <v>797</v>
      </c>
      <c r="P16" s="457" t="s">
        <v>547</v>
      </c>
      <c r="Q16" s="464"/>
      <c r="R16" s="123"/>
      <c r="T16" s="123"/>
    </row>
    <row r="17" s="387" customFormat="1" ht="25" customHeight="1" spans="2:20">
      <c r="B17" s="429"/>
      <c r="C17" s="430" t="s">
        <v>314</v>
      </c>
      <c r="D17" s="431">
        <v>13.9</v>
      </c>
      <c r="E17" s="312">
        <v>2025</v>
      </c>
      <c r="F17" s="431">
        <v>14.1</v>
      </c>
      <c r="G17" s="312">
        <v>2055</v>
      </c>
      <c r="H17" s="432" t="s">
        <v>446</v>
      </c>
      <c r="I17" s="432" t="s">
        <v>799</v>
      </c>
      <c r="J17" s="432" t="s">
        <v>340</v>
      </c>
      <c r="K17" s="456">
        <v>8.2</v>
      </c>
      <c r="L17" s="312">
        <v>1170</v>
      </c>
      <c r="M17" s="311">
        <v>8.4</v>
      </c>
      <c r="N17" s="312">
        <v>1200</v>
      </c>
      <c r="O17" s="457" t="s">
        <v>797</v>
      </c>
      <c r="P17" s="457" t="s">
        <v>547</v>
      </c>
      <c r="Q17" s="464"/>
      <c r="R17" s="123"/>
      <c r="T17" s="123"/>
    </row>
    <row r="18" s="387" customFormat="1" ht="25" customHeight="1" spans="2:20">
      <c r="B18" s="429"/>
      <c r="C18" s="430" t="s">
        <v>805</v>
      </c>
      <c r="D18" s="431">
        <v>13.9</v>
      </c>
      <c r="E18" s="312">
        <v>2025</v>
      </c>
      <c r="F18" s="431">
        <v>14.1</v>
      </c>
      <c r="G18" s="312">
        <v>2055</v>
      </c>
      <c r="H18" s="432" t="s">
        <v>446</v>
      </c>
      <c r="I18" s="432" t="s">
        <v>799</v>
      </c>
      <c r="J18" s="432" t="s">
        <v>340</v>
      </c>
      <c r="K18" s="456">
        <v>8.2</v>
      </c>
      <c r="L18" s="312">
        <v>1170</v>
      </c>
      <c r="M18" s="311">
        <v>8.4</v>
      </c>
      <c r="N18" s="312">
        <v>1200</v>
      </c>
      <c r="O18" s="457" t="s">
        <v>797</v>
      </c>
      <c r="P18" s="457" t="s">
        <v>547</v>
      </c>
      <c r="Q18" s="464"/>
      <c r="R18" s="123"/>
      <c r="T18" s="123"/>
    </row>
    <row r="19" s="387" customFormat="1" ht="25" customHeight="1" spans="2:20">
      <c r="B19" s="429"/>
      <c r="C19" s="433" t="s">
        <v>460</v>
      </c>
      <c r="D19" s="431">
        <v>14.1</v>
      </c>
      <c r="E19" s="312">
        <v>2055</v>
      </c>
      <c r="F19" s="431">
        <v>14.3</v>
      </c>
      <c r="G19" s="312">
        <v>2085</v>
      </c>
      <c r="H19" s="432" t="s">
        <v>446</v>
      </c>
      <c r="I19" s="432" t="s">
        <v>329</v>
      </c>
      <c r="J19" s="432" t="s">
        <v>340</v>
      </c>
      <c r="K19" s="456">
        <v>8.7</v>
      </c>
      <c r="L19" s="312">
        <v>1245</v>
      </c>
      <c r="M19" s="311">
        <v>8.9</v>
      </c>
      <c r="N19" s="312">
        <v>1275</v>
      </c>
      <c r="O19" s="457" t="s">
        <v>797</v>
      </c>
      <c r="P19" s="457" t="s">
        <v>547</v>
      </c>
      <c r="Q19" s="464"/>
      <c r="R19" s="123"/>
      <c r="T19" s="123"/>
    </row>
    <row r="20" s="387" customFormat="1" ht="25" customHeight="1" spans="2:20">
      <c r="B20" s="429"/>
      <c r="C20" s="433" t="s">
        <v>321</v>
      </c>
      <c r="D20" s="431">
        <v>14.1</v>
      </c>
      <c r="E20" s="312">
        <v>2055</v>
      </c>
      <c r="F20" s="431">
        <v>14.3</v>
      </c>
      <c r="G20" s="312">
        <v>2085</v>
      </c>
      <c r="H20" s="432" t="s">
        <v>446</v>
      </c>
      <c r="I20" s="432" t="s">
        <v>329</v>
      </c>
      <c r="J20" s="432" t="s">
        <v>340</v>
      </c>
      <c r="K20" s="456">
        <v>8.7</v>
      </c>
      <c r="L20" s="312">
        <v>1245</v>
      </c>
      <c r="M20" s="311">
        <v>8.9</v>
      </c>
      <c r="N20" s="312">
        <v>1275</v>
      </c>
      <c r="O20" s="457" t="s">
        <v>797</v>
      </c>
      <c r="P20" s="457" t="s">
        <v>547</v>
      </c>
      <c r="Q20" s="464"/>
      <c r="R20" s="123"/>
      <c r="S20" s="465"/>
      <c r="T20" s="123"/>
    </row>
    <row r="21" s="387" customFormat="1" ht="50" customHeight="1" spans="2:20">
      <c r="B21" s="429"/>
      <c r="C21" s="433" t="s">
        <v>806</v>
      </c>
      <c r="D21" s="431">
        <v>14.1</v>
      </c>
      <c r="E21" s="312">
        <v>2055</v>
      </c>
      <c r="F21" s="431">
        <v>14.3</v>
      </c>
      <c r="G21" s="312">
        <v>2085</v>
      </c>
      <c r="H21" s="432" t="s">
        <v>446</v>
      </c>
      <c r="I21" s="432" t="s">
        <v>329</v>
      </c>
      <c r="J21" s="432" t="s">
        <v>340</v>
      </c>
      <c r="K21" s="456">
        <v>8.5</v>
      </c>
      <c r="L21" s="312">
        <v>1215</v>
      </c>
      <c r="M21" s="311">
        <v>8.7</v>
      </c>
      <c r="N21" s="312">
        <v>1245</v>
      </c>
      <c r="O21" s="457" t="s">
        <v>797</v>
      </c>
      <c r="P21" s="457" t="s">
        <v>547</v>
      </c>
      <c r="Q21" s="464"/>
      <c r="R21" s="123"/>
      <c r="S21" s="465"/>
      <c r="T21" s="123"/>
    </row>
    <row r="22" s="387" customFormat="1" ht="25" customHeight="1" spans="2:20">
      <c r="B22" s="429"/>
      <c r="C22" s="433" t="s">
        <v>461</v>
      </c>
      <c r="D22" s="431">
        <v>14.1</v>
      </c>
      <c r="E22" s="312">
        <v>2055</v>
      </c>
      <c r="F22" s="431">
        <v>14.3</v>
      </c>
      <c r="G22" s="312">
        <v>2085</v>
      </c>
      <c r="H22" s="432" t="s">
        <v>446</v>
      </c>
      <c r="I22" s="432" t="s">
        <v>329</v>
      </c>
      <c r="J22" s="432" t="s">
        <v>340</v>
      </c>
      <c r="K22" s="456">
        <v>8.4</v>
      </c>
      <c r="L22" s="312">
        <v>1200</v>
      </c>
      <c r="M22" s="311">
        <v>8.6</v>
      </c>
      <c r="N22" s="312">
        <v>1230</v>
      </c>
      <c r="O22" s="457" t="s">
        <v>797</v>
      </c>
      <c r="P22" s="457" t="s">
        <v>547</v>
      </c>
      <c r="Q22" s="464"/>
      <c r="R22" s="123"/>
      <c r="S22" s="465"/>
      <c r="T22" s="123"/>
    </row>
    <row r="23" s="387" customFormat="1" ht="25" customHeight="1" spans="2:20">
      <c r="B23" s="429"/>
      <c r="C23" s="433" t="s">
        <v>324</v>
      </c>
      <c r="D23" s="431">
        <v>14.3</v>
      </c>
      <c r="E23" s="312">
        <v>2085</v>
      </c>
      <c r="F23" s="431">
        <v>14.5</v>
      </c>
      <c r="G23" s="312">
        <v>2115</v>
      </c>
      <c r="H23" s="432" t="s">
        <v>446</v>
      </c>
      <c r="I23" s="432" t="s">
        <v>802</v>
      </c>
      <c r="J23" s="432" t="s">
        <v>340</v>
      </c>
      <c r="K23" s="456">
        <v>9.1</v>
      </c>
      <c r="L23" s="312">
        <v>1305</v>
      </c>
      <c r="M23" s="311">
        <v>9.3</v>
      </c>
      <c r="N23" s="312">
        <v>1335</v>
      </c>
      <c r="O23" s="457" t="s">
        <v>797</v>
      </c>
      <c r="P23" s="457" t="s">
        <v>547</v>
      </c>
      <c r="Q23" s="464"/>
      <c r="R23" s="123"/>
      <c r="S23" s="465"/>
      <c r="T23" s="123"/>
    </row>
    <row r="24" s="387" customFormat="1" ht="49" customHeight="1" spans="2:20">
      <c r="B24" s="429"/>
      <c r="C24" s="433" t="s">
        <v>807</v>
      </c>
      <c r="D24" s="431">
        <v>14.5</v>
      </c>
      <c r="E24" s="312">
        <v>2115</v>
      </c>
      <c r="F24" s="431">
        <v>14.7</v>
      </c>
      <c r="G24" s="312">
        <v>2145</v>
      </c>
      <c r="H24" s="432" t="s">
        <v>446</v>
      </c>
      <c r="I24" s="432" t="s">
        <v>802</v>
      </c>
      <c r="J24" s="432" t="s">
        <v>340</v>
      </c>
      <c r="K24" s="456">
        <v>9.1</v>
      </c>
      <c r="L24" s="312">
        <v>1305</v>
      </c>
      <c r="M24" s="311">
        <v>9.3</v>
      </c>
      <c r="N24" s="312">
        <v>1335</v>
      </c>
      <c r="O24" s="457" t="s">
        <v>797</v>
      </c>
      <c r="P24" s="457" t="s">
        <v>804</v>
      </c>
      <c r="Q24" s="464"/>
      <c r="R24" s="123"/>
      <c r="S24" s="465"/>
      <c r="T24" s="123"/>
    </row>
    <row r="25" s="387" customFormat="1" ht="46" customHeight="1" spans="2:20">
      <c r="B25" s="429"/>
      <c r="C25" s="433" t="s">
        <v>463</v>
      </c>
      <c r="D25" s="431">
        <v>14.8</v>
      </c>
      <c r="E25" s="312">
        <v>2160</v>
      </c>
      <c r="F25" s="431">
        <v>15</v>
      </c>
      <c r="G25" s="312">
        <v>2190</v>
      </c>
      <c r="H25" s="432" t="s">
        <v>446</v>
      </c>
      <c r="I25" s="432" t="s">
        <v>802</v>
      </c>
      <c r="J25" s="432" t="s">
        <v>340</v>
      </c>
      <c r="K25" s="456">
        <v>9.5</v>
      </c>
      <c r="L25" s="312">
        <v>1365</v>
      </c>
      <c r="M25" s="311">
        <v>9.7</v>
      </c>
      <c r="N25" s="312">
        <v>1395</v>
      </c>
      <c r="O25" s="457" t="s">
        <v>797</v>
      </c>
      <c r="P25" s="457" t="s">
        <v>808</v>
      </c>
      <c r="Q25" s="464"/>
      <c r="R25" s="123"/>
      <c r="S25" s="465"/>
      <c r="T25" s="123"/>
    </row>
    <row r="26" s="387" customFormat="1" ht="25" customHeight="1" spans="2:20">
      <c r="B26" s="429"/>
      <c r="C26" s="433" t="s">
        <v>809</v>
      </c>
      <c r="D26" s="431">
        <v>14.8</v>
      </c>
      <c r="E26" s="312">
        <v>2160</v>
      </c>
      <c r="F26" s="431">
        <v>15</v>
      </c>
      <c r="G26" s="312">
        <v>2190</v>
      </c>
      <c r="H26" s="432" t="s">
        <v>446</v>
      </c>
      <c r="I26" s="432" t="s">
        <v>802</v>
      </c>
      <c r="J26" s="432" t="s">
        <v>340</v>
      </c>
      <c r="K26" s="456">
        <v>9.5</v>
      </c>
      <c r="L26" s="312">
        <v>1365</v>
      </c>
      <c r="M26" s="311">
        <v>9.7</v>
      </c>
      <c r="N26" s="312">
        <v>1395</v>
      </c>
      <c r="O26" s="457" t="s">
        <v>797</v>
      </c>
      <c r="P26" s="457" t="s">
        <v>808</v>
      </c>
      <c r="Q26" s="464"/>
      <c r="R26" s="123"/>
      <c r="S26" s="465"/>
      <c r="T26" s="123"/>
    </row>
    <row r="27" s="387" customFormat="1" ht="25" customHeight="1" spans="2:20">
      <c r="B27" s="429"/>
      <c r="C27" s="433" t="s">
        <v>810</v>
      </c>
      <c r="D27" s="431">
        <v>15.5</v>
      </c>
      <c r="E27" s="312">
        <v>2250</v>
      </c>
      <c r="F27" s="431">
        <v>15.7</v>
      </c>
      <c r="G27" s="312">
        <v>2280</v>
      </c>
      <c r="H27" s="432" t="s">
        <v>446</v>
      </c>
      <c r="I27" s="432" t="s">
        <v>802</v>
      </c>
      <c r="J27" s="432" t="s">
        <v>340</v>
      </c>
      <c r="K27" s="456">
        <v>10.2</v>
      </c>
      <c r="L27" s="312">
        <v>1470</v>
      </c>
      <c r="M27" s="311">
        <v>10.4</v>
      </c>
      <c r="N27" s="312">
        <v>1500</v>
      </c>
      <c r="O27" s="457" t="s">
        <v>797</v>
      </c>
      <c r="P27" s="457" t="s">
        <v>808</v>
      </c>
      <c r="Q27" s="464"/>
      <c r="R27" s="123"/>
      <c r="S27" s="465"/>
      <c r="T27" s="123"/>
    </row>
    <row r="28" s="387" customFormat="1" ht="49" customHeight="1" spans="2:20">
      <c r="B28" s="429"/>
      <c r="C28" s="433" t="s">
        <v>811</v>
      </c>
      <c r="D28" s="431">
        <v>15.5</v>
      </c>
      <c r="E28" s="312">
        <v>2250</v>
      </c>
      <c r="F28" s="431">
        <v>15.7</v>
      </c>
      <c r="G28" s="312">
        <v>2280</v>
      </c>
      <c r="H28" s="432" t="s">
        <v>446</v>
      </c>
      <c r="I28" s="432" t="s">
        <v>802</v>
      </c>
      <c r="J28" s="432" t="s">
        <v>340</v>
      </c>
      <c r="K28" s="456">
        <v>10.4</v>
      </c>
      <c r="L28" s="312">
        <v>1500</v>
      </c>
      <c r="M28" s="311">
        <v>10.6</v>
      </c>
      <c r="N28" s="312">
        <v>1530</v>
      </c>
      <c r="O28" s="457" t="s">
        <v>797</v>
      </c>
      <c r="P28" s="457" t="s">
        <v>808</v>
      </c>
      <c r="Q28" s="464"/>
      <c r="R28" s="123"/>
      <c r="S28" s="465"/>
      <c r="T28" s="123"/>
    </row>
    <row r="29" s="387" customFormat="1" ht="25" customHeight="1" spans="2:20">
      <c r="B29" s="429"/>
      <c r="C29" s="433" t="s">
        <v>812</v>
      </c>
      <c r="D29" s="431">
        <v>15.5</v>
      </c>
      <c r="E29" s="312">
        <v>2250</v>
      </c>
      <c r="F29" s="431">
        <v>15.7</v>
      </c>
      <c r="G29" s="312">
        <v>2280</v>
      </c>
      <c r="H29" s="432" t="s">
        <v>446</v>
      </c>
      <c r="I29" s="432" t="s">
        <v>802</v>
      </c>
      <c r="J29" s="432" t="s">
        <v>340</v>
      </c>
      <c r="K29" s="456">
        <v>10.4</v>
      </c>
      <c r="L29" s="312">
        <v>1500</v>
      </c>
      <c r="M29" s="311">
        <v>10.6</v>
      </c>
      <c r="N29" s="312">
        <v>1530</v>
      </c>
      <c r="O29" s="457" t="s">
        <v>797</v>
      </c>
      <c r="P29" s="457" t="s">
        <v>808</v>
      </c>
      <c r="Q29" s="464"/>
      <c r="R29" s="123"/>
      <c r="S29" s="465"/>
      <c r="T29" s="123"/>
    </row>
    <row r="30" s="387" customFormat="1" ht="49" customHeight="1" spans="2:20">
      <c r="B30" s="429"/>
      <c r="C30" s="430" t="s">
        <v>813</v>
      </c>
      <c r="D30" s="431">
        <v>15.5</v>
      </c>
      <c r="E30" s="312">
        <v>2250</v>
      </c>
      <c r="F30" s="431">
        <v>15.7</v>
      </c>
      <c r="G30" s="312">
        <v>2280</v>
      </c>
      <c r="H30" s="432" t="s">
        <v>446</v>
      </c>
      <c r="I30" s="432" t="s">
        <v>802</v>
      </c>
      <c r="J30" s="432" t="s">
        <v>340</v>
      </c>
      <c r="K30" s="456">
        <v>10.5</v>
      </c>
      <c r="L30" s="312">
        <v>1515</v>
      </c>
      <c r="M30" s="311">
        <v>10.7</v>
      </c>
      <c r="N30" s="312">
        <v>1545</v>
      </c>
      <c r="O30" s="457" t="s">
        <v>797</v>
      </c>
      <c r="P30" s="457" t="s">
        <v>808</v>
      </c>
      <c r="Q30" s="464"/>
      <c r="R30" s="123"/>
      <c r="S30" s="465"/>
      <c r="T30" s="123"/>
    </row>
    <row r="31" s="387" customFormat="1" ht="52" customHeight="1" spans="2:20">
      <c r="B31" s="429"/>
      <c r="C31" s="430" t="s">
        <v>814</v>
      </c>
      <c r="D31" s="431">
        <v>15.5</v>
      </c>
      <c r="E31" s="312">
        <v>2250</v>
      </c>
      <c r="F31" s="431">
        <v>15.7</v>
      </c>
      <c r="G31" s="312">
        <v>2280</v>
      </c>
      <c r="H31" s="432" t="s">
        <v>446</v>
      </c>
      <c r="I31" s="432" t="s">
        <v>802</v>
      </c>
      <c r="J31" s="432" t="s">
        <v>340</v>
      </c>
      <c r="K31" s="456">
        <v>10.5</v>
      </c>
      <c r="L31" s="312">
        <v>1515</v>
      </c>
      <c r="M31" s="311">
        <v>10.7</v>
      </c>
      <c r="N31" s="312">
        <v>1545</v>
      </c>
      <c r="O31" s="457" t="s">
        <v>797</v>
      </c>
      <c r="P31" s="457" t="s">
        <v>808</v>
      </c>
      <c r="Q31" s="464"/>
      <c r="R31" s="123"/>
      <c r="S31" s="465"/>
      <c r="T31" s="123"/>
    </row>
    <row r="32" s="387" customFormat="1" ht="25" customHeight="1" spans="2:20">
      <c r="B32" s="429"/>
      <c r="C32" s="433" t="s">
        <v>343</v>
      </c>
      <c r="D32" s="431">
        <v>16.3</v>
      </c>
      <c r="E32" s="312">
        <v>2370</v>
      </c>
      <c r="F32" s="431">
        <v>16.5</v>
      </c>
      <c r="G32" s="312">
        <v>2400</v>
      </c>
      <c r="H32" s="432" t="s">
        <v>446</v>
      </c>
      <c r="I32" s="432" t="s">
        <v>802</v>
      </c>
      <c r="J32" s="432" t="s">
        <v>340</v>
      </c>
      <c r="K32" s="456">
        <v>10.9</v>
      </c>
      <c r="L32" s="312">
        <v>1575</v>
      </c>
      <c r="M32" s="311">
        <v>11.1</v>
      </c>
      <c r="N32" s="312">
        <v>1605</v>
      </c>
      <c r="O32" s="457" t="s">
        <v>797</v>
      </c>
      <c r="P32" s="457" t="s">
        <v>808</v>
      </c>
      <c r="Q32" s="464"/>
      <c r="R32" s="123"/>
      <c r="S32" s="465"/>
      <c r="T32" s="123"/>
    </row>
    <row r="33" s="387" customFormat="1" ht="25" customHeight="1" spans="2:20">
      <c r="B33" s="429"/>
      <c r="C33" s="433" t="s">
        <v>344</v>
      </c>
      <c r="D33" s="431">
        <v>16.5</v>
      </c>
      <c r="E33" s="312">
        <v>2400</v>
      </c>
      <c r="F33" s="431">
        <v>16.7</v>
      </c>
      <c r="G33" s="312">
        <v>2430</v>
      </c>
      <c r="H33" s="432" t="s">
        <v>446</v>
      </c>
      <c r="I33" s="432" t="s">
        <v>802</v>
      </c>
      <c r="J33" s="432" t="s">
        <v>340</v>
      </c>
      <c r="K33" s="456">
        <v>11.1</v>
      </c>
      <c r="L33" s="312">
        <v>1605</v>
      </c>
      <c r="M33" s="311">
        <v>11.3</v>
      </c>
      <c r="N33" s="312">
        <v>1635</v>
      </c>
      <c r="O33" s="457" t="s">
        <v>797</v>
      </c>
      <c r="P33" s="457" t="s">
        <v>808</v>
      </c>
      <c r="Q33" s="464"/>
      <c r="R33" s="123"/>
      <c r="S33" s="465"/>
      <c r="T33" s="123"/>
    </row>
    <row r="34" s="387" customFormat="1" ht="34" customHeight="1" spans="2:22">
      <c r="B34" s="434" t="s">
        <v>367</v>
      </c>
      <c r="C34" s="435" t="s">
        <v>464</v>
      </c>
      <c r="D34" s="431">
        <v>13.4</v>
      </c>
      <c r="E34" s="312">
        <v>1950</v>
      </c>
      <c r="F34" s="431">
        <v>13.6</v>
      </c>
      <c r="G34" s="312">
        <v>1980</v>
      </c>
      <c r="H34" s="432" t="s">
        <v>446</v>
      </c>
      <c r="I34" s="432" t="s">
        <v>795</v>
      </c>
      <c r="J34" s="432" t="s">
        <v>340</v>
      </c>
      <c r="K34" s="456">
        <v>7.5</v>
      </c>
      <c r="L34" s="312">
        <v>1080</v>
      </c>
      <c r="M34" s="311">
        <v>7.7</v>
      </c>
      <c r="N34" s="312">
        <v>1110</v>
      </c>
      <c r="O34" s="457" t="s">
        <v>797</v>
      </c>
      <c r="P34" s="457" t="s">
        <v>547</v>
      </c>
      <c r="Q34" s="464"/>
      <c r="R34" s="123"/>
      <c r="S34" s="465"/>
      <c r="T34" s="123"/>
      <c r="U34" s="465"/>
      <c r="V34" s="465"/>
    </row>
    <row r="35" s="387" customFormat="1" ht="40" customHeight="1" spans="2:20">
      <c r="B35" s="436" t="s">
        <v>815</v>
      </c>
      <c r="C35" s="436"/>
      <c r="D35" s="309" t="s">
        <v>350</v>
      </c>
      <c r="E35" s="309" t="s">
        <v>351</v>
      </c>
      <c r="F35" s="309" t="s">
        <v>350</v>
      </c>
      <c r="G35" s="437" t="s">
        <v>351</v>
      </c>
      <c r="H35" s="428" t="s">
        <v>302</v>
      </c>
      <c r="I35" s="428" t="s">
        <v>442</v>
      </c>
      <c r="J35" s="428" t="s">
        <v>443</v>
      </c>
      <c r="K35" s="309" t="s">
        <v>350</v>
      </c>
      <c r="L35" s="309" t="s">
        <v>351</v>
      </c>
      <c r="M35" s="309" t="s">
        <v>350</v>
      </c>
      <c r="N35" s="437" t="s">
        <v>351</v>
      </c>
      <c r="O35" s="428" t="s">
        <v>302</v>
      </c>
      <c r="P35" s="428" t="s">
        <v>442</v>
      </c>
      <c r="Q35" s="464"/>
      <c r="R35" s="123"/>
      <c r="T35" s="123"/>
    </row>
    <row r="36" s="387" customFormat="1" ht="22" customHeight="1" spans="2:20">
      <c r="B36" s="438" t="s">
        <v>348</v>
      </c>
      <c r="C36" s="439" t="s">
        <v>816</v>
      </c>
      <c r="D36" s="431">
        <v>14.1</v>
      </c>
      <c r="E36" s="312">
        <v>2055</v>
      </c>
      <c r="F36" s="431">
        <v>14.3</v>
      </c>
      <c r="G36" s="312">
        <v>2085</v>
      </c>
      <c r="H36" s="432" t="s">
        <v>446</v>
      </c>
      <c r="I36" s="432" t="s">
        <v>802</v>
      </c>
      <c r="J36" s="432" t="s">
        <v>340</v>
      </c>
      <c r="K36" s="456">
        <v>8.4</v>
      </c>
      <c r="L36" s="312">
        <v>1215</v>
      </c>
      <c r="M36" s="311">
        <v>8.6</v>
      </c>
      <c r="N36" s="312">
        <v>1245</v>
      </c>
      <c r="O36" s="457" t="s">
        <v>797</v>
      </c>
      <c r="P36" s="457" t="s">
        <v>808</v>
      </c>
      <c r="Q36" s="464"/>
      <c r="R36" s="123"/>
      <c r="T36" s="123"/>
    </row>
    <row r="37" s="387" customFormat="1" ht="22" customHeight="1" spans="2:20">
      <c r="B37" s="438"/>
      <c r="C37" s="440" t="s">
        <v>353</v>
      </c>
      <c r="D37" s="431">
        <v>15.9</v>
      </c>
      <c r="E37" s="312">
        <v>2310</v>
      </c>
      <c r="F37" s="431">
        <v>16.1</v>
      </c>
      <c r="G37" s="312">
        <v>2340</v>
      </c>
      <c r="H37" s="432" t="s">
        <v>446</v>
      </c>
      <c r="I37" s="432" t="s">
        <v>802</v>
      </c>
      <c r="J37" s="432" t="s">
        <v>340</v>
      </c>
      <c r="K37" s="456">
        <v>10.1</v>
      </c>
      <c r="L37" s="312">
        <v>1470</v>
      </c>
      <c r="M37" s="311">
        <v>10.3</v>
      </c>
      <c r="N37" s="312">
        <v>1500</v>
      </c>
      <c r="O37" s="457" t="s">
        <v>797</v>
      </c>
      <c r="P37" s="457" t="s">
        <v>808</v>
      </c>
      <c r="Q37" s="464"/>
      <c r="R37" s="123"/>
      <c r="T37" s="123"/>
    </row>
    <row r="38" s="387" customFormat="1" ht="22" customHeight="1" spans="2:20">
      <c r="B38" s="438"/>
      <c r="C38" s="440" t="s">
        <v>354</v>
      </c>
      <c r="D38" s="431">
        <v>16</v>
      </c>
      <c r="E38" s="312">
        <v>2325</v>
      </c>
      <c r="F38" s="431">
        <v>16.2</v>
      </c>
      <c r="G38" s="312">
        <v>2355</v>
      </c>
      <c r="H38" s="432" t="s">
        <v>446</v>
      </c>
      <c r="I38" s="432" t="s">
        <v>802</v>
      </c>
      <c r="J38" s="432" t="s">
        <v>340</v>
      </c>
      <c r="K38" s="456">
        <v>10.4</v>
      </c>
      <c r="L38" s="312">
        <v>1515</v>
      </c>
      <c r="M38" s="311">
        <v>10.6</v>
      </c>
      <c r="N38" s="312">
        <v>1545</v>
      </c>
      <c r="O38" s="457" t="s">
        <v>797</v>
      </c>
      <c r="P38" s="457" t="s">
        <v>808</v>
      </c>
      <c r="Q38" s="464"/>
      <c r="R38" s="123"/>
      <c r="T38" s="123"/>
    </row>
    <row r="39" s="387" customFormat="1" ht="22" customHeight="1" spans="2:20">
      <c r="B39" s="438"/>
      <c r="C39" s="440" t="s">
        <v>355</v>
      </c>
      <c r="D39" s="431">
        <v>17.2</v>
      </c>
      <c r="E39" s="312">
        <v>2505</v>
      </c>
      <c r="F39" s="431">
        <v>17.4</v>
      </c>
      <c r="G39" s="312">
        <v>2535</v>
      </c>
      <c r="H39" s="432" t="s">
        <v>446</v>
      </c>
      <c r="I39" s="432" t="s">
        <v>802</v>
      </c>
      <c r="J39" s="432" t="s">
        <v>340</v>
      </c>
      <c r="K39" s="456">
        <v>11.7</v>
      </c>
      <c r="L39" s="312">
        <v>1710</v>
      </c>
      <c r="M39" s="311">
        <v>11.9</v>
      </c>
      <c r="N39" s="312">
        <v>1740</v>
      </c>
      <c r="O39" s="457" t="s">
        <v>797</v>
      </c>
      <c r="P39" s="457" t="s">
        <v>808</v>
      </c>
      <c r="Q39" s="464"/>
      <c r="R39" s="123"/>
      <c r="T39" s="123"/>
    </row>
    <row r="40" s="387" customFormat="1" ht="22" customHeight="1" spans="2:20">
      <c r="B40" s="438" t="s">
        <v>356</v>
      </c>
      <c r="C40" s="440" t="s">
        <v>357</v>
      </c>
      <c r="D40" s="431">
        <v>14.3</v>
      </c>
      <c r="E40" s="312">
        <v>2085</v>
      </c>
      <c r="F40" s="431">
        <v>14.5</v>
      </c>
      <c r="G40" s="312">
        <v>2115</v>
      </c>
      <c r="H40" s="432" t="s">
        <v>446</v>
      </c>
      <c r="I40" s="432" t="s">
        <v>802</v>
      </c>
      <c r="J40" s="432" t="s">
        <v>340</v>
      </c>
      <c r="K40" s="456">
        <v>8.9</v>
      </c>
      <c r="L40" s="312">
        <v>1290</v>
      </c>
      <c r="M40" s="311">
        <v>9.1</v>
      </c>
      <c r="N40" s="312">
        <v>1320</v>
      </c>
      <c r="O40" s="457" t="s">
        <v>797</v>
      </c>
      <c r="P40" s="457" t="s">
        <v>808</v>
      </c>
      <c r="Q40" s="464"/>
      <c r="R40" s="123"/>
      <c r="T40" s="123"/>
    </row>
    <row r="41" s="387" customFormat="1" ht="22" customHeight="1" spans="2:20">
      <c r="B41" s="438"/>
      <c r="C41" s="440" t="s">
        <v>358</v>
      </c>
      <c r="D41" s="431">
        <v>17</v>
      </c>
      <c r="E41" s="312">
        <v>2475</v>
      </c>
      <c r="F41" s="431">
        <v>17.2</v>
      </c>
      <c r="G41" s="312">
        <v>2505</v>
      </c>
      <c r="H41" s="432" t="s">
        <v>446</v>
      </c>
      <c r="I41" s="432" t="s">
        <v>802</v>
      </c>
      <c r="J41" s="432" t="s">
        <v>340</v>
      </c>
      <c r="K41" s="456">
        <v>11.4</v>
      </c>
      <c r="L41" s="312">
        <v>1665</v>
      </c>
      <c r="M41" s="311">
        <v>11.6</v>
      </c>
      <c r="N41" s="312">
        <v>1695</v>
      </c>
      <c r="O41" s="457" t="s">
        <v>797</v>
      </c>
      <c r="P41" s="457" t="s">
        <v>808</v>
      </c>
      <c r="Q41" s="464"/>
      <c r="R41" s="123"/>
      <c r="T41" s="123"/>
    </row>
    <row r="42" s="387" customFormat="1" ht="22" customHeight="1" spans="2:20">
      <c r="B42" s="438" t="s">
        <v>359</v>
      </c>
      <c r="C42" s="440" t="s">
        <v>360</v>
      </c>
      <c r="D42" s="431">
        <v>13.7</v>
      </c>
      <c r="E42" s="312">
        <v>1995</v>
      </c>
      <c r="F42" s="431">
        <v>13.9</v>
      </c>
      <c r="G42" s="312">
        <v>2025</v>
      </c>
      <c r="H42" s="432" t="s">
        <v>446</v>
      </c>
      <c r="I42" s="432" t="s">
        <v>802</v>
      </c>
      <c r="J42" s="432" t="s">
        <v>340</v>
      </c>
      <c r="K42" s="456">
        <v>8</v>
      </c>
      <c r="L42" s="312">
        <v>1155</v>
      </c>
      <c r="M42" s="311">
        <v>8.2</v>
      </c>
      <c r="N42" s="312">
        <v>1185</v>
      </c>
      <c r="O42" s="457" t="s">
        <v>797</v>
      </c>
      <c r="P42" s="457" t="s">
        <v>808</v>
      </c>
      <c r="Q42" s="464"/>
      <c r="R42" s="123"/>
      <c r="T42" s="123"/>
    </row>
    <row r="43" s="387" customFormat="1" ht="22" customHeight="1" spans="2:20">
      <c r="B43" s="438"/>
      <c r="C43" s="440" t="s">
        <v>361</v>
      </c>
      <c r="D43" s="431">
        <v>13.7</v>
      </c>
      <c r="E43" s="312">
        <v>1995</v>
      </c>
      <c r="F43" s="431">
        <v>13.9</v>
      </c>
      <c r="G43" s="312">
        <v>2025</v>
      </c>
      <c r="H43" s="432" t="s">
        <v>446</v>
      </c>
      <c r="I43" s="432" t="s">
        <v>802</v>
      </c>
      <c r="J43" s="432" t="s">
        <v>340</v>
      </c>
      <c r="K43" s="456">
        <v>8</v>
      </c>
      <c r="L43" s="312">
        <v>1155</v>
      </c>
      <c r="M43" s="311">
        <v>8.2</v>
      </c>
      <c r="N43" s="312">
        <v>1185</v>
      </c>
      <c r="O43" s="457" t="s">
        <v>797</v>
      </c>
      <c r="P43" s="457" t="s">
        <v>808</v>
      </c>
      <c r="Q43" s="464"/>
      <c r="R43" s="123"/>
      <c r="T43" s="123"/>
    </row>
    <row r="44" s="387" customFormat="1" ht="22" customHeight="1" spans="2:20">
      <c r="B44" s="438"/>
      <c r="C44" s="440" t="s">
        <v>362</v>
      </c>
      <c r="D44" s="431">
        <v>13.7</v>
      </c>
      <c r="E44" s="312">
        <v>1995</v>
      </c>
      <c r="F44" s="431">
        <v>13.9</v>
      </c>
      <c r="G44" s="312">
        <v>2025</v>
      </c>
      <c r="H44" s="432" t="s">
        <v>446</v>
      </c>
      <c r="I44" s="432" t="s">
        <v>802</v>
      </c>
      <c r="J44" s="432" t="s">
        <v>340</v>
      </c>
      <c r="K44" s="456">
        <v>8</v>
      </c>
      <c r="L44" s="312">
        <v>1155</v>
      </c>
      <c r="M44" s="311">
        <v>8.2</v>
      </c>
      <c r="N44" s="312">
        <v>1185</v>
      </c>
      <c r="O44" s="457" t="s">
        <v>797</v>
      </c>
      <c r="P44" s="457" t="s">
        <v>808</v>
      </c>
      <c r="Q44" s="464"/>
      <c r="R44" s="123"/>
      <c r="T44" s="123"/>
    </row>
    <row r="45" s="387" customFormat="1" ht="22" customHeight="1" spans="2:20">
      <c r="B45" s="438"/>
      <c r="C45" s="440" t="s">
        <v>363</v>
      </c>
      <c r="D45" s="431">
        <v>13.7</v>
      </c>
      <c r="E45" s="312">
        <v>1995</v>
      </c>
      <c r="F45" s="431">
        <v>13.9</v>
      </c>
      <c r="G45" s="312">
        <v>2025</v>
      </c>
      <c r="H45" s="432" t="s">
        <v>446</v>
      </c>
      <c r="I45" s="432" t="s">
        <v>802</v>
      </c>
      <c r="J45" s="432" t="s">
        <v>340</v>
      </c>
      <c r="K45" s="456">
        <v>8</v>
      </c>
      <c r="L45" s="312">
        <v>1155</v>
      </c>
      <c r="M45" s="311">
        <v>8.2</v>
      </c>
      <c r="N45" s="312">
        <v>1185</v>
      </c>
      <c r="O45" s="457" t="s">
        <v>797</v>
      </c>
      <c r="P45" s="457" t="s">
        <v>808</v>
      </c>
      <c r="Q45" s="464"/>
      <c r="R45" s="123"/>
      <c r="T45" s="123"/>
    </row>
    <row r="46" s="387" customFormat="1" ht="22" customHeight="1" spans="2:20">
      <c r="B46" s="438"/>
      <c r="C46" s="440" t="s">
        <v>364</v>
      </c>
      <c r="D46" s="431">
        <v>13.7</v>
      </c>
      <c r="E46" s="312">
        <v>1995</v>
      </c>
      <c r="F46" s="431">
        <v>13.9</v>
      </c>
      <c r="G46" s="312">
        <v>2025</v>
      </c>
      <c r="H46" s="432" t="s">
        <v>446</v>
      </c>
      <c r="I46" s="432" t="s">
        <v>802</v>
      </c>
      <c r="J46" s="432" t="s">
        <v>340</v>
      </c>
      <c r="K46" s="456">
        <v>8</v>
      </c>
      <c r="L46" s="312">
        <v>1155</v>
      </c>
      <c r="M46" s="311">
        <v>8.2</v>
      </c>
      <c r="N46" s="312">
        <v>1185</v>
      </c>
      <c r="O46" s="457" t="s">
        <v>797</v>
      </c>
      <c r="P46" s="457" t="s">
        <v>808</v>
      </c>
      <c r="Q46" s="464"/>
      <c r="R46" s="123"/>
      <c r="T46" s="123"/>
    </row>
    <row r="47" s="387" customFormat="1" ht="22" customHeight="1" spans="2:20">
      <c r="B47" s="438"/>
      <c r="C47" s="440" t="s">
        <v>365</v>
      </c>
      <c r="D47" s="431">
        <v>13.7</v>
      </c>
      <c r="E47" s="312">
        <v>1995</v>
      </c>
      <c r="F47" s="431">
        <v>13.9</v>
      </c>
      <c r="G47" s="312">
        <v>2025</v>
      </c>
      <c r="H47" s="432" t="s">
        <v>446</v>
      </c>
      <c r="I47" s="432" t="s">
        <v>802</v>
      </c>
      <c r="J47" s="432" t="s">
        <v>340</v>
      </c>
      <c r="K47" s="456">
        <v>8</v>
      </c>
      <c r="L47" s="312">
        <v>1155</v>
      </c>
      <c r="M47" s="311">
        <v>8.2</v>
      </c>
      <c r="N47" s="312">
        <v>1185</v>
      </c>
      <c r="O47" s="457" t="s">
        <v>797</v>
      </c>
      <c r="P47" s="457" t="s">
        <v>808</v>
      </c>
      <c r="Q47" s="464"/>
      <c r="R47" s="123"/>
      <c r="T47" s="123"/>
    </row>
    <row r="48" s="387" customFormat="1" ht="22" customHeight="1" spans="2:20">
      <c r="B48" s="438"/>
      <c r="C48" s="440" t="s">
        <v>366</v>
      </c>
      <c r="D48" s="431">
        <v>13.7</v>
      </c>
      <c r="E48" s="312">
        <v>1995</v>
      </c>
      <c r="F48" s="431">
        <v>13.9</v>
      </c>
      <c r="G48" s="312">
        <v>2025</v>
      </c>
      <c r="H48" s="432" t="s">
        <v>446</v>
      </c>
      <c r="I48" s="432" t="s">
        <v>802</v>
      </c>
      <c r="J48" s="432" t="s">
        <v>340</v>
      </c>
      <c r="K48" s="456">
        <v>8</v>
      </c>
      <c r="L48" s="312">
        <v>1155</v>
      </c>
      <c r="M48" s="311">
        <v>8.2</v>
      </c>
      <c r="N48" s="312">
        <v>1185</v>
      </c>
      <c r="O48" s="457" t="s">
        <v>797</v>
      </c>
      <c r="P48" s="457" t="s">
        <v>808</v>
      </c>
      <c r="Q48" s="464"/>
      <c r="R48" s="123"/>
      <c r="T48" s="123"/>
    </row>
    <row r="49" s="387" customFormat="1" ht="34" customHeight="1" spans="2:20">
      <c r="B49" s="441" t="s">
        <v>367</v>
      </c>
      <c r="C49" s="440" t="s">
        <v>817</v>
      </c>
      <c r="D49" s="431">
        <v>13.7</v>
      </c>
      <c r="E49" s="312">
        <v>1995</v>
      </c>
      <c r="F49" s="431">
        <v>13.9</v>
      </c>
      <c r="G49" s="312">
        <v>2025</v>
      </c>
      <c r="H49" s="432" t="s">
        <v>446</v>
      </c>
      <c r="I49" s="432" t="s">
        <v>802</v>
      </c>
      <c r="J49" s="432" t="s">
        <v>340</v>
      </c>
      <c r="K49" s="456">
        <v>8</v>
      </c>
      <c r="L49" s="312">
        <v>1155</v>
      </c>
      <c r="M49" s="311">
        <v>8.2</v>
      </c>
      <c r="N49" s="312">
        <v>1185</v>
      </c>
      <c r="O49" s="457" t="s">
        <v>797</v>
      </c>
      <c r="P49" s="457" t="s">
        <v>808</v>
      </c>
      <c r="Q49" s="464"/>
      <c r="R49" s="123"/>
      <c r="T49" s="123"/>
    </row>
    <row r="50" s="387" customFormat="1" ht="39" customHeight="1" spans="2:20">
      <c r="B50" s="441"/>
      <c r="C50" s="440" t="s">
        <v>818</v>
      </c>
      <c r="D50" s="431">
        <v>13.7</v>
      </c>
      <c r="E50" s="312">
        <v>1995</v>
      </c>
      <c r="F50" s="431">
        <v>13.9</v>
      </c>
      <c r="G50" s="312">
        <v>2025</v>
      </c>
      <c r="H50" s="432" t="s">
        <v>446</v>
      </c>
      <c r="I50" s="432" t="s">
        <v>802</v>
      </c>
      <c r="J50" s="432" t="s">
        <v>340</v>
      </c>
      <c r="K50" s="456">
        <v>8</v>
      </c>
      <c r="L50" s="312">
        <v>1155</v>
      </c>
      <c r="M50" s="311">
        <v>8.2</v>
      </c>
      <c r="N50" s="312">
        <v>1185</v>
      </c>
      <c r="O50" s="457" t="s">
        <v>797</v>
      </c>
      <c r="P50" s="457" t="s">
        <v>808</v>
      </c>
      <c r="Q50" s="464"/>
      <c r="R50" s="123"/>
      <c r="T50" s="123"/>
    </row>
    <row r="51" s="387" customFormat="1" ht="36" customHeight="1" spans="2:20">
      <c r="B51" s="441"/>
      <c r="C51" s="440" t="s">
        <v>370</v>
      </c>
      <c r="D51" s="431">
        <v>13.8</v>
      </c>
      <c r="E51" s="312">
        <v>2010</v>
      </c>
      <c r="F51" s="431">
        <v>14</v>
      </c>
      <c r="G51" s="312">
        <v>2040</v>
      </c>
      <c r="H51" s="432" t="s">
        <v>446</v>
      </c>
      <c r="I51" s="432" t="s">
        <v>802</v>
      </c>
      <c r="J51" s="432" t="s">
        <v>340</v>
      </c>
      <c r="K51" s="456">
        <v>8.1</v>
      </c>
      <c r="L51" s="312">
        <v>1170</v>
      </c>
      <c r="M51" s="311">
        <v>8.3</v>
      </c>
      <c r="N51" s="312">
        <v>1200</v>
      </c>
      <c r="O51" s="457" t="s">
        <v>797</v>
      </c>
      <c r="P51" s="457" t="s">
        <v>808</v>
      </c>
      <c r="Q51" s="464"/>
      <c r="R51" s="123"/>
      <c r="T51" s="123"/>
    </row>
    <row r="52" s="387" customFormat="1" ht="36" customHeight="1" spans="2:20">
      <c r="B52" s="441"/>
      <c r="C52" s="440" t="s">
        <v>371</v>
      </c>
      <c r="D52" s="431">
        <v>13.8</v>
      </c>
      <c r="E52" s="312">
        <v>2010</v>
      </c>
      <c r="F52" s="431">
        <v>14</v>
      </c>
      <c r="G52" s="312">
        <v>2040</v>
      </c>
      <c r="H52" s="442" t="s">
        <v>446</v>
      </c>
      <c r="I52" s="442" t="s">
        <v>802</v>
      </c>
      <c r="J52" s="442" t="s">
        <v>340</v>
      </c>
      <c r="K52" s="456">
        <v>8.1</v>
      </c>
      <c r="L52" s="312">
        <v>1170</v>
      </c>
      <c r="M52" s="311">
        <v>8.3</v>
      </c>
      <c r="N52" s="312">
        <v>1200</v>
      </c>
      <c r="O52" s="457" t="s">
        <v>797</v>
      </c>
      <c r="P52" s="457" t="s">
        <v>808</v>
      </c>
      <c r="Q52" s="464"/>
      <c r="R52" s="123"/>
      <c r="T52" s="123"/>
    </row>
    <row r="53" s="209" customFormat="1" ht="37" customHeight="1" spans="2:18">
      <c r="B53" s="443" t="s">
        <v>277</v>
      </c>
      <c r="C53" s="444"/>
      <c r="D53" s="445" t="s">
        <v>57</v>
      </c>
      <c r="E53" s="445" t="s">
        <v>819</v>
      </c>
      <c r="F53" s="445" t="s">
        <v>57</v>
      </c>
      <c r="G53" s="445" t="s">
        <v>819</v>
      </c>
      <c r="H53" s="445"/>
      <c r="I53" s="445"/>
      <c r="J53" s="445"/>
      <c r="K53" s="458" t="s">
        <v>53</v>
      </c>
      <c r="L53" s="267" t="s">
        <v>820</v>
      </c>
      <c r="M53" s="458" t="s">
        <v>53</v>
      </c>
      <c r="N53" s="267" t="s">
        <v>820</v>
      </c>
      <c r="O53" s="378"/>
      <c r="P53" s="378"/>
      <c r="Q53" s="464"/>
      <c r="R53" s="123"/>
    </row>
    <row r="54" s="209" customFormat="1" ht="90" customHeight="1" spans="2:17">
      <c r="B54" s="446" t="s">
        <v>374</v>
      </c>
      <c r="C54" s="447"/>
      <c r="D54" s="448" t="s">
        <v>821</v>
      </c>
      <c r="E54" s="449"/>
      <c r="F54" s="449"/>
      <c r="G54" s="449"/>
      <c r="H54" s="449"/>
      <c r="I54" s="449"/>
      <c r="J54" s="459"/>
      <c r="K54" s="460" t="s">
        <v>822</v>
      </c>
      <c r="L54" s="402"/>
      <c r="M54" s="402"/>
      <c r="N54" s="402"/>
      <c r="O54" s="402"/>
      <c r="P54" s="402"/>
      <c r="Q54" s="466"/>
    </row>
    <row r="55" s="209" customFormat="1" spans="1:16384">
      <c r="A55" s="413"/>
      <c r="B55" s="414"/>
      <c r="C55" s="450"/>
      <c r="D55" s="392"/>
      <c r="E55" s="392"/>
      <c r="F55" s="392"/>
      <c r="G55" s="392"/>
      <c r="H55" s="392"/>
      <c r="I55" s="392"/>
      <c r="J55" s="392"/>
      <c r="K55" s="461"/>
      <c r="L55" s="461"/>
      <c r="M55" s="461"/>
      <c r="N55" s="461"/>
      <c r="O55" s="392"/>
      <c r="P55" s="392"/>
      <c r="Q55" s="392"/>
      <c r="XAB55" s="413"/>
      <c r="XAC55" s="413"/>
      <c r="XAD55" s="413"/>
      <c r="XAE55" s="413"/>
      <c r="XAF55" s="413"/>
      <c r="XAG55" s="413"/>
      <c r="XAH55" s="413"/>
      <c r="XAI55" s="413"/>
      <c r="XAJ55" s="413"/>
      <c r="XAK55" s="413"/>
      <c r="XAL55" s="413"/>
      <c r="XAM55" s="413"/>
      <c r="XAN55" s="413"/>
      <c r="XAO55" s="413"/>
      <c r="XAP55" s="413"/>
      <c r="XAQ55" s="413"/>
      <c r="XAR55" s="413"/>
      <c r="XAS55" s="413"/>
      <c r="XAT55" s="413"/>
      <c r="XAU55" s="413"/>
      <c r="XAV55" s="413"/>
      <c r="XAW55" s="413"/>
      <c r="XAX55" s="413"/>
      <c r="XAY55" s="413"/>
      <c r="XAZ55" s="413"/>
      <c r="XBA55" s="413"/>
      <c r="XBB55" s="413"/>
      <c r="XBC55" s="413"/>
      <c r="XBD55" s="413"/>
      <c r="XBE55" s="413"/>
      <c r="XBF55" s="413"/>
      <c r="XBG55" s="413"/>
      <c r="XBH55" s="413"/>
      <c r="XBI55" s="413"/>
      <c r="XBJ55" s="413"/>
      <c r="XBK55" s="413"/>
      <c r="XBL55" s="413"/>
      <c r="XBM55" s="413"/>
      <c r="XBN55" s="413"/>
      <c r="XBO55" s="413"/>
      <c r="XBP55" s="413"/>
      <c r="XBQ55" s="413"/>
      <c r="XBR55" s="413"/>
      <c r="XBS55" s="413"/>
      <c r="XBT55" s="413"/>
      <c r="XBU55" s="413"/>
      <c r="XBV55" s="413"/>
      <c r="XBW55" s="413"/>
      <c r="XBX55" s="413"/>
      <c r="XBY55" s="413"/>
      <c r="XBZ55" s="413"/>
      <c r="XCA55" s="413"/>
      <c r="XCB55" s="413"/>
      <c r="XCC55" s="413"/>
      <c r="XCD55" s="413"/>
      <c r="XCE55" s="413"/>
      <c r="XCF55" s="413"/>
      <c r="XCG55" s="413"/>
      <c r="XCH55" s="413"/>
      <c r="XCI55" s="413"/>
      <c r="XCJ55" s="413"/>
      <c r="XCK55" s="413"/>
      <c r="XCL55" s="413"/>
      <c r="XCM55" s="413"/>
      <c r="XCN55" s="413"/>
      <c r="XCO55" s="413"/>
      <c r="XCP55" s="413"/>
      <c r="XCQ55" s="413"/>
      <c r="XCR55" s="413"/>
      <c r="XCS55" s="413"/>
      <c r="XCT55" s="413"/>
      <c r="XCU55" s="413"/>
      <c r="XCV55" s="413"/>
      <c r="XCW55" s="413"/>
      <c r="XCX55" s="413"/>
      <c r="XCY55" s="413"/>
      <c r="XCZ55" s="413"/>
      <c r="XDA55" s="413"/>
      <c r="XDB55" s="413"/>
      <c r="XDC55" s="413"/>
      <c r="XDD55" s="413"/>
      <c r="XDE55" s="413"/>
      <c r="XDF55" s="413"/>
      <c r="XDG55" s="413"/>
      <c r="XDH55" s="413"/>
      <c r="XDI55" s="413"/>
      <c r="XDJ55" s="413"/>
      <c r="XDK55" s="413"/>
      <c r="XDL55" s="413"/>
      <c r="XDM55" s="413"/>
      <c r="XDN55" s="413"/>
      <c r="XDO55" s="413"/>
      <c r="XDP55" s="413"/>
      <c r="XDQ55" s="413"/>
      <c r="XDR55" s="413"/>
      <c r="XDS55" s="413"/>
      <c r="XDT55" s="413"/>
      <c r="XDU55" s="413"/>
      <c r="XDV55" s="413"/>
      <c r="XDW55" s="413"/>
      <c r="XDX55" s="413"/>
      <c r="XDY55" s="413"/>
      <c r="XDZ55" s="413"/>
      <c r="XEA55" s="413"/>
      <c r="XEB55" s="413"/>
      <c r="XEC55" s="413"/>
      <c r="XED55" s="413"/>
      <c r="XEE55" s="413"/>
      <c r="XEF55" s="413"/>
      <c r="XEG55" s="413"/>
      <c r="XEH55" s="413"/>
      <c r="XEI55" s="413"/>
      <c r="XEJ55" s="413"/>
      <c r="XEK55" s="413"/>
      <c r="XEL55" s="413"/>
      <c r="XEM55" s="413"/>
      <c r="XEN55" s="413"/>
      <c r="XEO55" s="413"/>
      <c r="XEP55" s="413"/>
      <c r="XEQ55" s="413"/>
      <c r="XER55" s="413"/>
      <c r="XES55" s="413"/>
      <c r="XET55" s="413"/>
      <c r="XEU55" s="413"/>
      <c r="XEV55" s="413"/>
      <c r="XEW55" s="413"/>
      <c r="XEX55" s="413"/>
      <c r="XEY55" s="413"/>
      <c r="XEZ55" s="413"/>
      <c r="XFA55" s="413"/>
      <c r="XFB55" s="413"/>
      <c r="XFC55" s="413"/>
      <c r="XFD55" s="413"/>
    </row>
    <row r="56" s="209" customFormat="1" spans="1:16384">
      <c r="A56" s="413"/>
      <c r="B56" s="414"/>
      <c r="C56" s="450"/>
      <c r="D56" s="392"/>
      <c r="E56" s="392"/>
      <c r="F56" s="392"/>
      <c r="G56" s="392"/>
      <c r="H56" s="392"/>
      <c r="I56" s="392"/>
      <c r="J56" s="392"/>
      <c r="K56" s="461"/>
      <c r="L56" s="461"/>
      <c r="M56" s="461"/>
      <c r="N56" s="461"/>
      <c r="O56" s="392"/>
      <c r="P56" s="392"/>
      <c r="Q56" s="392"/>
      <c r="XAB56" s="413"/>
      <c r="XAC56" s="413"/>
      <c r="XAD56" s="413"/>
      <c r="XAE56" s="413"/>
      <c r="XAF56" s="413"/>
      <c r="XAG56" s="413"/>
      <c r="XAH56" s="413"/>
      <c r="XAI56" s="413"/>
      <c r="XAJ56" s="413"/>
      <c r="XAK56" s="413"/>
      <c r="XAL56" s="413"/>
      <c r="XAM56" s="413"/>
      <c r="XAN56" s="413"/>
      <c r="XAO56" s="413"/>
      <c r="XAP56" s="413"/>
      <c r="XAQ56" s="413"/>
      <c r="XAR56" s="413"/>
      <c r="XAS56" s="413"/>
      <c r="XAT56" s="413"/>
      <c r="XAU56" s="413"/>
      <c r="XAV56" s="413"/>
      <c r="XAW56" s="413"/>
      <c r="XAX56" s="413"/>
      <c r="XAY56" s="413"/>
      <c r="XAZ56" s="413"/>
      <c r="XBA56" s="413"/>
      <c r="XBB56" s="413"/>
      <c r="XBC56" s="413"/>
      <c r="XBD56" s="413"/>
      <c r="XBE56" s="413"/>
      <c r="XBF56" s="413"/>
      <c r="XBG56" s="413"/>
      <c r="XBH56" s="413"/>
      <c r="XBI56" s="413"/>
      <c r="XBJ56" s="413"/>
      <c r="XBK56" s="413"/>
      <c r="XBL56" s="413"/>
      <c r="XBM56" s="413"/>
      <c r="XBN56" s="413"/>
      <c r="XBO56" s="413"/>
      <c r="XBP56" s="413"/>
      <c r="XBQ56" s="413"/>
      <c r="XBR56" s="413"/>
      <c r="XBS56" s="413"/>
      <c r="XBT56" s="413"/>
      <c r="XBU56" s="413"/>
      <c r="XBV56" s="413"/>
      <c r="XBW56" s="413"/>
      <c r="XBX56" s="413"/>
      <c r="XBY56" s="413"/>
      <c r="XBZ56" s="413"/>
      <c r="XCA56" s="413"/>
      <c r="XCB56" s="413"/>
      <c r="XCC56" s="413"/>
      <c r="XCD56" s="413"/>
      <c r="XCE56" s="413"/>
      <c r="XCF56" s="413"/>
      <c r="XCG56" s="413"/>
      <c r="XCH56" s="413"/>
      <c r="XCI56" s="413"/>
      <c r="XCJ56" s="413"/>
      <c r="XCK56" s="413"/>
      <c r="XCL56" s="413"/>
      <c r="XCM56" s="413"/>
      <c r="XCN56" s="413"/>
      <c r="XCO56" s="413"/>
      <c r="XCP56" s="413"/>
      <c r="XCQ56" s="413"/>
      <c r="XCR56" s="413"/>
      <c r="XCS56" s="413"/>
      <c r="XCT56" s="413"/>
      <c r="XCU56" s="413"/>
      <c r="XCV56" s="413"/>
      <c r="XCW56" s="413"/>
      <c r="XCX56" s="413"/>
      <c r="XCY56" s="413"/>
      <c r="XCZ56" s="413"/>
      <c r="XDA56" s="413"/>
      <c r="XDB56" s="413"/>
      <c r="XDC56" s="413"/>
      <c r="XDD56" s="413"/>
      <c r="XDE56" s="413"/>
      <c r="XDF56" s="413"/>
      <c r="XDG56" s="413"/>
      <c r="XDH56" s="413"/>
      <c r="XDI56" s="413"/>
      <c r="XDJ56" s="413"/>
      <c r="XDK56" s="413"/>
      <c r="XDL56" s="413"/>
      <c r="XDM56" s="413"/>
      <c r="XDN56" s="413"/>
      <c r="XDO56" s="413"/>
      <c r="XDP56" s="413"/>
      <c r="XDQ56" s="413"/>
      <c r="XDR56" s="413"/>
      <c r="XDS56" s="413"/>
      <c r="XDT56" s="413"/>
      <c r="XDU56" s="413"/>
      <c r="XDV56" s="413"/>
      <c r="XDW56" s="413"/>
      <c r="XDX56" s="413"/>
      <c r="XDY56" s="413"/>
      <c r="XDZ56" s="413"/>
      <c r="XEA56" s="413"/>
      <c r="XEB56" s="413"/>
      <c r="XEC56" s="413"/>
      <c r="XED56" s="413"/>
      <c r="XEE56" s="413"/>
      <c r="XEF56" s="413"/>
      <c r="XEG56" s="413"/>
      <c r="XEH56" s="413"/>
      <c r="XEI56" s="413"/>
      <c r="XEJ56" s="413"/>
      <c r="XEK56" s="413"/>
      <c r="XEL56" s="413"/>
      <c r="XEM56" s="413"/>
      <c r="XEN56" s="413"/>
      <c r="XEO56" s="413"/>
      <c r="XEP56" s="413"/>
      <c r="XEQ56" s="413"/>
      <c r="XER56" s="413"/>
      <c r="XES56" s="413"/>
      <c r="XET56" s="413"/>
      <c r="XEU56" s="413"/>
      <c r="XEV56" s="413"/>
      <c r="XEW56" s="413"/>
      <c r="XEX56" s="413"/>
      <c r="XEY56" s="413"/>
      <c r="XEZ56" s="413"/>
      <c r="XFA56" s="413"/>
      <c r="XFB56" s="413"/>
      <c r="XFC56" s="413"/>
      <c r="XFD56" s="413"/>
    </row>
    <row r="57" s="209" customFormat="1" spans="1:16384">
      <c r="A57" s="413"/>
      <c r="B57" s="414"/>
      <c r="C57" s="450"/>
      <c r="D57" s="392"/>
      <c r="E57" s="392"/>
      <c r="F57" s="392"/>
      <c r="G57" s="392"/>
      <c r="H57" s="392"/>
      <c r="I57" s="392"/>
      <c r="J57" s="392"/>
      <c r="K57" s="461"/>
      <c r="L57" s="461"/>
      <c r="M57" s="461"/>
      <c r="N57" s="461"/>
      <c r="O57" s="392"/>
      <c r="P57" s="392"/>
      <c r="Q57" s="392"/>
      <c r="XAB57" s="413"/>
      <c r="XAC57" s="413"/>
      <c r="XAD57" s="413"/>
      <c r="XAE57" s="413"/>
      <c r="XAF57" s="413"/>
      <c r="XAG57" s="413"/>
      <c r="XAH57" s="413"/>
      <c r="XAI57" s="413"/>
      <c r="XAJ57" s="413"/>
      <c r="XAK57" s="413"/>
      <c r="XAL57" s="413"/>
      <c r="XAM57" s="413"/>
      <c r="XAN57" s="413"/>
      <c r="XAO57" s="413"/>
      <c r="XAP57" s="413"/>
      <c r="XAQ57" s="413"/>
      <c r="XAR57" s="413"/>
      <c r="XAS57" s="413"/>
      <c r="XAT57" s="413"/>
      <c r="XAU57" s="413"/>
      <c r="XAV57" s="413"/>
      <c r="XAW57" s="413"/>
      <c r="XAX57" s="413"/>
      <c r="XAY57" s="413"/>
      <c r="XAZ57" s="413"/>
      <c r="XBA57" s="413"/>
      <c r="XBB57" s="413"/>
      <c r="XBC57" s="413"/>
      <c r="XBD57" s="413"/>
      <c r="XBE57" s="413"/>
      <c r="XBF57" s="413"/>
      <c r="XBG57" s="413"/>
      <c r="XBH57" s="413"/>
      <c r="XBI57" s="413"/>
      <c r="XBJ57" s="413"/>
      <c r="XBK57" s="413"/>
      <c r="XBL57" s="413"/>
      <c r="XBM57" s="413"/>
      <c r="XBN57" s="413"/>
      <c r="XBO57" s="413"/>
      <c r="XBP57" s="413"/>
      <c r="XBQ57" s="413"/>
      <c r="XBR57" s="413"/>
      <c r="XBS57" s="413"/>
      <c r="XBT57" s="413"/>
      <c r="XBU57" s="413"/>
      <c r="XBV57" s="413"/>
      <c r="XBW57" s="413"/>
      <c r="XBX57" s="413"/>
      <c r="XBY57" s="413"/>
      <c r="XBZ57" s="413"/>
      <c r="XCA57" s="413"/>
      <c r="XCB57" s="413"/>
      <c r="XCC57" s="413"/>
      <c r="XCD57" s="413"/>
      <c r="XCE57" s="413"/>
      <c r="XCF57" s="413"/>
      <c r="XCG57" s="413"/>
      <c r="XCH57" s="413"/>
      <c r="XCI57" s="413"/>
      <c r="XCJ57" s="413"/>
      <c r="XCK57" s="413"/>
      <c r="XCL57" s="413"/>
      <c r="XCM57" s="413"/>
      <c r="XCN57" s="413"/>
      <c r="XCO57" s="413"/>
      <c r="XCP57" s="413"/>
      <c r="XCQ57" s="413"/>
      <c r="XCR57" s="413"/>
      <c r="XCS57" s="413"/>
      <c r="XCT57" s="413"/>
      <c r="XCU57" s="413"/>
      <c r="XCV57" s="413"/>
      <c r="XCW57" s="413"/>
      <c r="XCX57" s="413"/>
      <c r="XCY57" s="413"/>
      <c r="XCZ57" s="413"/>
      <c r="XDA57" s="413"/>
      <c r="XDB57" s="413"/>
      <c r="XDC57" s="413"/>
      <c r="XDD57" s="413"/>
      <c r="XDE57" s="413"/>
      <c r="XDF57" s="413"/>
      <c r="XDG57" s="413"/>
      <c r="XDH57" s="413"/>
      <c r="XDI57" s="413"/>
      <c r="XDJ57" s="413"/>
      <c r="XDK57" s="413"/>
      <c r="XDL57" s="413"/>
      <c r="XDM57" s="413"/>
      <c r="XDN57" s="413"/>
      <c r="XDO57" s="413"/>
      <c r="XDP57" s="413"/>
      <c r="XDQ57" s="413"/>
      <c r="XDR57" s="413"/>
      <c r="XDS57" s="413"/>
      <c r="XDT57" s="413"/>
      <c r="XDU57" s="413"/>
      <c r="XDV57" s="413"/>
      <c r="XDW57" s="413"/>
      <c r="XDX57" s="413"/>
      <c r="XDY57" s="413"/>
      <c r="XDZ57" s="413"/>
      <c r="XEA57" s="413"/>
      <c r="XEB57" s="413"/>
      <c r="XEC57" s="413"/>
      <c r="XED57" s="413"/>
      <c r="XEE57" s="413"/>
      <c r="XEF57" s="413"/>
      <c r="XEG57" s="413"/>
      <c r="XEH57" s="413"/>
      <c r="XEI57" s="413"/>
      <c r="XEJ57" s="413"/>
      <c r="XEK57" s="413"/>
      <c r="XEL57" s="413"/>
      <c r="XEM57" s="413"/>
      <c r="XEN57" s="413"/>
      <c r="XEO57" s="413"/>
      <c r="XEP57" s="413"/>
      <c r="XEQ57" s="413"/>
      <c r="XER57" s="413"/>
      <c r="XES57" s="413"/>
      <c r="XET57" s="413"/>
      <c r="XEU57" s="413"/>
      <c r="XEV57" s="413"/>
      <c r="XEW57" s="413"/>
      <c r="XEX57" s="413"/>
      <c r="XEY57" s="413"/>
      <c r="XEZ57" s="413"/>
      <c r="XFA57" s="413"/>
      <c r="XFB57" s="413"/>
      <c r="XFC57" s="413"/>
      <c r="XFD57" s="413"/>
    </row>
    <row r="58" s="209" customFormat="1" spans="1:16384">
      <c r="A58" s="413"/>
      <c r="B58" s="414"/>
      <c r="C58" s="450"/>
      <c r="D58" s="392"/>
      <c r="E58" s="392"/>
      <c r="F58" s="392"/>
      <c r="G58" s="392"/>
      <c r="H58" s="392"/>
      <c r="I58" s="392"/>
      <c r="J58" s="392"/>
      <c r="K58" s="461"/>
      <c r="L58" s="461"/>
      <c r="M58" s="461"/>
      <c r="N58" s="461"/>
      <c r="O58" s="392"/>
      <c r="P58" s="392"/>
      <c r="Q58" s="392"/>
      <c r="XAB58" s="413"/>
      <c r="XAC58" s="413"/>
      <c r="XAD58" s="413"/>
      <c r="XAE58" s="413"/>
      <c r="XAF58" s="413"/>
      <c r="XAG58" s="413"/>
      <c r="XAH58" s="413"/>
      <c r="XAI58" s="413"/>
      <c r="XAJ58" s="413"/>
      <c r="XAK58" s="413"/>
      <c r="XAL58" s="413"/>
      <c r="XAM58" s="413"/>
      <c r="XAN58" s="413"/>
      <c r="XAO58" s="413"/>
      <c r="XAP58" s="413"/>
      <c r="XAQ58" s="413"/>
      <c r="XAR58" s="413"/>
      <c r="XAS58" s="413"/>
      <c r="XAT58" s="413"/>
      <c r="XAU58" s="413"/>
      <c r="XAV58" s="413"/>
      <c r="XAW58" s="413"/>
      <c r="XAX58" s="413"/>
      <c r="XAY58" s="413"/>
      <c r="XAZ58" s="413"/>
      <c r="XBA58" s="413"/>
      <c r="XBB58" s="413"/>
      <c r="XBC58" s="413"/>
      <c r="XBD58" s="413"/>
      <c r="XBE58" s="413"/>
      <c r="XBF58" s="413"/>
      <c r="XBG58" s="413"/>
      <c r="XBH58" s="413"/>
      <c r="XBI58" s="413"/>
      <c r="XBJ58" s="413"/>
      <c r="XBK58" s="413"/>
      <c r="XBL58" s="413"/>
      <c r="XBM58" s="413"/>
      <c r="XBN58" s="413"/>
      <c r="XBO58" s="413"/>
      <c r="XBP58" s="413"/>
      <c r="XBQ58" s="413"/>
      <c r="XBR58" s="413"/>
      <c r="XBS58" s="413"/>
      <c r="XBT58" s="413"/>
      <c r="XBU58" s="413"/>
      <c r="XBV58" s="413"/>
      <c r="XBW58" s="413"/>
      <c r="XBX58" s="413"/>
      <c r="XBY58" s="413"/>
      <c r="XBZ58" s="413"/>
      <c r="XCA58" s="413"/>
      <c r="XCB58" s="413"/>
      <c r="XCC58" s="413"/>
      <c r="XCD58" s="413"/>
      <c r="XCE58" s="413"/>
      <c r="XCF58" s="413"/>
      <c r="XCG58" s="413"/>
      <c r="XCH58" s="413"/>
      <c r="XCI58" s="413"/>
      <c r="XCJ58" s="413"/>
      <c r="XCK58" s="413"/>
      <c r="XCL58" s="413"/>
      <c r="XCM58" s="413"/>
      <c r="XCN58" s="413"/>
      <c r="XCO58" s="413"/>
      <c r="XCP58" s="413"/>
      <c r="XCQ58" s="413"/>
      <c r="XCR58" s="413"/>
      <c r="XCS58" s="413"/>
      <c r="XCT58" s="413"/>
      <c r="XCU58" s="413"/>
      <c r="XCV58" s="413"/>
      <c r="XCW58" s="413"/>
      <c r="XCX58" s="413"/>
      <c r="XCY58" s="413"/>
      <c r="XCZ58" s="413"/>
      <c r="XDA58" s="413"/>
      <c r="XDB58" s="413"/>
      <c r="XDC58" s="413"/>
      <c r="XDD58" s="413"/>
      <c r="XDE58" s="413"/>
      <c r="XDF58" s="413"/>
      <c r="XDG58" s="413"/>
      <c r="XDH58" s="413"/>
      <c r="XDI58" s="413"/>
      <c r="XDJ58" s="413"/>
      <c r="XDK58" s="413"/>
      <c r="XDL58" s="413"/>
      <c r="XDM58" s="413"/>
      <c r="XDN58" s="413"/>
      <c r="XDO58" s="413"/>
      <c r="XDP58" s="413"/>
      <c r="XDQ58" s="413"/>
      <c r="XDR58" s="413"/>
      <c r="XDS58" s="413"/>
      <c r="XDT58" s="413"/>
      <c r="XDU58" s="413"/>
      <c r="XDV58" s="413"/>
      <c r="XDW58" s="413"/>
      <c r="XDX58" s="413"/>
      <c r="XDY58" s="413"/>
      <c r="XDZ58" s="413"/>
      <c r="XEA58" s="413"/>
      <c r="XEB58" s="413"/>
      <c r="XEC58" s="413"/>
      <c r="XED58" s="413"/>
      <c r="XEE58" s="413"/>
      <c r="XEF58" s="413"/>
      <c r="XEG58" s="413"/>
      <c r="XEH58" s="413"/>
      <c r="XEI58" s="413"/>
      <c r="XEJ58" s="413"/>
      <c r="XEK58" s="413"/>
      <c r="XEL58" s="413"/>
      <c r="XEM58" s="413"/>
      <c r="XEN58" s="413"/>
      <c r="XEO58" s="413"/>
      <c r="XEP58" s="413"/>
      <c r="XEQ58" s="413"/>
      <c r="XER58" s="413"/>
      <c r="XES58" s="413"/>
      <c r="XET58" s="413"/>
      <c r="XEU58" s="413"/>
      <c r="XEV58" s="413"/>
      <c r="XEW58" s="413"/>
      <c r="XEX58" s="413"/>
      <c r="XEY58" s="413"/>
      <c r="XEZ58" s="413"/>
      <c r="XFA58" s="413"/>
      <c r="XFB58" s="413"/>
      <c r="XFC58" s="413"/>
      <c r="XFD58" s="413"/>
    </row>
    <row r="59" s="209" customFormat="1" spans="1:16384">
      <c r="A59" s="413"/>
      <c r="B59" s="414"/>
      <c r="C59" s="450"/>
      <c r="D59" s="392"/>
      <c r="E59" s="392"/>
      <c r="F59" s="392"/>
      <c r="G59" s="392"/>
      <c r="H59" s="392"/>
      <c r="I59" s="392"/>
      <c r="J59" s="392"/>
      <c r="K59" s="461"/>
      <c r="L59" s="461"/>
      <c r="M59" s="461"/>
      <c r="N59" s="461"/>
      <c r="O59" s="392"/>
      <c r="P59" s="392"/>
      <c r="Q59" s="392"/>
      <c r="XAB59" s="413"/>
      <c r="XAC59" s="413"/>
      <c r="XAD59" s="413"/>
      <c r="XAE59" s="413"/>
      <c r="XAF59" s="413"/>
      <c r="XAG59" s="413"/>
      <c r="XAH59" s="413"/>
      <c r="XAI59" s="413"/>
      <c r="XAJ59" s="413"/>
      <c r="XAK59" s="413"/>
      <c r="XAL59" s="413"/>
      <c r="XAM59" s="413"/>
      <c r="XAN59" s="413"/>
      <c r="XAO59" s="413"/>
      <c r="XAP59" s="413"/>
      <c r="XAQ59" s="413"/>
      <c r="XAR59" s="413"/>
      <c r="XAS59" s="413"/>
      <c r="XAT59" s="413"/>
      <c r="XAU59" s="413"/>
      <c r="XAV59" s="413"/>
      <c r="XAW59" s="413"/>
      <c r="XAX59" s="413"/>
      <c r="XAY59" s="413"/>
      <c r="XAZ59" s="413"/>
      <c r="XBA59" s="413"/>
      <c r="XBB59" s="413"/>
      <c r="XBC59" s="413"/>
      <c r="XBD59" s="413"/>
      <c r="XBE59" s="413"/>
      <c r="XBF59" s="413"/>
      <c r="XBG59" s="413"/>
      <c r="XBH59" s="413"/>
      <c r="XBI59" s="413"/>
      <c r="XBJ59" s="413"/>
      <c r="XBK59" s="413"/>
      <c r="XBL59" s="413"/>
      <c r="XBM59" s="413"/>
      <c r="XBN59" s="413"/>
      <c r="XBO59" s="413"/>
      <c r="XBP59" s="413"/>
      <c r="XBQ59" s="413"/>
      <c r="XBR59" s="413"/>
      <c r="XBS59" s="413"/>
      <c r="XBT59" s="413"/>
      <c r="XBU59" s="413"/>
      <c r="XBV59" s="413"/>
      <c r="XBW59" s="413"/>
      <c r="XBX59" s="413"/>
      <c r="XBY59" s="413"/>
      <c r="XBZ59" s="413"/>
      <c r="XCA59" s="413"/>
      <c r="XCB59" s="413"/>
      <c r="XCC59" s="413"/>
      <c r="XCD59" s="413"/>
      <c r="XCE59" s="413"/>
      <c r="XCF59" s="413"/>
      <c r="XCG59" s="413"/>
      <c r="XCH59" s="413"/>
      <c r="XCI59" s="413"/>
      <c r="XCJ59" s="413"/>
      <c r="XCK59" s="413"/>
      <c r="XCL59" s="413"/>
      <c r="XCM59" s="413"/>
      <c r="XCN59" s="413"/>
      <c r="XCO59" s="413"/>
      <c r="XCP59" s="413"/>
      <c r="XCQ59" s="413"/>
      <c r="XCR59" s="413"/>
      <c r="XCS59" s="413"/>
      <c r="XCT59" s="413"/>
      <c r="XCU59" s="413"/>
      <c r="XCV59" s="413"/>
      <c r="XCW59" s="413"/>
      <c r="XCX59" s="413"/>
      <c r="XCY59" s="413"/>
      <c r="XCZ59" s="413"/>
      <c r="XDA59" s="413"/>
      <c r="XDB59" s="413"/>
      <c r="XDC59" s="413"/>
      <c r="XDD59" s="413"/>
      <c r="XDE59" s="413"/>
      <c r="XDF59" s="413"/>
      <c r="XDG59" s="413"/>
      <c r="XDH59" s="413"/>
      <c r="XDI59" s="413"/>
      <c r="XDJ59" s="413"/>
      <c r="XDK59" s="413"/>
      <c r="XDL59" s="413"/>
      <c r="XDM59" s="413"/>
      <c r="XDN59" s="413"/>
      <c r="XDO59" s="413"/>
      <c r="XDP59" s="413"/>
      <c r="XDQ59" s="413"/>
      <c r="XDR59" s="413"/>
      <c r="XDS59" s="413"/>
      <c r="XDT59" s="413"/>
      <c r="XDU59" s="413"/>
      <c r="XDV59" s="413"/>
      <c r="XDW59" s="413"/>
      <c r="XDX59" s="413"/>
      <c r="XDY59" s="413"/>
      <c r="XDZ59" s="413"/>
      <c r="XEA59" s="413"/>
      <c r="XEB59" s="413"/>
      <c r="XEC59" s="413"/>
      <c r="XED59" s="413"/>
      <c r="XEE59" s="413"/>
      <c r="XEF59" s="413"/>
      <c r="XEG59" s="413"/>
      <c r="XEH59" s="413"/>
      <c r="XEI59" s="413"/>
      <c r="XEJ59" s="413"/>
      <c r="XEK59" s="413"/>
      <c r="XEL59" s="413"/>
      <c r="XEM59" s="413"/>
      <c r="XEN59" s="413"/>
      <c r="XEO59" s="413"/>
      <c r="XEP59" s="413"/>
      <c r="XEQ59" s="413"/>
      <c r="XER59" s="413"/>
      <c r="XES59" s="413"/>
      <c r="XET59" s="413"/>
      <c r="XEU59" s="413"/>
      <c r="XEV59" s="413"/>
      <c r="XEW59" s="413"/>
      <c r="XEX59" s="413"/>
      <c r="XEY59" s="413"/>
      <c r="XEZ59" s="413"/>
      <c r="XFA59" s="413"/>
      <c r="XFB59" s="413"/>
      <c r="XFC59" s="413"/>
      <c r="XFD59" s="413"/>
    </row>
    <row r="60" s="209" customFormat="1" spans="1:16384">
      <c r="A60" s="413"/>
      <c r="B60" s="414"/>
      <c r="C60" s="450"/>
      <c r="D60" s="392"/>
      <c r="E60" s="392"/>
      <c r="F60" s="392"/>
      <c r="G60" s="392"/>
      <c r="H60" s="392"/>
      <c r="I60" s="392"/>
      <c r="J60" s="392"/>
      <c r="K60" s="461"/>
      <c r="L60" s="461"/>
      <c r="M60" s="461"/>
      <c r="N60" s="461"/>
      <c r="O60" s="392"/>
      <c r="P60" s="392"/>
      <c r="Q60" s="392"/>
      <c r="XAB60" s="413"/>
      <c r="XAC60" s="413"/>
      <c r="XAD60" s="413"/>
      <c r="XAE60" s="413"/>
      <c r="XAF60" s="413"/>
      <c r="XAG60" s="413"/>
      <c r="XAH60" s="413"/>
      <c r="XAI60" s="413"/>
      <c r="XAJ60" s="413"/>
      <c r="XAK60" s="413"/>
      <c r="XAL60" s="413"/>
      <c r="XAM60" s="413"/>
      <c r="XAN60" s="413"/>
      <c r="XAO60" s="413"/>
      <c r="XAP60" s="413"/>
      <c r="XAQ60" s="413"/>
      <c r="XAR60" s="413"/>
      <c r="XAS60" s="413"/>
      <c r="XAT60" s="413"/>
      <c r="XAU60" s="413"/>
      <c r="XAV60" s="413"/>
      <c r="XAW60" s="413"/>
      <c r="XAX60" s="413"/>
      <c r="XAY60" s="413"/>
      <c r="XAZ60" s="413"/>
      <c r="XBA60" s="413"/>
      <c r="XBB60" s="413"/>
      <c r="XBC60" s="413"/>
      <c r="XBD60" s="413"/>
      <c r="XBE60" s="413"/>
      <c r="XBF60" s="413"/>
      <c r="XBG60" s="413"/>
      <c r="XBH60" s="413"/>
      <c r="XBI60" s="413"/>
      <c r="XBJ60" s="413"/>
      <c r="XBK60" s="413"/>
      <c r="XBL60" s="413"/>
      <c r="XBM60" s="413"/>
      <c r="XBN60" s="413"/>
      <c r="XBO60" s="413"/>
      <c r="XBP60" s="413"/>
      <c r="XBQ60" s="413"/>
      <c r="XBR60" s="413"/>
      <c r="XBS60" s="413"/>
      <c r="XBT60" s="413"/>
      <c r="XBU60" s="413"/>
      <c r="XBV60" s="413"/>
      <c r="XBW60" s="413"/>
      <c r="XBX60" s="413"/>
      <c r="XBY60" s="413"/>
      <c r="XBZ60" s="413"/>
      <c r="XCA60" s="413"/>
      <c r="XCB60" s="413"/>
      <c r="XCC60" s="413"/>
      <c r="XCD60" s="413"/>
      <c r="XCE60" s="413"/>
      <c r="XCF60" s="413"/>
      <c r="XCG60" s="413"/>
      <c r="XCH60" s="413"/>
      <c r="XCI60" s="413"/>
      <c r="XCJ60" s="413"/>
      <c r="XCK60" s="413"/>
      <c r="XCL60" s="413"/>
      <c r="XCM60" s="413"/>
      <c r="XCN60" s="413"/>
      <c r="XCO60" s="413"/>
      <c r="XCP60" s="413"/>
      <c r="XCQ60" s="413"/>
      <c r="XCR60" s="413"/>
      <c r="XCS60" s="413"/>
      <c r="XCT60" s="413"/>
      <c r="XCU60" s="413"/>
      <c r="XCV60" s="413"/>
      <c r="XCW60" s="413"/>
      <c r="XCX60" s="413"/>
      <c r="XCY60" s="413"/>
      <c r="XCZ60" s="413"/>
      <c r="XDA60" s="413"/>
      <c r="XDB60" s="413"/>
      <c r="XDC60" s="413"/>
      <c r="XDD60" s="413"/>
      <c r="XDE60" s="413"/>
      <c r="XDF60" s="413"/>
      <c r="XDG60" s="413"/>
      <c r="XDH60" s="413"/>
      <c r="XDI60" s="413"/>
      <c r="XDJ60" s="413"/>
      <c r="XDK60" s="413"/>
      <c r="XDL60" s="413"/>
      <c r="XDM60" s="413"/>
      <c r="XDN60" s="413"/>
      <c r="XDO60" s="413"/>
      <c r="XDP60" s="413"/>
      <c r="XDQ60" s="413"/>
      <c r="XDR60" s="413"/>
      <c r="XDS60" s="413"/>
      <c r="XDT60" s="413"/>
      <c r="XDU60" s="413"/>
      <c r="XDV60" s="413"/>
      <c r="XDW60" s="413"/>
      <c r="XDX60" s="413"/>
      <c r="XDY60" s="413"/>
      <c r="XDZ60" s="413"/>
      <c r="XEA60" s="413"/>
      <c r="XEB60" s="413"/>
      <c r="XEC60" s="413"/>
      <c r="XED60" s="413"/>
      <c r="XEE60" s="413"/>
      <c r="XEF60" s="413"/>
      <c r="XEG60" s="413"/>
      <c r="XEH60" s="413"/>
      <c r="XEI60" s="413"/>
      <c r="XEJ60" s="413"/>
      <c r="XEK60" s="413"/>
      <c r="XEL60" s="413"/>
      <c r="XEM60" s="413"/>
      <c r="XEN60" s="413"/>
      <c r="XEO60" s="413"/>
      <c r="XEP60" s="413"/>
      <c r="XEQ60" s="413"/>
      <c r="XER60" s="413"/>
      <c r="XES60" s="413"/>
      <c r="XET60" s="413"/>
      <c r="XEU60" s="413"/>
      <c r="XEV60" s="413"/>
      <c r="XEW60" s="413"/>
      <c r="XEX60" s="413"/>
      <c r="XEY60" s="413"/>
      <c r="XEZ60" s="413"/>
      <c r="XFA60" s="413"/>
      <c r="XFB60" s="413"/>
      <c r="XFC60" s="413"/>
      <c r="XFD60" s="413"/>
    </row>
    <row r="61" s="209" customFormat="1" spans="1:16384">
      <c r="A61" s="413"/>
      <c r="B61" s="414"/>
      <c r="C61" s="450"/>
      <c r="D61" s="392"/>
      <c r="E61" s="392"/>
      <c r="F61" s="392"/>
      <c r="G61" s="392"/>
      <c r="H61" s="392"/>
      <c r="I61" s="392"/>
      <c r="J61" s="392"/>
      <c r="K61" s="461"/>
      <c r="L61" s="461"/>
      <c r="M61" s="461"/>
      <c r="N61" s="461"/>
      <c r="O61" s="392"/>
      <c r="P61" s="392"/>
      <c r="Q61" s="392"/>
      <c r="XAB61" s="413"/>
      <c r="XAC61" s="413"/>
      <c r="XAD61" s="413"/>
      <c r="XAE61" s="413"/>
      <c r="XAF61" s="413"/>
      <c r="XAG61" s="413"/>
      <c r="XAH61" s="413"/>
      <c r="XAI61" s="413"/>
      <c r="XAJ61" s="413"/>
      <c r="XAK61" s="413"/>
      <c r="XAL61" s="413"/>
      <c r="XAM61" s="413"/>
      <c r="XAN61" s="413"/>
      <c r="XAO61" s="413"/>
      <c r="XAP61" s="413"/>
      <c r="XAQ61" s="413"/>
      <c r="XAR61" s="413"/>
      <c r="XAS61" s="413"/>
      <c r="XAT61" s="413"/>
      <c r="XAU61" s="413"/>
      <c r="XAV61" s="413"/>
      <c r="XAW61" s="413"/>
      <c r="XAX61" s="413"/>
      <c r="XAY61" s="413"/>
      <c r="XAZ61" s="413"/>
      <c r="XBA61" s="413"/>
      <c r="XBB61" s="413"/>
      <c r="XBC61" s="413"/>
      <c r="XBD61" s="413"/>
      <c r="XBE61" s="413"/>
      <c r="XBF61" s="413"/>
      <c r="XBG61" s="413"/>
      <c r="XBH61" s="413"/>
      <c r="XBI61" s="413"/>
      <c r="XBJ61" s="413"/>
      <c r="XBK61" s="413"/>
      <c r="XBL61" s="413"/>
      <c r="XBM61" s="413"/>
      <c r="XBN61" s="413"/>
      <c r="XBO61" s="413"/>
      <c r="XBP61" s="413"/>
      <c r="XBQ61" s="413"/>
      <c r="XBR61" s="413"/>
      <c r="XBS61" s="413"/>
      <c r="XBT61" s="413"/>
      <c r="XBU61" s="413"/>
      <c r="XBV61" s="413"/>
      <c r="XBW61" s="413"/>
      <c r="XBX61" s="413"/>
      <c r="XBY61" s="413"/>
      <c r="XBZ61" s="413"/>
      <c r="XCA61" s="413"/>
      <c r="XCB61" s="413"/>
      <c r="XCC61" s="413"/>
      <c r="XCD61" s="413"/>
      <c r="XCE61" s="413"/>
      <c r="XCF61" s="413"/>
      <c r="XCG61" s="413"/>
      <c r="XCH61" s="413"/>
      <c r="XCI61" s="413"/>
      <c r="XCJ61" s="413"/>
      <c r="XCK61" s="413"/>
      <c r="XCL61" s="413"/>
      <c r="XCM61" s="413"/>
      <c r="XCN61" s="413"/>
      <c r="XCO61" s="413"/>
      <c r="XCP61" s="413"/>
      <c r="XCQ61" s="413"/>
      <c r="XCR61" s="413"/>
      <c r="XCS61" s="413"/>
      <c r="XCT61" s="413"/>
      <c r="XCU61" s="413"/>
      <c r="XCV61" s="413"/>
      <c r="XCW61" s="413"/>
      <c r="XCX61" s="413"/>
      <c r="XCY61" s="413"/>
      <c r="XCZ61" s="413"/>
      <c r="XDA61" s="413"/>
      <c r="XDB61" s="413"/>
      <c r="XDC61" s="413"/>
      <c r="XDD61" s="413"/>
      <c r="XDE61" s="413"/>
      <c r="XDF61" s="413"/>
      <c r="XDG61" s="413"/>
      <c r="XDH61" s="413"/>
      <c r="XDI61" s="413"/>
      <c r="XDJ61" s="413"/>
      <c r="XDK61" s="413"/>
      <c r="XDL61" s="413"/>
      <c r="XDM61" s="413"/>
      <c r="XDN61" s="413"/>
      <c r="XDO61" s="413"/>
      <c r="XDP61" s="413"/>
      <c r="XDQ61" s="413"/>
      <c r="XDR61" s="413"/>
      <c r="XDS61" s="413"/>
      <c r="XDT61" s="413"/>
      <c r="XDU61" s="413"/>
      <c r="XDV61" s="413"/>
      <c r="XDW61" s="413"/>
      <c r="XDX61" s="413"/>
      <c r="XDY61" s="413"/>
      <c r="XDZ61" s="413"/>
      <c r="XEA61" s="413"/>
      <c r="XEB61" s="413"/>
      <c r="XEC61" s="413"/>
      <c r="XED61" s="413"/>
      <c r="XEE61" s="413"/>
      <c r="XEF61" s="413"/>
      <c r="XEG61" s="413"/>
      <c r="XEH61" s="413"/>
      <c r="XEI61" s="413"/>
      <c r="XEJ61" s="413"/>
      <c r="XEK61" s="413"/>
      <c r="XEL61" s="413"/>
      <c r="XEM61" s="413"/>
      <c r="XEN61" s="413"/>
      <c r="XEO61" s="413"/>
      <c r="XEP61" s="413"/>
      <c r="XEQ61" s="413"/>
      <c r="XER61" s="413"/>
      <c r="XES61" s="413"/>
      <c r="XET61" s="413"/>
      <c r="XEU61" s="413"/>
      <c r="XEV61" s="413"/>
      <c r="XEW61" s="413"/>
      <c r="XEX61" s="413"/>
      <c r="XEY61" s="413"/>
      <c r="XEZ61" s="413"/>
      <c r="XFA61" s="413"/>
      <c r="XFB61" s="413"/>
      <c r="XFC61" s="413"/>
      <c r="XFD61" s="413"/>
    </row>
    <row r="62" s="209" customFormat="1" spans="1:16384">
      <c r="A62" s="413"/>
      <c r="B62" s="414"/>
      <c r="C62" s="450"/>
      <c r="D62" s="392"/>
      <c r="E62" s="392"/>
      <c r="F62" s="392"/>
      <c r="G62" s="392"/>
      <c r="H62" s="392"/>
      <c r="I62" s="392"/>
      <c r="J62" s="392"/>
      <c r="K62" s="461"/>
      <c r="L62" s="461"/>
      <c r="M62" s="461"/>
      <c r="N62" s="461"/>
      <c r="O62" s="392"/>
      <c r="P62" s="392"/>
      <c r="Q62" s="392"/>
      <c r="XAB62" s="413"/>
      <c r="XAC62" s="413"/>
      <c r="XAD62" s="413"/>
      <c r="XAE62" s="413"/>
      <c r="XAF62" s="413"/>
      <c r="XAG62" s="413"/>
      <c r="XAH62" s="413"/>
      <c r="XAI62" s="413"/>
      <c r="XAJ62" s="413"/>
      <c r="XAK62" s="413"/>
      <c r="XAL62" s="413"/>
      <c r="XAM62" s="413"/>
      <c r="XAN62" s="413"/>
      <c r="XAO62" s="413"/>
      <c r="XAP62" s="413"/>
      <c r="XAQ62" s="413"/>
      <c r="XAR62" s="413"/>
      <c r="XAS62" s="413"/>
      <c r="XAT62" s="413"/>
      <c r="XAU62" s="413"/>
      <c r="XAV62" s="413"/>
      <c r="XAW62" s="413"/>
      <c r="XAX62" s="413"/>
      <c r="XAY62" s="413"/>
      <c r="XAZ62" s="413"/>
      <c r="XBA62" s="413"/>
      <c r="XBB62" s="413"/>
      <c r="XBC62" s="413"/>
      <c r="XBD62" s="413"/>
      <c r="XBE62" s="413"/>
      <c r="XBF62" s="413"/>
      <c r="XBG62" s="413"/>
      <c r="XBH62" s="413"/>
      <c r="XBI62" s="413"/>
      <c r="XBJ62" s="413"/>
      <c r="XBK62" s="413"/>
      <c r="XBL62" s="413"/>
      <c r="XBM62" s="413"/>
      <c r="XBN62" s="413"/>
      <c r="XBO62" s="413"/>
      <c r="XBP62" s="413"/>
      <c r="XBQ62" s="413"/>
      <c r="XBR62" s="413"/>
      <c r="XBS62" s="413"/>
      <c r="XBT62" s="413"/>
      <c r="XBU62" s="413"/>
      <c r="XBV62" s="413"/>
      <c r="XBW62" s="413"/>
      <c r="XBX62" s="413"/>
      <c r="XBY62" s="413"/>
      <c r="XBZ62" s="413"/>
      <c r="XCA62" s="413"/>
      <c r="XCB62" s="413"/>
      <c r="XCC62" s="413"/>
      <c r="XCD62" s="413"/>
      <c r="XCE62" s="413"/>
      <c r="XCF62" s="413"/>
      <c r="XCG62" s="413"/>
      <c r="XCH62" s="413"/>
      <c r="XCI62" s="413"/>
      <c r="XCJ62" s="413"/>
      <c r="XCK62" s="413"/>
      <c r="XCL62" s="413"/>
      <c r="XCM62" s="413"/>
      <c r="XCN62" s="413"/>
      <c r="XCO62" s="413"/>
      <c r="XCP62" s="413"/>
      <c r="XCQ62" s="413"/>
      <c r="XCR62" s="413"/>
      <c r="XCS62" s="413"/>
      <c r="XCT62" s="413"/>
      <c r="XCU62" s="413"/>
      <c r="XCV62" s="413"/>
      <c r="XCW62" s="413"/>
      <c r="XCX62" s="413"/>
      <c r="XCY62" s="413"/>
      <c r="XCZ62" s="413"/>
      <c r="XDA62" s="413"/>
      <c r="XDB62" s="413"/>
      <c r="XDC62" s="413"/>
      <c r="XDD62" s="413"/>
      <c r="XDE62" s="413"/>
      <c r="XDF62" s="413"/>
      <c r="XDG62" s="413"/>
      <c r="XDH62" s="413"/>
      <c r="XDI62" s="413"/>
      <c r="XDJ62" s="413"/>
      <c r="XDK62" s="413"/>
      <c r="XDL62" s="413"/>
      <c r="XDM62" s="413"/>
      <c r="XDN62" s="413"/>
      <c r="XDO62" s="413"/>
      <c r="XDP62" s="413"/>
      <c r="XDQ62" s="413"/>
      <c r="XDR62" s="413"/>
      <c r="XDS62" s="413"/>
      <c r="XDT62" s="413"/>
      <c r="XDU62" s="413"/>
      <c r="XDV62" s="413"/>
      <c r="XDW62" s="413"/>
      <c r="XDX62" s="413"/>
      <c r="XDY62" s="413"/>
      <c r="XDZ62" s="413"/>
      <c r="XEA62" s="413"/>
      <c r="XEB62" s="413"/>
      <c r="XEC62" s="413"/>
      <c r="XED62" s="413"/>
      <c r="XEE62" s="413"/>
      <c r="XEF62" s="413"/>
      <c r="XEG62" s="413"/>
      <c r="XEH62" s="413"/>
      <c r="XEI62" s="413"/>
      <c r="XEJ62" s="413"/>
      <c r="XEK62" s="413"/>
      <c r="XEL62" s="413"/>
      <c r="XEM62" s="413"/>
      <c r="XEN62" s="413"/>
      <c r="XEO62" s="413"/>
      <c r="XEP62" s="413"/>
      <c r="XEQ62" s="413"/>
      <c r="XER62" s="413"/>
      <c r="XES62" s="413"/>
      <c r="XET62" s="413"/>
      <c r="XEU62" s="413"/>
      <c r="XEV62" s="413"/>
      <c r="XEW62" s="413"/>
      <c r="XEX62" s="413"/>
      <c r="XEY62" s="413"/>
      <c r="XEZ62" s="413"/>
      <c r="XFA62" s="413"/>
      <c r="XFB62" s="413"/>
      <c r="XFC62" s="413"/>
      <c r="XFD62" s="413"/>
    </row>
    <row r="63" s="209" customFormat="1" spans="1:16384">
      <c r="A63" s="413"/>
      <c r="B63" s="414"/>
      <c r="C63" s="450"/>
      <c r="D63" s="392"/>
      <c r="E63" s="392"/>
      <c r="F63" s="392"/>
      <c r="G63" s="392"/>
      <c r="H63" s="392"/>
      <c r="I63" s="392"/>
      <c r="J63" s="392"/>
      <c r="K63" s="461"/>
      <c r="L63" s="461"/>
      <c r="M63" s="461"/>
      <c r="N63" s="461"/>
      <c r="O63" s="392"/>
      <c r="P63" s="392"/>
      <c r="Q63" s="392"/>
      <c r="XAB63" s="413"/>
      <c r="XAC63" s="413"/>
      <c r="XAD63" s="413"/>
      <c r="XAE63" s="413"/>
      <c r="XAF63" s="413"/>
      <c r="XAG63" s="413"/>
      <c r="XAH63" s="413"/>
      <c r="XAI63" s="413"/>
      <c r="XAJ63" s="413"/>
      <c r="XAK63" s="413"/>
      <c r="XAL63" s="413"/>
      <c r="XAM63" s="413"/>
      <c r="XAN63" s="413"/>
      <c r="XAO63" s="413"/>
      <c r="XAP63" s="413"/>
      <c r="XAQ63" s="413"/>
      <c r="XAR63" s="413"/>
      <c r="XAS63" s="413"/>
      <c r="XAT63" s="413"/>
      <c r="XAU63" s="413"/>
      <c r="XAV63" s="413"/>
      <c r="XAW63" s="413"/>
      <c r="XAX63" s="413"/>
      <c r="XAY63" s="413"/>
      <c r="XAZ63" s="413"/>
      <c r="XBA63" s="413"/>
      <c r="XBB63" s="413"/>
      <c r="XBC63" s="413"/>
      <c r="XBD63" s="413"/>
      <c r="XBE63" s="413"/>
      <c r="XBF63" s="413"/>
      <c r="XBG63" s="413"/>
      <c r="XBH63" s="413"/>
      <c r="XBI63" s="413"/>
      <c r="XBJ63" s="413"/>
      <c r="XBK63" s="413"/>
      <c r="XBL63" s="413"/>
      <c r="XBM63" s="413"/>
      <c r="XBN63" s="413"/>
      <c r="XBO63" s="413"/>
      <c r="XBP63" s="413"/>
      <c r="XBQ63" s="413"/>
      <c r="XBR63" s="413"/>
      <c r="XBS63" s="413"/>
      <c r="XBT63" s="413"/>
      <c r="XBU63" s="413"/>
      <c r="XBV63" s="413"/>
      <c r="XBW63" s="413"/>
      <c r="XBX63" s="413"/>
      <c r="XBY63" s="413"/>
      <c r="XBZ63" s="413"/>
      <c r="XCA63" s="413"/>
      <c r="XCB63" s="413"/>
      <c r="XCC63" s="413"/>
      <c r="XCD63" s="413"/>
      <c r="XCE63" s="413"/>
      <c r="XCF63" s="413"/>
      <c r="XCG63" s="413"/>
      <c r="XCH63" s="413"/>
      <c r="XCI63" s="413"/>
      <c r="XCJ63" s="413"/>
      <c r="XCK63" s="413"/>
      <c r="XCL63" s="413"/>
      <c r="XCM63" s="413"/>
      <c r="XCN63" s="413"/>
      <c r="XCO63" s="413"/>
      <c r="XCP63" s="413"/>
      <c r="XCQ63" s="413"/>
      <c r="XCR63" s="413"/>
      <c r="XCS63" s="413"/>
      <c r="XCT63" s="413"/>
      <c r="XCU63" s="413"/>
      <c r="XCV63" s="413"/>
      <c r="XCW63" s="413"/>
      <c r="XCX63" s="413"/>
      <c r="XCY63" s="413"/>
      <c r="XCZ63" s="413"/>
      <c r="XDA63" s="413"/>
      <c r="XDB63" s="413"/>
      <c r="XDC63" s="413"/>
      <c r="XDD63" s="413"/>
      <c r="XDE63" s="413"/>
      <c r="XDF63" s="413"/>
      <c r="XDG63" s="413"/>
      <c r="XDH63" s="413"/>
      <c r="XDI63" s="413"/>
      <c r="XDJ63" s="413"/>
      <c r="XDK63" s="413"/>
      <c r="XDL63" s="413"/>
      <c r="XDM63" s="413"/>
      <c r="XDN63" s="413"/>
      <c r="XDO63" s="413"/>
      <c r="XDP63" s="413"/>
      <c r="XDQ63" s="413"/>
      <c r="XDR63" s="413"/>
      <c r="XDS63" s="413"/>
      <c r="XDT63" s="413"/>
      <c r="XDU63" s="413"/>
      <c r="XDV63" s="413"/>
      <c r="XDW63" s="413"/>
      <c r="XDX63" s="413"/>
      <c r="XDY63" s="413"/>
      <c r="XDZ63" s="413"/>
      <c r="XEA63" s="413"/>
      <c r="XEB63" s="413"/>
      <c r="XEC63" s="413"/>
      <c r="XED63" s="413"/>
      <c r="XEE63" s="413"/>
      <c r="XEF63" s="413"/>
      <c r="XEG63" s="413"/>
      <c r="XEH63" s="413"/>
      <c r="XEI63" s="413"/>
      <c r="XEJ63" s="413"/>
      <c r="XEK63" s="413"/>
      <c r="XEL63" s="413"/>
      <c r="XEM63" s="413"/>
      <c r="XEN63" s="413"/>
      <c r="XEO63" s="413"/>
      <c r="XEP63" s="413"/>
      <c r="XEQ63" s="413"/>
      <c r="XER63" s="413"/>
      <c r="XES63" s="413"/>
      <c r="XET63" s="413"/>
      <c r="XEU63" s="413"/>
      <c r="XEV63" s="413"/>
      <c r="XEW63" s="413"/>
      <c r="XEX63" s="413"/>
      <c r="XEY63" s="413"/>
      <c r="XEZ63" s="413"/>
      <c r="XFA63" s="413"/>
      <c r="XFB63" s="413"/>
      <c r="XFC63" s="413"/>
      <c r="XFD63" s="413"/>
    </row>
    <row r="64" s="209" customFormat="1" spans="1:16384">
      <c r="A64" s="413"/>
      <c r="B64" s="414"/>
      <c r="C64" s="450"/>
      <c r="D64" s="392"/>
      <c r="E64" s="392"/>
      <c r="F64" s="392"/>
      <c r="G64" s="392"/>
      <c r="H64" s="392"/>
      <c r="I64" s="392"/>
      <c r="J64" s="392"/>
      <c r="K64" s="461"/>
      <c r="L64" s="461"/>
      <c r="M64" s="461"/>
      <c r="N64" s="461"/>
      <c r="O64" s="392"/>
      <c r="P64" s="392"/>
      <c r="Q64" s="392"/>
      <c r="XAB64" s="413"/>
      <c r="XAC64" s="413"/>
      <c r="XAD64" s="413"/>
      <c r="XAE64" s="413"/>
      <c r="XAF64" s="413"/>
      <c r="XAG64" s="413"/>
      <c r="XAH64" s="413"/>
      <c r="XAI64" s="413"/>
      <c r="XAJ64" s="413"/>
      <c r="XAK64" s="413"/>
      <c r="XAL64" s="413"/>
      <c r="XAM64" s="413"/>
      <c r="XAN64" s="413"/>
      <c r="XAO64" s="413"/>
      <c r="XAP64" s="413"/>
      <c r="XAQ64" s="413"/>
      <c r="XAR64" s="413"/>
      <c r="XAS64" s="413"/>
      <c r="XAT64" s="413"/>
      <c r="XAU64" s="413"/>
      <c r="XAV64" s="413"/>
      <c r="XAW64" s="413"/>
      <c r="XAX64" s="413"/>
      <c r="XAY64" s="413"/>
      <c r="XAZ64" s="413"/>
      <c r="XBA64" s="413"/>
      <c r="XBB64" s="413"/>
      <c r="XBC64" s="413"/>
      <c r="XBD64" s="413"/>
      <c r="XBE64" s="413"/>
      <c r="XBF64" s="413"/>
      <c r="XBG64" s="413"/>
      <c r="XBH64" s="413"/>
      <c r="XBI64" s="413"/>
      <c r="XBJ64" s="413"/>
      <c r="XBK64" s="413"/>
      <c r="XBL64" s="413"/>
      <c r="XBM64" s="413"/>
      <c r="XBN64" s="413"/>
      <c r="XBO64" s="413"/>
      <c r="XBP64" s="413"/>
      <c r="XBQ64" s="413"/>
      <c r="XBR64" s="413"/>
      <c r="XBS64" s="413"/>
      <c r="XBT64" s="413"/>
      <c r="XBU64" s="413"/>
      <c r="XBV64" s="413"/>
      <c r="XBW64" s="413"/>
      <c r="XBX64" s="413"/>
      <c r="XBY64" s="413"/>
      <c r="XBZ64" s="413"/>
      <c r="XCA64" s="413"/>
      <c r="XCB64" s="413"/>
      <c r="XCC64" s="413"/>
      <c r="XCD64" s="413"/>
      <c r="XCE64" s="413"/>
      <c r="XCF64" s="413"/>
      <c r="XCG64" s="413"/>
      <c r="XCH64" s="413"/>
      <c r="XCI64" s="413"/>
      <c r="XCJ64" s="413"/>
      <c r="XCK64" s="413"/>
      <c r="XCL64" s="413"/>
      <c r="XCM64" s="413"/>
      <c r="XCN64" s="413"/>
      <c r="XCO64" s="413"/>
      <c r="XCP64" s="413"/>
      <c r="XCQ64" s="413"/>
      <c r="XCR64" s="413"/>
      <c r="XCS64" s="413"/>
      <c r="XCT64" s="413"/>
      <c r="XCU64" s="413"/>
      <c r="XCV64" s="413"/>
      <c r="XCW64" s="413"/>
      <c r="XCX64" s="413"/>
      <c r="XCY64" s="413"/>
      <c r="XCZ64" s="413"/>
      <c r="XDA64" s="413"/>
      <c r="XDB64" s="413"/>
      <c r="XDC64" s="413"/>
      <c r="XDD64" s="413"/>
      <c r="XDE64" s="413"/>
      <c r="XDF64" s="413"/>
      <c r="XDG64" s="413"/>
      <c r="XDH64" s="413"/>
      <c r="XDI64" s="413"/>
      <c r="XDJ64" s="413"/>
      <c r="XDK64" s="413"/>
      <c r="XDL64" s="413"/>
      <c r="XDM64" s="413"/>
      <c r="XDN64" s="413"/>
      <c r="XDO64" s="413"/>
      <c r="XDP64" s="413"/>
      <c r="XDQ64" s="413"/>
      <c r="XDR64" s="413"/>
      <c r="XDS64" s="413"/>
      <c r="XDT64" s="413"/>
      <c r="XDU64" s="413"/>
      <c r="XDV64" s="413"/>
      <c r="XDW64" s="413"/>
      <c r="XDX64" s="413"/>
      <c r="XDY64" s="413"/>
      <c r="XDZ64" s="413"/>
      <c r="XEA64" s="413"/>
      <c r="XEB64" s="413"/>
      <c r="XEC64" s="413"/>
      <c r="XED64" s="413"/>
      <c r="XEE64" s="413"/>
      <c r="XEF64" s="413"/>
      <c r="XEG64" s="413"/>
      <c r="XEH64" s="413"/>
      <c r="XEI64" s="413"/>
      <c r="XEJ64" s="413"/>
      <c r="XEK64" s="413"/>
      <c r="XEL64" s="413"/>
      <c r="XEM64" s="413"/>
      <c r="XEN64" s="413"/>
      <c r="XEO64" s="413"/>
      <c r="XEP64" s="413"/>
      <c r="XEQ64" s="413"/>
      <c r="XER64" s="413"/>
      <c r="XES64" s="413"/>
      <c r="XET64" s="413"/>
      <c r="XEU64" s="413"/>
      <c r="XEV64" s="413"/>
      <c r="XEW64" s="413"/>
      <c r="XEX64" s="413"/>
      <c r="XEY64" s="413"/>
      <c r="XEZ64" s="413"/>
      <c r="XFA64" s="413"/>
      <c r="XFB64" s="413"/>
      <c r="XFC64" s="413"/>
      <c r="XFD64" s="413"/>
    </row>
    <row r="65" s="209" customFormat="1" spans="1:16384">
      <c r="A65" s="413"/>
      <c r="B65" s="414"/>
      <c r="C65" s="450"/>
      <c r="D65" s="392"/>
      <c r="E65" s="392"/>
      <c r="F65" s="392"/>
      <c r="G65" s="392"/>
      <c r="H65" s="392"/>
      <c r="I65" s="392"/>
      <c r="J65" s="392"/>
      <c r="K65" s="461"/>
      <c r="L65" s="461"/>
      <c r="M65" s="461"/>
      <c r="N65" s="461"/>
      <c r="O65" s="392"/>
      <c r="P65" s="392"/>
      <c r="Q65" s="392"/>
      <c r="XAB65" s="413"/>
      <c r="XAC65" s="413"/>
      <c r="XAD65" s="413"/>
      <c r="XAE65" s="413"/>
      <c r="XAF65" s="413"/>
      <c r="XAG65" s="413"/>
      <c r="XAH65" s="413"/>
      <c r="XAI65" s="413"/>
      <c r="XAJ65" s="413"/>
      <c r="XAK65" s="413"/>
      <c r="XAL65" s="413"/>
      <c r="XAM65" s="413"/>
      <c r="XAN65" s="413"/>
      <c r="XAO65" s="413"/>
      <c r="XAP65" s="413"/>
      <c r="XAQ65" s="413"/>
      <c r="XAR65" s="413"/>
      <c r="XAS65" s="413"/>
      <c r="XAT65" s="413"/>
      <c r="XAU65" s="413"/>
      <c r="XAV65" s="413"/>
      <c r="XAW65" s="413"/>
      <c r="XAX65" s="413"/>
      <c r="XAY65" s="413"/>
      <c r="XAZ65" s="413"/>
      <c r="XBA65" s="413"/>
      <c r="XBB65" s="413"/>
      <c r="XBC65" s="413"/>
      <c r="XBD65" s="413"/>
      <c r="XBE65" s="413"/>
      <c r="XBF65" s="413"/>
      <c r="XBG65" s="413"/>
      <c r="XBH65" s="413"/>
      <c r="XBI65" s="413"/>
      <c r="XBJ65" s="413"/>
      <c r="XBK65" s="413"/>
      <c r="XBL65" s="413"/>
      <c r="XBM65" s="413"/>
      <c r="XBN65" s="413"/>
      <c r="XBO65" s="413"/>
      <c r="XBP65" s="413"/>
      <c r="XBQ65" s="413"/>
      <c r="XBR65" s="413"/>
      <c r="XBS65" s="413"/>
      <c r="XBT65" s="413"/>
      <c r="XBU65" s="413"/>
      <c r="XBV65" s="413"/>
      <c r="XBW65" s="413"/>
      <c r="XBX65" s="413"/>
      <c r="XBY65" s="413"/>
      <c r="XBZ65" s="413"/>
      <c r="XCA65" s="413"/>
      <c r="XCB65" s="413"/>
      <c r="XCC65" s="413"/>
      <c r="XCD65" s="413"/>
      <c r="XCE65" s="413"/>
      <c r="XCF65" s="413"/>
      <c r="XCG65" s="413"/>
      <c r="XCH65" s="413"/>
      <c r="XCI65" s="413"/>
      <c r="XCJ65" s="413"/>
      <c r="XCK65" s="413"/>
      <c r="XCL65" s="413"/>
      <c r="XCM65" s="413"/>
      <c r="XCN65" s="413"/>
      <c r="XCO65" s="413"/>
      <c r="XCP65" s="413"/>
      <c r="XCQ65" s="413"/>
      <c r="XCR65" s="413"/>
      <c r="XCS65" s="413"/>
      <c r="XCT65" s="413"/>
      <c r="XCU65" s="413"/>
      <c r="XCV65" s="413"/>
      <c r="XCW65" s="413"/>
      <c r="XCX65" s="413"/>
      <c r="XCY65" s="413"/>
      <c r="XCZ65" s="413"/>
      <c r="XDA65" s="413"/>
      <c r="XDB65" s="413"/>
      <c r="XDC65" s="413"/>
      <c r="XDD65" s="413"/>
      <c r="XDE65" s="413"/>
      <c r="XDF65" s="413"/>
      <c r="XDG65" s="413"/>
      <c r="XDH65" s="413"/>
      <c r="XDI65" s="413"/>
      <c r="XDJ65" s="413"/>
      <c r="XDK65" s="413"/>
      <c r="XDL65" s="413"/>
      <c r="XDM65" s="413"/>
      <c r="XDN65" s="413"/>
      <c r="XDO65" s="413"/>
      <c r="XDP65" s="413"/>
      <c r="XDQ65" s="413"/>
      <c r="XDR65" s="413"/>
      <c r="XDS65" s="413"/>
      <c r="XDT65" s="413"/>
      <c r="XDU65" s="413"/>
      <c r="XDV65" s="413"/>
      <c r="XDW65" s="413"/>
      <c r="XDX65" s="413"/>
      <c r="XDY65" s="413"/>
      <c r="XDZ65" s="413"/>
      <c r="XEA65" s="413"/>
      <c r="XEB65" s="413"/>
      <c r="XEC65" s="413"/>
      <c r="XED65" s="413"/>
      <c r="XEE65" s="413"/>
      <c r="XEF65" s="413"/>
      <c r="XEG65" s="413"/>
      <c r="XEH65" s="413"/>
      <c r="XEI65" s="413"/>
      <c r="XEJ65" s="413"/>
      <c r="XEK65" s="413"/>
      <c r="XEL65" s="413"/>
      <c r="XEM65" s="413"/>
      <c r="XEN65" s="413"/>
      <c r="XEO65" s="413"/>
      <c r="XEP65" s="413"/>
      <c r="XEQ65" s="413"/>
      <c r="XER65" s="413"/>
      <c r="XES65" s="413"/>
      <c r="XET65" s="413"/>
      <c r="XEU65" s="413"/>
      <c r="XEV65" s="413"/>
      <c r="XEW65" s="413"/>
      <c r="XEX65" s="413"/>
      <c r="XEY65" s="413"/>
      <c r="XEZ65" s="413"/>
      <c r="XFA65" s="413"/>
      <c r="XFB65" s="413"/>
      <c r="XFC65" s="413"/>
      <c r="XFD65" s="413"/>
    </row>
    <row r="66" s="209" customFormat="1" spans="1:16384">
      <c r="A66" s="413"/>
      <c r="B66" s="414"/>
      <c r="C66" s="450"/>
      <c r="D66" s="392"/>
      <c r="E66" s="392"/>
      <c r="F66" s="392"/>
      <c r="G66" s="392"/>
      <c r="H66" s="392"/>
      <c r="I66" s="392"/>
      <c r="J66" s="392"/>
      <c r="K66" s="461"/>
      <c r="L66" s="461"/>
      <c r="M66" s="461"/>
      <c r="N66" s="461"/>
      <c r="O66" s="392"/>
      <c r="P66" s="392"/>
      <c r="Q66" s="392"/>
      <c r="XAB66" s="413"/>
      <c r="XAC66" s="413"/>
      <c r="XAD66" s="413"/>
      <c r="XAE66" s="413"/>
      <c r="XAF66" s="413"/>
      <c r="XAG66" s="413"/>
      <c r="XAH66" s="413"/>
      <c r="XAI66" s="413"/>
      <c r="XAJ66" s="413"/>
      <c r="XAK66" s="413"/>
      <c r="XAL66" s="413"/>
      <c r="XAM66" s="413"/>
      <c r="XAN66" s="413"/>
      <c r="XAO66" s="413"/>
      <c r="XAP66" s="413"/>
      <c r="XAQ66" s="413"/>
      <c r="XAR66" s="413"/>
      <c r="XAS66" s="413"/>
      <c r="XAT66" s="413"/>
      <c r="XAU66" s="413"/>
      <c r="XAV66" s="413"/>
      <c r="XAW66" s="413"/>
      <c r="XAX66" s="413"/>
      <c r="XAY66" s="413"/>
      <c r="XAZ66" s="413"/>
      <c r="XBA66" s="413"/>
      <c r="XBB66" s="413"/>
      <c r="XBC66" s="413"/>
      <c r="XBD66" s="413"/>
      <c r="XBE66" s="413"/>
      <c r="XBF66" s="413"/>
      <c r="XBG66" s="413"/>
      <c r="XBH66" s="413"/>
      <c r="XBI66" s="413"/>
      <c r="XBJ66" s="413"/>
      <c r="XBK66" s="413"/>
      <c r="XBL66" s="413"/>
      <c r="XBM66" s="413"/>
      <c r="XBN66" s="413"/>
      <c r="XBO66" s="413"/>
      <c r="XBP66" s="413"/>
      <c r="XBQ66" s="413"/>
      <c r="XBR66" s="413"/>
      <c r="XBS66" s="413"/>
      <c r="XBT66" s="413"/>
      <c r="XBU66" s="413"/>
      <c r="XBV66" s="413"/>
      <c r="XBW66" s="413"/>
      <c r="XBX66" s="413"/>
      <c r="XBY66" s="413"/>
      <c r="XBZ66" s="413"/>
      <c r="XCA66" s="413"/>
      <c r="XCB66" s="413"/>
      <c r="XCC66" s="413"/>
      <c r="XCD66" s="413"/>
      <c r="XCE66" s="413"/>
      <c r="XCF66" s="413"/>
      <c r="XCG66" s="413"/>
      <c r="XCH66" s="413"/>
      <c r="XCI66" s="413"/>
      <c r="XCJ66" s="413"/>
      <c r="XCK66" s="413"/>
      <c r="XCL66" s="413"/>
      <c r="XCM66" s="413"/>
      <c r="XCN66" s="413"/>
      <c r="XCO66" s="413"/>
      <c r="XCP66" s="413"/>
      <c r="XCQ66" s="413"/>
      <c r="XCR66" s="413"/>
      <c r="XCS66" s="413"/>
      <c r="XCT66" s="413"/>
      <c r="XCU66" s="413"/>
      <c r="XCV66" s="413"/>
      <c r="XCW66" s="413"/>
      <c r="XCX66" s="413"/>
      <c r="XCY66" s="413"/>
      <c r="XCZ66" s="413"/>
      <c r="XDA66" s="413"/>
      <c r="XDB66" s="413"/>
      <c r="XDC66" s="413"/>
      <c r="XDD66" s="413"/>
      <c r="XDE66" s="413"/>
      <c r="XDF66" s="413"/>
      <c r="XDG66" s="413"/>
      <c r="XDH66" s="413"/>
      <c r="XDI66" s="413"/>
      <c r="XDJ66" s="413"/>
      <c r="XDK66" s="413"/>
      <c r="XDL66" s="413"/>
      <c r="XDM66" s="413"/>
      <c r="XDN66" s="413"/>
      <c r="XDO66" s="413"/>
      <c r="XDP66" s="413"/>
      <c r="XDQ66" s="413"/>
      <c r="XDR66" s="413"/>
      <c r="XDS66" s="413"/>
      <c r="XDT66" s="413"/>
      <c r="XDU66" s="413"/>
      <c r="XDV66" s="413"/>
      <c r="XDW66" s="413"/>
      <c r="XDX66" s="413"/>
      <c r="XDY66" s="413"/>
      <c r="XDZ66" s="413"/>
      <c r="XEA66" s="413"/>
      <c r="XEB66" s="413"/>
      <c r="XEC66" s="413"/>
      <c r="XED66" s="413"/>
      <c r="XEE66" s="413"/>
      <c r="XEF66" s="413"/>
      <c r="XEG66" s="413"/>
      <c r="XEH66" s="413"/>
      <c r="XEI66" s="413"/>
      <c r="XEJ66" s="413"/>
      <c r="XEK66" s="413"/>
      <c r="XEL66" s="413"/>
      <c r="XEM66" s="413"/>
      <c r="XEN66" s="413"/>
      <c r="XEO66" s="413"/>
      <c r="XEP66" s="413"/>
      <c r="XEQ66" s="413"/>
      <c r="XER66" s="413"/>
      <c r="XES66" s="413"/>
      <c r="XET66" s="413"/>
      <c r="XEU66" s="413"/>
      <c r="XEV66" s="413"/>
      <c r="XEW66" s="413"/>
      <c r="XEX66" s="413"/>
      <c r="XEY66" s="413"/>
      <c r="XEZ66" s="413"/>
      <c r="XFA66" s="413"/>
      <c r="XFB66" s="413"/>
      <c r="XFC66" s="413"/>
      <c r="XFD66" s="413"/>
    </row>
    <row r="67" s="209" customFormat="1" spans="1:16384">
      <c r="A67" s="413"/>
      <c r="B67" s="414"/>
      <c r="C67" s="450"/>
      <c r="D67" s="392"/>
      <c r="E67" s="392"/>
      <c r="F67" s="392"/>
      <c r="G67" s="392"/>
      <c r="H67" s="392"/>
      <c r="I67" s="392"/>
      <c r="J67" s="392"/>
      <c r="K67" s="461"/>
      <c r="L67" s="461"/>
      <c r="M67" s="461"/>
      <c r="N67" s="461"/>
      <c r="O67" s="392"/>
      <c r="P67" s="392"/>
      <c r="Q67" s="392"/>
      <c r="XAB67" s="413"/>
      <c r="XAC67" s="413"/>
      <c r="XAD67" s="413"/>
      <c r="XAE67" s="413"/>
      <c r="XAF67" s="413"/>
      <c r="XAG67" s="413"/>
      <c r="XAH67" s="413"/>
      <c r="XAI67" s="413"/>
      <c r="XAJ67" s="413"/>
      <c r="XAK67" s="413"/>
      <c r="XAL67" s="413"/>
      <c r="XAM67" s="413"/>
      <c r="XAN67" s="413"/>
      <c r="XAO67" s="413"/>
      <c r="XAP67" s="413"/>
      <c r="XAQ67" s="413"/>
      <c r="XAR67" s="413"/>
      <c r="XAS67" s="413"/>
      <c r="XAT67" s="413"/>
      <c r="XAU67" s="413"/>
      <c r="XAV67" s="413"/>
      <c r="XAW67" s="413"/>
      <c r="XAX67" s="413"/>
      <c r="XAY67" s="413"/>
      <c r="XAZ67" s="413"/>
      <c r="XBA67" s="413"/>
      <c r="XBB67" s="413"/>
      <c r="XBC67" s="413"/>
      <c r="XBD67" s="413"/>
      <c r="XBE67" s="413"/>
      <c r="XBF67" s="413"/>
      <c r="XBG67" s="413"/>
      <c r="XBH67" s="413"/>
      <c r="XBI67" s="413"/>
      <c r="XBJ67" s="413"/>
      <c r="XBK67" s="413"/>
      <c r="XBL67" s="413"/>
      <c r="XBM67" s="413"/>
      <c r="XBN67" s="413"/>
      <c r="XBO67" s="413"/>
      <c r="XBP67" s="413"/>
      <c r="XBQ67" s="413"/>
      <c r="XBR67" s="413"/>
      <c r="XBS67" s="413"/>
      <c r="XBT67" s="413"/>
      <c r="XBU67" s="413"/>
      <c r="XBV67" s="413"/>
      <c r="XBW67" s="413"/>
      <c r="XBX67" s="413"/>
      <c r="XBY67" s="413"/>
      <c r="XBZ67" s="413"/>
      <c r="XCA67" s="413"/>
      <c r="XCB67" s="413"/>
      <c r="XCC67" s="413"/>
      <c r="XCD67" s="413"/>
      <c r="XCE67" s="413"/>
      <c r="XCF67" s="413"/>
      <c r="XCG67" s="413"/>
      <c r="XCH67" s="413"/>
      <c r="XCI67" s="413"/>
      <c r="XCJ67" s="413"/>
      <c r="XCK67" s="413"/>
      <c r="XCL67" s="413"/>
      <c r="XCM67" s="413"/>
      <c r="XCN67" s="413"/>
      <c r="XCO67" s="413"/>
      <c r="XCP67" s="413"/>
      <c r="XCQ67" s="413"/>
      <c r="XCR67" s="413"/>
      <c r="XCS67" s="413"/>
      <c r="XCT67" s="413"/>
      <c r="XCU67" s="413"/>
      <c r="XCV67" s="413"/>
      <c r="XCW67" s="413"/>
      <c r="XCX67" s="413"/>
      <c r="XCY67" s="413"/>
      <c r="XCZ67" s="413"/>
      <c r="XDA67" s="413"/>
      <c r="XDB67" s="413"/>
      <c r="XDC67" s="413"/>
      <c r="XDD67" s="413"/>
      <c r="XDE67" s="413"/>
      <c r="XDF67" s="413"/>
      <c r="XDG67" s="413"/>
      <c r="XDH67" s="413"/>
      <c r="XDI67" s="413"/>
      <c r="XDJ67" s="413"/>
      <c r="XDK67" s="413"/>
      <c r="XDL67" s="413"/>
      <c r="XDM67" s="413"/>
      <c r="XDN67" s="413"/>
      <c r="XDO67" s="413"/>
      <c r="XDP67" s="413"/>
      <c r="XDQ67" s="413"/>
      <c r="XDR67" s="413"/>
      <c r="XDS67" s="413"/>
      <c r="XDT67" s="413"/>
      <c r="XDU67" s="413"/>
      <c r="XDV67" s="413"/>
      <c r="XDW67" s="413"/>
      <c r="XDX67" s="413"/>
      <c r="XDY67" s="413"/>
      <c r="XDZ67" s="413"/>
      <c r="XEA67" s="413"/>
      <c r="XEB67" s="413"/>
      <c r="XEC67" s="413"/>
      <c r="XED67" s="413"/>
      <c r="XEE67" s="413"/>
      <c r="XEF67" s="413"/>
      <c r="XEG67" s="413"/>
      <c r="XEH67" s="413"/>
      <c r="XEI67" s="413"/>
      <c r="XEJ67" s="413"/>
      <c r="XEK67" s="413"/>
      <c r="XEL67" s="413"/>
      <c r="XEM67" s="413"/>
      <c r="XEN67" s="413"/>
      <c r="XEO67" s="413"/>
      <c r="XEP67" s="413"/>
      <c r="XEQ67" s="413"/>
      <c r="XER67" s="413"/>
      <c r="XES67" s="413"/>
      <c r="XET67" s="413"/>
      <c r="XEU67" s="413"/>
      <c r="XEV67" s="413"/>
      <c r="XEW67" s="413"/>
      <c r="XEX67" s="413"/>
      <c r="XEY67" s="413"/>
      <c r="XEZ67" s="413"/>
      <c r="XFA67" s="413"/>
      <c r="XFB67" s="413"/>
      <c r="XFC67" s="413"/>
      <c r="XFD67" s="413"/>
    </row>
    <row r="68" s="209" customFormat="1" spans="1:16384">
      <c r="A68" s="413"/>
      <c r="B68" s="414"/>
      <c r="C68" s="450"/>
      <c r="D68" s="392"/>
      <c r="E68" s="392"/>
      <c r="F68" s="392"/>
      <c r="G68" s="392"/>
      <c r="H68" s="392"/>
      <c r="I68" s="392"/>
      <c r="J68" s="392"/>
      <c r="K68" s="461"/>
      <c r="L68" s="461"/>
      <c r="M68" s="461"/>
      <c r="N68" s="461"/>
      <c r="O68" s="392"/>
      <c r="P68" s="392"/>
      <c r="Q68" s="392"/>
      <c r="XAB68" s="413"/>
      <c r="XAC68" s="413"/>
      <c r="XAD68" s="413"/>
      <c r="XAE68" s="413"/>
      <c r="XAF68" s="413"/>
      <c r="XAG68" s="413"/>
      <c r="XAH68" s="413"/>
      <c r="XAI68" s="413"/>
      <c r="XAJ68" s="413"/>
      <c r="XAK68" s="413"/>
      <c r="XAL68" s="413"/>
      <c r="XAM68" s="413"/>
      <c r="XAN68" s="413"/>
      <c r="XAO68" s="413"/>
      <c r="XAP68" s="413"/>
      <c r="XAQ68" s="413"/>
      <c r="XAR68" s="413"/>
      <c r="XAS68" s="413"/>
      <c r="XAT68" s="413"/>
      <c r="XAU68" s="413"/>
      <c r="XAV68" s="413"/>
      <c r="XAW68" s="413"/>
      <c r="XAX68" s="413"/>
      <c r="XAY68" s="413"/>
      <c r="XAZ68" s="413"/>
      <c r="XBA68" s="413"/>
      <c r="XBB68" s="413"/>
      <c r="XBC68" s="413"/>
      <c r="XBD68" s="413"/>
      <c r="XBE68" s="413"/>
      <c r="XBF68" s="413"/>
      <c r="XBG68" s="413"/>
      <c r="XBH68" s="413"/>
      <c r="XBI68" s="413"/>
      <c r="XBJ68" s="413"/>
      <c r="XBK68" s="413"/>
      <c r="XBL68" s="413"/>
      <c r="XBM68" s="413"/>
      <c r="XBN68" s="413"/>
      <c r="XBO68" s="413"/>
      <c r="XBP68" s="413"/>
      <c r="XBQ68" s="413"/>
      <c r="XBR68" s="413"/>
      <c r="XBS68" s="413"/>
      <c r="XBT68" s="413"/>
      <c r="XBU68" s="413"/>
      <c r="XBV68" s="413"/>
      <c r="XBW68" s="413"/>
      <c r="XBX68" s="413"/>
      <c r="XBY68" s="413"/>
      <c r="XBZ68" s="413"/>
      <c r="XCA68" s="413"/>
      <c r="XCB68" s="413"/>
      <c r="XCC68" s="413"/>
      <c r="XCD68" s="413"/>
      <c r="XCE68" s="413"/>
      <c r="XCF68" s="413"/>
      <c r="XCG68" s="413"/>
      <c r="XCH68" s="413"/>
      <c r="XCI68" s="413"/>
      <c r="XCJ68" s="413"/>
      <c r="XCK68" s="413"/>
      <c r="XCL68" s="413"/>
      <c r="XCM68" s="413"/>
      <c r="XCN68" s="413"/>
      <c r="XCO68" s="413"/>
      <c r="XCP68" s="413"/>
      <c r="XCQ68" s="413"/>
      <c r="XCR68" s="413"/>
      <c r="XCS68" s="413"/>
      <c r="XCT68" s="413"/>
      <c r="XCU68" s="413"/>
      <c r="XCV68" s="413"/>
      <c r="XCW68" s="413"/>
      <c r="XCX68" s="413"/>
      <c r="XCY68" s="413"/>
      <c r="XCZ68" s="413"/>
      <c r="XDA68" s="413"/>
      <c r="XDB68" s="413"/>
      <c r="XDC68" s="413"/>
      <c r="XDD68" s="413"/>
      <c r="XDE68" s="413"/>
      <c r="XDF68" s="413"/>
      <c r="XDG68" s="413"/>
      <c r="XDH68" s="413"/>
      <c r="XDI68" s="413"/>
      <c r="XDJ68" s="413"/>
      <c r="XDK68" s="413"/>
      <c r="XDL68" s="413"/>
      <c r="XDM68" s="413"/>
      <c r="XDN68" s="413"/>
      <c r="XDO68" s="413"/>
      <c r="XDP68" s="413"/>
      <c r="XDQ68" s="413"/>
      <c r="XDR68" s="413"/>
      <c r="XDS68" s="413"/>
      <c r="XDT68" s="413"/>
      <c r="XDU68" s="413"/>
      <c r="XDV68" s="413"/>
      <c r="XDW68" s="413"/>
      <c r="XDX68" s="413"/>
      <c r="XDY68" s="413"/>
      <c r="XDZ68" s="413"/>
      <c r="XEA68" s="413"/>
      <c r="XEB68" s="413"/>
      <c r="XEC68" s="413"/>
      <c r="XED68" s="413"/>
      <c r="XEE68" s="413"/>
      <c r="XEF68" s="413"/>
      <c r="XEG68" s="413"/>
      <c r="XEH68" s="413"/>
      <c r="XEI68" s="413"/>
      <c r="XEJ68" s="413"/>
      <c r="XEK68" s="413"/>
      <c r="XEL68" s="413"/>
      <c r="XEM68" s="413"/>
      <c r="XEN68" s="413"/>
      <c r="XEO68" s="413"/>
      <c r="XEP68" s="413"/>
      <c r="XEQ68" s="413"/>
      <c r="XER68" s="413"/>
      <c r="XES68" s="413"/>
      <c r="XET68" s="413"/>
      <c r="XEU68" s="413"/>
      <c r="XEV68" s="413"/>
      <c r="XEW68" s="413"/>
      <c r="XEX68" s="413"/>
      <c r="XEY68" s="413"/>
      <c r="XEZ68" s="413"/>
      <c r="XFA68" s="413"/>
      <c r="XFB68" s="413"/>
      <c r="XFC68" s="413"/>
      <c r="XFD68" s="413"/>
    </row>
    <row r="69" s="209" customFormat="1" spans="1:16384">
      <c r="A69" s="413"/>
      <c r="B69" s="414"/>
      <c r="C69" s="450"/>
      <c r="D69" s="392"/>
      <c r="E69" s="392"/>
      <c r="F69" s="392"/>
      <c r="G69" s="392"/>
      <c r="H69" s="392"/>
      <c r="I69" s="392"/>
      <c r="J69" s="392"/>
      <c r="K69" s="461"/>
      <c r="L69" s="461"/>
      <c r="M69" s="461"/>
      <c r="N69" s="461"/>
      <c r="O69" s="392"/>
      <c r="P69" s="392"/>
      <c r="Q69" s="392"/>
      <c r="XAB69" s="413"/>
      <c r="XAC69" s="413"/>
      <c r="XAD69" s="413"/>
      <c r="XAE69" s="413"/>
      <c r="XAF69" s="413"/>
      <c r="XAG69" s="413"/>
      <c r="XAH69" s="413"/>
      <c r="XAI69" s="413"/>
      <c r="XAJ69" s="413"/>
      <c r="XAK69" s="413"/>
      <c r="XAL69" s="413"/>
      <c r="XAM69" s="413"/>
      <c r="XAN69" s="413"/>
      <c r="XAO69" s="413"/>
      <c r="XAP69" s="413"/>
      <c r="XAQ69" s="413"/>
      <c r="XAR69" s="413"/>
      <c r="XAS69" s="413"/>
      <c r="XAT69" s="413"/>
      <c r="XAU69" s="413"/>
      <c r="XAV69" s="413"/>
      <c r="XAW69" s="413"/>
      <c r="XAX69" s="413"/>
      <c r="XAY69" s="413"/>
      <c r="XAZ69" s="413"/>
      <c r="XBA69" s="413"/>
      <c r="XBB69" s="413"/>
      <c r="XBC69" s="413"/>
      <c r="XBD69" s="413"/>
      <c r="XBE69" s="413"/>
      <c r="XBF69" s="413"/>
      <c r="XBG69" s="413"/>
      <c r="XBH69" s="413"/>
      <c r="XBI69" s="413"/>
      <c r="XBJ69" s="413"/>
      <c r="XBK69" s="413"/>
      <c r="XBL69" s="413"/>
      <c r="XBM69" s="413"/>
      <c r="XBN69" s="413"/>
      <c r="XBO69" s="413"/>
      <c r="XBP69" s="413"/>
      <c r="XBQ69" s="413"/>
      <c r="XBR69" s="413"/>
      <c r="XBS69" s="413"/>
      <c r="XBT69" s="413"/>
      <c r="XBU69" s="413"/>
      <c r="XBV69" s="413"/>
      <c r="XBW69" s="413"/>
      <c r="XBX69" s="413"/>
      <c r="XBY69" s="413"/>
      <c r="XBZ69" s="413"/>
      <c r="XCA69" s="413"/>
      <c r="XCB69" s="413"/>
      <c r="XCC69" s="413"/>
      <c r="XCD69" s="413"/>
      <c r="XCE69" s="413"/>
      <c r="XCF69" s="413"/>
      <c r="XCG69" s="413"/>
      <c r="XCH69" s="413"/>
      <c r="XCI69" s="413"/>
      <c r="XCJ69" s="413"/>
      <c r="XCK69" s="413"/>
      <c r="XCL69" s="413"/>
      <c r="XCM69" s="413"/>
      <c r="XCN69" s="413"/>
      <c r="XCO69" s="413"/>
      <c r="XCP69" s="413"/>
      <c r="XCQ69" s="413"/>
      <c r="XCR69" s="413"/>
      <c r="XCS69" s="413"/>
      <c r="XCT69" s="413"/>
      <c r="XCU69" s="413"/>
      <c r="XCV69" s="413"/>
      <c r="XCW69" s="413"/>
      <c r="XCX69" s="413"/>
      <c r="XCY69" s="413"/>
      <c r="XCZ69" s="413"/>
      <c r="XDA69" s="413"/>
      <c r="XDB69" s="413"/>
      <c r="XDC69" s="413"/>
      <c r="XDD69" s="413"/>
      <c r="XDE69" s="413"/>
      <c r="XDF69" s="413"/>
      <c r="XDG69" s="413"/>
      <c r="XDH69" s="413"/>
      <c r="XDI69" s="413"/>
      <c r="XDJ69" s="413"/>
      <c r="XDK69" s="413"/>
      <c r="XDL69" s="413"/>
      <c r="XDM69" s="413"/>
      <c r="XDN69" s="413"/>
      <c r="XDO69" s="413"/>
      <c r="XDP69" s="413"/>
      <c r="XDQ69" s="413"/>
      <c r="XDR69" s="413"/>
      <c r="XDS69" s="413"/>
      <c r="XDT69" s="413"/>
      <c r="XDU69" s="413"/>
      <c r="XDV69" s="413"/>
      <c r="XDW69" s="413"/>
      <c r="XDX69" s="413"/>
      <c r="XDY69" s="413"/>
      <c r="XDZ69" s="413"/>
      <c r="XEA69" s="413"/>
      <c r="XEB69" s="413"/>
      <c r="XEC69" s="413"/>
      <c r="XED69" s="413"/>
      <c r="XEE69" s="413"/>
      <c r="XEF69" s="413"/>
      <c r="XEG69" s="413"/>
      <c r="XEH69" s="413"/>
      <c r="XEI69" s="413"/>
      <c r="XEJ69" s="413"/>
      <c r="XEK69" s="413"/>
      <c r="XEL69" s="413"/>
      <c r="XEM69" s="413"/>
      <c r="XEN69" s="413"/>
      <c r="XEO69" s="413"/>
      <c r="XEP69" s="413"/>
      <c r="XEQ69" s="413"/>
      <c r="XER69" s="413"/>
      <c r="XES69" s="413"/>
      <c r="XET69" s="413"/>
      <c r="XEU69" s="413"/>
      <c r="XEV69" s="413"/>
      <c r="XEW69" s="413"/>
      <c r="XEX69" s="413"/>
      <c r="XEY69" s="413"/>
      <c r="XEZ69" s="413"/>
      <c r="XFA69" s="413"/>
      <c r="XFB69" s="413"/>
      <c r="XFC69" s="413"/>
      <c r="XFD69" s="413"/>
    </row>
    <row r="70" s="209" customFormat="1" spans="1:16384">
      <c r="A70" s="413"/>
      <c r="B70" s="414"/>
      <c r="C70" s="450"/>
      <c r="D70" s="392"/>
      <c r="E70" s="392"/>
      <c r="F70" s="392"/>
      <c r="G70" s="392"/>
      <c r="H70" s="392"/>
      <c r="I70" s="392"/>
      <c r="J70" s="392"/>
      <c r="K70" s="461"/>
      <c r="L70" s="461"/>
      <c r="M70" s="461"/>
      <c r="N70" s="461"/>
      <c r="O70" s="392"/>
      <c r="P70" s="392"/>
      <c r="Q70" s="392"/>
      <c r="XAB70" s="413"/>
      <c r="XAC70" s="413"/>
      <c r="XAD70" s="413"/>
      <c r="XAE70" s="413"/>
      <c r="XAF70" s="413"/>
      <c r="XAG70" s="413"/>
      <c r="XAH70" s="413"/>
      <c r="XAI70" s="413"/>
      <c r="XAJ70" s="413"/>
      <c r="XAK70" s="413"/>
      <c r="XAL70" s="413"/>
      <c r="XAM70" s="413"/>
      <c r="XAN70" s="413"/>
      <c r="XAO70" s="413"/>
      <c r="XAP70" s="413"/>
      <c r="XAQ70" s="413"/>
      <c r="XAR70" s="413"/>
      <c r="XAS70" s="413"/>
      <c r="XAT70" s="413"/>
      <c r="XAU70" s="413"/>
      <c r="XAV70" s="413"/>
      <c r="XAW70" s="413"/>
      <c r="XAX70" s="413"/>
      <c r="XAY70" s="413"/>
      <c r="XAZ70" s="413"/>
      <c r="XBA70" s="413"/>
      <c r="XBB70" s="413"/>
      <c r="XBC70" s="413"/>
      <c r="XBD70" s="413"/>
      <c r="XBE70" s="413"/>
      <c r="XBF70" s="413"/>
      <c r="XBG70" s="413"/>
      <c r="XBH70" s="413"/>
      <c r="XBI70" s="413"/>
      <c r="XBJ70" s="413"/>
      <c r="XBK70" s="413"/>
      <c r="XBL70" s="413"/>
      <c r="XBM70" s="413"/>
      <c r="XBN70" s="413"/>
      <c r="XBO70" s="413"/>
      <c r="XBP70" s="413"/>
      <c r="XBQ70" s="413"/>
      <c r="XBR70" s="413"/>
      <c r="XBS70" s="413"/>
      <c r="XBT70" s="413"/>
      <c r="XBU70" s="413"/>
      <c r="XBV70" s="413"/>
      <c r="XBW70" s="413"/>
      <c r="XBX70" s="413"/>
      <c r="XBY70" s="413"/>
      <c r="XBZ70" s="413"/>
      <c r="XCA70" s="413"/>
      <c r="XCB70" s="413"/>
      <c r="XCC70" s="413"/>
      <c r="XCD70" s="413"/>
      <c r="XCE70" s="413"/>
      <c r="XCF70" s="413"/>
      <c r="XCG70" s="413"/>
      <c r="XCH70" s="413"/>
      <c r="XCI70" s="413"/>
      <c r="XCJ70" s="413"/>
      <c r="XCK70" s="413"/>
      <c r="XCL70" s="413"/>
      <c r="XCM70" s="413"/>
      <c r="XCN70" s="413"/>
      <c r="XCO70" s="413"/>
      <c r="XCP70" s="413"/>
      <c r="XCQ70" s="413"/>
      <c r="XCR70" s="413"/>
      <c r="XCS70" s="413"/>
      <c r="XCT70" s="413"/>
      <c r="XCU70" s="413"/>
      <c r="XCV70" s="413"/>
      <c r="XCW70" s="413"/>
      <c r="XCX70" s="413"/>
      <c r="XCY70" s="413"/>
      <c r="XCZ70" s="413"/>
      <c r="XDA70" s="413"/>
      <c r="XDB70" s="413"/>
      <c r="XDC70" s="413"/>
      <c r="XDD70" s="413"/>
      <c r="XDE70" s="413"/>
      <c r="XDF70" s="413"/>
      <c r="XDG70" s="413"/>
      <c r="XDH70" s="413"/>
      <c r="XDI70" s="413"/>
      <c r="XDJ70" s="413"/>
      <c r="XDK70" s="413"/>
      <c r="XDL70" s="413"/>
      <c r="XDM70" s="413"/>
      <c r="XDN70" s="413"/>
      <c r="XDO70" s="413"/>
      <c r="XDP70" s="413"/>
      <c r="XDQ70" s="413"/>
      <c r="XDR70" s="413"/>
      <c r="XDS70" s="413"/>
      <c r="XDT70" s="413"/>
      <c r="XDU70" s="413"/>
      <c r="XDV70" s="413"/>
      <c r="XDW70" s="413"/>
      <c r="XDX70" s="413"/>
      <c r="XDY70" s="413"/>
      <c r="XDZ70" s="413"/>
      <c r="XEA70" s="413"/>
      <c r="XEB70" s="413"/>
      <c r="XEC70" s="413"/>
      <c r="XED70" s="413"/>
      <c r="XEE70" s="413"/>
      <c r="XEF70" s="413"/>
      <c r="XEG70" s="413"/>
      <c r="XEH70" s="413"/>
      <c r="XEI70" s="413"/>
      <c r="XEJ70" s="413"/>
      <c r="XEK70" s="413"/>
      <c r="XEL70" s="413"/>
      <c r="XEM70" s="413"/>
      <c r="XEN70" s="413"/>
      <c r="XEO70" s="413"/>
      <c r="XEP70" s="413"/>
      <c r="XEQ70" s="413"/>
      <c r="XER70" s="413"/>
      <c r="XES70" s="413"/>
      <c r="XET70" s="413"/>
      <c r="XEU70" s="413"/>
      <c r="XEV70" s="413"/>
      <c r="XEW70" s="413"/>
      <c r="XEX70" s="413"/>
      <c r="XEY70" s="413"/>
      <c r="XEZ70" s="413"/>
      <c r="XFA70" s="413"/>
      <c r="XFB70" s="413"/>
      <c r="XFC70" s="413"/>
      <c r="XFD70" s="413"/>
    </row>
    <row r="71" s="209" customFormat="1" spans="1:16384">
      <c r="A71" s="413"/>
      <c r="B71" s="414"/>
      <c r="C71" s="450"/>
      <c r="D71" s="392"/>
      <c r="E71" s="392"/>
      <c r="F71" s="392"/>
      <c r="G71" s="392"/>
      <c r="H71" s="392"/>
      <c r="I71" s="392"/>
      <c r="J71" s="392"/>
      <c r="K71" s="461"/>
      <c r="L71" s="461"/>
      <c r="M71" s="461"/>
      <c r="N71" s="461"/>
      <c r="O71" s="392"/>
      <c r="P71" s="392"/>
      <c r="Q71" s="392"/>
      <c r="XAB71" s="413"/>
      <c r="XAC71" s="413"/>
      <c r="XAD71" s="413"/>
      <c r="XAE71" s="413"/>
      <c r="XAF71" s="413"/>
      <c r="XAG71" s="413"/>
      <c r="XAH71" s="413"/>
      <c r="XAI71" s="413"/>
      <c r="XAJ71" s="413"/>
      <c r="XAK71" s="413"/>
      <c r="XAL71" s="413"/>
      <c r="XAM71" s="413"/>
      <c r="XAN71" s="413"/>
      <c r="XAO71" s="413"/>
      <c r="XAP71" s="413"/>
      <c r="XAQ71" s="413"/>
      <c r="XAR71" s="413"/>
      <c r="XAS71" s="413"/>
      <c r="XAT71" s="413"/>
      <c r="XAU71" s="413"/>
      <c r="XAV71" s="413"/>
      <c r="XAW71" s="413"/>
      <c r="XAX71" s="413"/>
      <c r="XAY71" s="413"/>
      <c r="XAZ71" s="413"/>
      <c r="XBA71" s="413"/>
      <c r="XBB71" s="413"/>
      <c r="XBC71" s="413"/>
      <c r="XBD71" s="413"/>
      <c r="XBE71" s="413"/>
      <c r="XBF71" s="413"/>
      <c r="XBG71" s="413"/>
      <c r="XBH71" s="413"/>
      <c r="XBI71" s="413"/>
      <c r="XBJ71" s="413"/>
      <c r="XBK71" s="413"/>
      <c r="XBL71" s="413"/>
      <c r="XBM71" s="413"/>
      <c r="XBN71" s="413"/>
      <c r="XBO71" s="413"/>
      <c r="XBP71" s="413"/>
      <c r="XBQ71" s="413"/>
      <c r="XBR71" s="413"/>
      <c r="XBS71" s="413"/>
      <c r="XBT71" s="413"/>
      <c r="XBU71" s="413"/>
      <c r="XBV71" s="413"/>
      <c r="XBW71" s="413"/>
      <c r="XBX71" s="413"/>
      <c r="XBY71" s="413"/>
      <c r="XBZ71" s="413"/>
      <c r="XCA71" s="413"/>
      <c r="XCB71" s="413"/>
      <c r="XCC71" s="413"/>
      <c r="XCD71" s="413"/>
      <c r="XCE71" s="413"/>
      <c r="XCF71" s="413"/>
      <c r="XCG71" s="413"/>
      <c r="XCH71" s="413"/>
      <c r="XCI71" s="413"/>
      <c r="XCJ71" s="413"/>
      <c r="XCK71" s="413"/>
      <c r="XCL71" s="413"/>
      <c r="XCM71" s="413"/>
      <c r="XCN71" s="413"/>
      <c r="XCO71" s="413"/>
      <c r="XCP71" s="413"/>
      <c r="XCQ71" s="413"/>
      <c r="XCR71" s="413"/>
      <c r="XCS71" s="413"/>
      <c r="XCT71" s="413"/>
      <c r="XCU71" s="413"/>
      <c r="XCV71" s="413"/>
      <c r="XCW71" s="413"/>
      <c r="XCX71" s="413"/>
      <c r="XCY71" s="413"/>
      <c r="XCZ71" s="413"/>
      <c r="XDA71" s="413"/>
      <c r="XDB71" s="413"/>
      <c r="XDC71" s="413"/>
      <c r="XDD71" s="413"/>
      <c r="XDE71" s="413"/>
      <c r="XDF71" s="413"/>
      <c r="XDG71" s="413"/>
      <c r="XDH71" s="413"/>
      <c r="XDI71" s="413"/>
      <c r="XDJ71" s="413"/>
      <c r="XDK71" s="413"/>
      <c r="XDL71" s="413"/>
      <c r="XDM71" s="413"/>
      <c r="XDN71" s="413"/>
      <c r="XDO71" s="413"/>
      <c r="XDP71" s="413"/>
      <c r="XDQ71" s="413"/>
      <c r="XDR71" s="413"/>
      <c r="XDS71" s="413"/>
      <c r="XDT71" s="413"/>
      <c r="XDU71" s="413"/>
      <c r="XDV71" s="413"/>
      <c r="XDW71" s="413"/>
      <c r="XDX71" s="413"/>
      <c r="XDY71" s="413"/>
      <c r="XDZ71" s="413"/>
      <c r="XEA71" s="413"/>
      <c r="XEB71" s="413"/>
      <c r="XEC71" s="413"/>
      <c r="XED71" s="413"/>
      <c r="XEE71" s="413"/>
      <c r="XEF71" s="413"/>
      <c r="XEG71" s="413"/>
      <c r="XEH71" s="413"/>
      <c r="XEI71" s="413"/>
      <c r="XEJ71" s="413"/>
      <c r="XEK71" s="413"/>
      <c r="XEL71" s="413"/>
      <c r="XEM71" s="413"/>
      <c r="XEN71" s="413"/>
      <c r="XEO71" s="413"/>
      <c r="XEP71" s="413"/>
      <c r="XEQ71" s="413"/>
      <c r="XER71" s="413"/>
      <c r="XES71" s="413"/>
      <c r="XET71" s="413"/>
      <c r="XEU71" s="413"/>
      <c r="XEV71" s="413"/>
      <c r="XEW71" s="413"/>
      <c r="XEX71" s="413"/>
      <c r="XEY71" s="413"/>
      <c r="XEZ71" s="413"/>
      <c r="XFA71" s="413"/>
      <c r="XFB71" s="413"/>
      <c r="XFC71" s="413"/>
      <c r="XFD71" s="413"/>
    </row>
    <row r="72" s="209" customFormat="1" spans="1:16384">
      <c r="A72" s="413"/>
      <c r="B72" s="414"/>
      <c r="C72" s="450"/>
      <c r="D72" s="392"/>
      <c r="E72" s="392"/>
      <c r="F72" s="392"/>
      <c r="G72" s="392"/>
      <c r="H72" s="392"/>
      <c r="I72" s="392"/>
      <c r="J72" s="392"/>
      <c r="K72" s="461"/>
      <c r="L72" s="461"/>
      <c r="M72" s="461"/>
      <c r="N72" s="461"/>
      <c r="O72" s="392"/>
      <c r="P72" s="392"/>
      <c r="Q72" s="392"/>
      <c r="XAB72" s="413"/>
      <c r="XAC72" s="413"/>
      <c r="XAD72" s="413"/>
      <c r="XAE72" s="413"/>
      <c r="XAF72" s="413"/>
      <c r="XAG72" s="413"/>
      <c r="XAH72" s="413"/>
      <c r="XAI72" s="413"/>
      <c r="XAJ72" s="413"/>
      <c r="XAK72" s="413"/>
      <c r="XAL72" s="413"/>
      <c r="XAM72" s="413"/>
      <c r="XAN72" s="413"/>
      <c r="XAO72" s="413"/>
      <c r="XAP72" s="413"/>
      <c r="XAQ72" s="413"/>
      <c r="XAR72" s="413"/>
      <c r="XAS72" s="413"/>
      <c r="XAT72" s="413"/>
      <c r="XAU72" s="413"/>
      <c r="XAV72" s="413"/>
      <c r="XAW72" s="413"/>
      <c r="XAX72" s="413"/>
      <c r="XAY72" s="413"/>
      <c r="XAZ72" s="413"/>
      <c r="XBA72" s="413"/>
      <c r="XBB72" s="413"/>
      <c r="XBC72" s="413"/>
      <c r="XBD72" s="413"/>
      <c r="XBE72" s="413"/>
      <c r="XBF72" s="413"/>
      <c r="XBG72" s="413"/>
      <c r="XBH72" s="413"/>
      <c r="XBI72" s="413"/>
      <c r="XBJ72" s="413"/>
      <c r="XBK72" s="413"/>
      <c r="XBL72" s="413"/>
      <c r="XBM72" s="413"/>
      <c r="XBN72" s="413"/>
      <c r="XBO72" s="413"/>
      <c r="XBP72" s="413"/>
      <c r="XBQ72" s="413"/>
      <c r="XBR72" s="413"/>
      <c r="XBS72" s="413"/>
      <c r="XBT72" s="413"/>
      <c r="XBU72" s="413"/>
      <c r="XBV72" s="413"/>
      <c r="XBW72" s="413"/>
      <c r="XBX72" s="413"/>
      <c r="XBY72" s="413"/>
      <c r="XBZ72" s="413"/>
      <c r="XCA72" s="413"/>
      <c r="XCB72" s="413"/>
      <c r="XCC72" s="413"/>
      <c r="XCD72" s="413"/>
      <c r="XCE72" s="413"/>
      <c r="XCF72" s="413"/>
      <c r="XCG72" s="413"/>
      <c r="XCH72" s="413"/>
      <c r="XCI72" s="413"/>
      <c r="XCJ72" s="413"/>
      <c r="XCK72" s="413"/>
      <c r="XCL72" s="413"/>
      <c r="XCM72" s="413"/>
      <c r="XCN72" s="413"/>
      <c r="XCO72" s="413"/>
      <c r="XCP72" s="413"/>
      <c r="XCQ72" s="413"/>
      <c r="XCR72" s="413"/>
      <c r="XCS72" s="413"/>
      <c r="XCT72" s="413"/>
      <c r="XCU72" s="413"/>
      <c r="XCV72" s="413"/>
      <c r="XCW72" s="413"/>
      <c r="XCX72" s="413"/>
      <c r="XCY72" s="413"/>
      <c r="XCZ72" s="413"/>
      <c r="XDA72" s="413"/>
      <c r="XDB72" s="413"/>
      <c r="XDC72" s="413"/>
      <c r="XDD72" s="413"/>
      <c r="XDE72" s="413"/>
      <c r="XDF72" s="413"/>
      <c r="XDG72" s="413"/>
      <c r="XDH72" s="413"/>
      <c r="XDI72" s="413"/>
      <c r="XDJ72" s="413"/>
      <c r="XDK72" s="413"/>
      <c r="XDL72" s="413"/>
      <c r="XDM72" s="413"/>
      <c r="XDN72" s="413"/>
      <c r="XDO72" s="413"/>
      <c r="XDP72" s="413"/>
      <c r="XDQ72" s="413"/>
      <c r="XDR72" s="413"/>
      <c r="XDS72" s="413"/>
      <c r="XDT72" s="413"/>
      <c r="XDU72" s="413"/>
      <c r="XDV72" s="413"/>
      <c r="XDW72" s="413"/>
      <c r="XDX72" s="413"/>
      <c r="XDY72" s="413"/>
      <c r="XDZ72" s="413"/>
      <c r="XEA72" s="413"/>
      <c r="XEB72" s="413"/>
      <c r="XEC72" s="413"/>
      <c r="XED72" s="413"/>
      <c r="XEE72" s="413"/>
      <c r="XEF72" s="413"/>
      <c r="XEG72" s="413"/>
      <c r="XEH72" s="413"/>
      <c r="XEI72" s="413"/>
      <c r="XEJ72" s="413"/>
      <c r="XEK72" s="413"/>
      <c r="XEL72" s="413"/>
      <c r="XEM72" s="413"/>
      <c r="XEN72" s="413"/>
      <c r="XEO72" s="413"/>
      <c r="XEP72" s="413"/>
      <c r="XEQ72" s="413"/>
      <c r="XER72" s="413"/>
      <c r="XES72" s="413"/>
      <c r="XET72" s="413"/>
      <c r="XEU72" s="413"/>
      <c r="XEV72" s="413"/>
      <c r="XEW72" s="413"/>
      <c r="XEX72" s="413"/>
      <c r="XEY72" s="413"/>
      <c r="XEZ72" s="413"/>
      <c r="XFA72" s="413"/>
      <c r="XFB72" s="413"/>
      <c r="XFC72" s="413"/>
      <c r="XFD72" s="413"/>
    </row>
    <row r="73" s="209" customFormat="1" spans="1:16384">
      <c r="A73" s="413"/>
      <c r="B73" s="414"/>
      <c r="C73" s="450"/>
      <c r="D73" s="392"/>
      <c r="E73" s="392"/>
      <c r="F73" s="392"/>
      <c r="G73" s="392"/>
      <c r="H73" s="392"/>
      <c r="I73" s="392"/>
      <c r="J73" s="392"/>
      <c r="K73" s="461"/>
      <c r="L73" s="461"/>
      <c r="M73" s="461"/>
      <c r="N73" s="461"/>
      <c r="O73" s="392"/>
      <c r="P73" s="392"/>
      <c r="Q73" s="392"/>
      <c r="XAB73" s="413"/>
      <c r="XAC73" s="413"/>
      <c r="XAD73" s="413"/>
      <c r="XAE73" s="413"/>
      <c r="XAF73" s="413"/>
      <c r="XAG73" s="413"/>
      <c r="XAH73" s="413"/>
      <c r="XAI73" s="413"/>
      <c r="XAJ73" s="413"/>
      <c r="XAK73" s="413"/>
      <c r="XAL73" s="413"/>
      <c r="XAM73" s="413"/>
      <c r="XAN73" s="413"/>
      <c r="XAO73" s="413"/>
      <c r="XAP73" s="413"/>
      <c r="XAQ73" s="413"/>
      <c r="XAR73" s="413"/>
      <c r="XAS73" s="413"/>
      <c r="XAT73" s="413"/>
      <c r="XAU73" s="413"/>
      <c r="XAV73" s="413"/>
      <c r="XAW73" s="413"/>
      <c r="XAX73" s="413"/>
      <c r="XAY73" s="413"/>
      <c r="XAZ73" s="413"/>
      <c r="XBA73" s="413"/>
      <c r="XBB73" s="413"/>
      <c r="XBC73" s="413"/>
      <c r="XBD73" s="413"/>
      <c r="XBE73" s="413"/>
      <c r="XBF73" s="413"/>
      <c r="XBG73" s="413"/>
      <c r="XBH73" s="413"/>
      <c r="XBI73" s="413"/>
      <c r="XBJ73" s="413"/>
      <c r="XBK73" s="413"/>
      <c r="XBL73" s="413"/>
      <c r="XBM73" s="413"/>
      <c r="XBN73" s="413"/>
      <c r="XBO73" s="413"/>
      <c r="XBP73" s="413"/>
      <c r="XBQ73" s="413"/>
      <c r="XBR73" s="413"/>
      <c r="XBS73" s="413"/>
      <c r="XBT73" s="413"/>
      <c r="XBU73" s="413"/>
      <c r="XBV73" s="413"/>
      <c r="XBW73" s="413"/>
      <c r="XBX73" s="413"/>
      <c r="XBY73" s="413"/>
      <c r="XBZ73" s="413"/>
      <c r="XCA73" s="413"/>
      <c r="XCB73" s="413"/>
      <c r="XCC73" s="413"/>
      <c r="XCD73" s="413"/>
      <c r="XCE73" s="413"/>
      <c r="XCF73" s="413"/>
      <c r="XCG73" s="413"/>
      <c r="XCH73" s="413"/>
      <c r="XCI73" s="413"/>
      <c r="XCJ73" s="413"/>
      <c r="XCK73" s="413"/>
      <c r="XCL73" s="413"/>
      <c r="XCM73" s="413"/>
      <c r="XCN73" s="413"/>
      <c r="XCO73" s="413"/>
      <c r="XCP73" s="413"/>
      <c r="XCQ73" s="413"/>
      <c r="XCR73" s="413"/>
      <c r="XCS73" s="413"/>
      <c r="XCT73" s="413"/>
      <c r="XCU73" s="413"/>
      <c r="XCV73" s="413"/>
      <c r="XCW73" s="413"/>
      <c r="XCX73" s="413"/>
      <c r="XCY73" s="413"/>
      <c r="XCZ73" s="413"/>
      <c r="XDA73" s="413"/>
      <c r="XDB73" s="413"/>
      <c r="XDC73" s="413"/>
      <c r="XDD73" s="413"/>
      <c r="XDE73" s="413"/>
      <c r="XDF73" s="413"/>
      <c r="XDG73" s="413"/>
      <c r="XDH73" s="413"/>
      <c r="XDI73" s="413"/>
      <c r="XDJ73" s="413"/>
      <c r="XDK73" s="413"/>
      <c r="XDL73" s="413"/>
      <c r="XDM73" s="413"/>
      <c r="XDN73" s="413"/>
      <c r="XDO73" s="413"/>
      <c r="XDP73" s="413"/>
      <c r="XDQ73" s="413"/>
      <c r="XDR73" s="413"/>
      <c r="XDS73" s="413"/>
      <c r="XDT73" s="413"/>
      <c r="XDU73" s="413"/>
      <c r="XDV73" s="413"/>
      <c r="XDW73" s="413"/>
      <c r="XDX73" s="413"/>
      <c r="XDY73" s="413"/>
      <c r="XDZ73" s="413"/>
      <c r="XEA73" s="413"/>
      <c r="XEB73" s="413"/>
      <c r="XEC73" s="413"/>
      <c r="XED73" s="413"/>
      <c r="XEE73" s="413"/>
      <c r="XEF73" s="413"/>
      <c r="XEG73" s="413"/>
      <c r="XEH73" s="413"/>
      <c r="XEI73" s="413"/>
      <c r="XEJ73" s="413"/>
      <c r="XEK73" s="413"/>
      <c r="XEL73" s="413"/>
      <c r="XEM73" s="413"/>
      <c r="XEN73" s="413"/>
      <c r="XEO73" s="413"/>
      <c r="XEP73" s="413"/>
      <c r="XEQ73" s="413"/>
      <c r="XER73" s="413"/>
      <c r="XES73" s="413"/>
      <c r="XET73" s="413"/>
      <c r="XEU73" s="413"/>
      <c r="XEV73" s="413"/>
      <c r="XEW73" s="413"/>
      <c r="XEX73" s="413"/>
      <c r="XEY73" s="413"/>
      <c r="XEZ73" s="413"/>
      <c r="XFA73" s="413"/>
      <c r="XFB73" s="413"/>
      <c r="XFC73" s="413"/>
      <c r="XFD73" s="413"/>
    </row>
    <row r="74" s="209" customFormat="1" spans="1:16384">
      <c r="A74" s="413"/>
      <c r="B74" s="414"/>
      <c r="C74" s="450"/>
      <c r="D74" s="392"/>
      <c r="E74" s="392"/>
      <c r="F74" s="392"/>
      <c r="G74" s="392"/>
      <c r="H74" s="392"/>
      <c r="I74" s="392"/>
      <c r="J74" s="392"/>
      <c r="K74" s="461"/>
      <c r="L74" s="461"/>
      <c r="M74" s="461"/>
      <c r="N74" s="461"/>
      <c r="O74" s="392"/>
      <c r="P74" s="392"/>
      <c r="Q74" s="392"/>
      <c r="XAB74" s="413"/>
      <c r="XAC74" s="413"/>
      <c r="XAD74" s="413"/>
      <c r="XAE74" s="413"/>
      <c r="XAF74" s="413"/>
      <c r="XAG74" s="413"/>
      <c r="XAH74" s="413"/>
      <c r="XAI74" s="413"/>
      <c r="XAJ74" s="413"/>
      <c r="XAK74" s="413"/>
      <c r="XAL74" s="413"/>
      <c r="XAM74" s="413"/>
      <c r="XAN74" s="413"/>
      <c r="XAO74" s="413"/>
      <c r="XAP74" s="413"/>
      <c r="XAQ74" s="413"/>
      <c r="XAR74" s="413"/>
      <c r="XAS74" s="413"/>
      <c r="XAT74" s="413"/>
      <c r="XAU74" s="413"/>
      <c r="XAV74" s="413"/>
      <c r="XAW74" s="413"/>
      <c r="XAX74" s="413"/>
      <c r="XAY74" s="413"/>
      <c r="XAZ74" s="413"/>
      <c r="XBA74" s="413"/>
      <c r="XBB74" s="413"/>
      <c r="XBC74" s="413"/>
      <c r="XBD74" s="413"/>
      <c r="XBE74" s="413"/>
      <c r="XBF74" s="413"/>
      <c r="XBG74" s="413"/>
      <c r="XBH74" s="413"/>
      <c r="XBI74" s="413"/>
      <c r="XBJ74" s="413"/>
      <c r="XBK74" s="413"/>
      <c r="XBL74" s="413"/>
      <c r="XBM74" s="413"/>
      <c r="XBN74" s="413"/>
      <c r="XBO74" s="413"/>
      <c r="XBP74" s="413"/>
      <c r="XBQ74" s="413"/>
      <c r="XBR74" s="413"/>
      <c r="XBS74" s="413"/>
      <c r="XBT74" s="413"/>
      <c r="XBU74" s="413"/>
      <c r="XBV74" s="413"/>
      <c r="XBW74" s="413"/>
      <c r="XBX74" s="413"/>
      <c r="XBY74" s="413"/>
      <c r="XBZ74" s="413"/>
      <c r="XCA74" s="413"/>
      <c r="XCB74" s="413"/>
      <c r="XCC74" s="413"/>
      <c r="XCD74" s="413"/>
      <c r="XCE74" s="413"/>
      <c r="XCF74" s="413"/>
      <c r="XCG74" s="413"/>
      <c r="XCH74" s="413"/>
      <c r="XCI74" s="413"/>
      <c r="XCJ74" s="413"/>
      <c r="XCK74" s="413"/>
      <c r="XCL74" s="413"/>
      <c r="XCM74" s="413"/>
      <c r="XCN74" s="413"/>
      <c r="XCO74" s="413"/>
      <c r="XCP74" s="413"/>
      <c r="XCQ74" s="413"/>
      <c r="XCR74" s="413"/>
      <c r="XCS74" s="413"/>
      <c r="XCT74" s="413"/>
      <c r="XCU74" s="413"/>
      <c r="XCV74" s="413"/>
      <c r="XCW74" s="413"/>
      <c r="XCX74" s="413"/>
      <c r="XCY74" s="413"/>
      <c r="XCZ74" s="413"/>
      <c r="XDA74" s="413"/>
      <c r="XDB74" s="413"/>
      <c r="XDC74" s="413"/>
      <c r="XDD74" s="413"/>
      <c r="XDE74" s="413"/>
      <c r="XDF74" s="413"/>
      <c r="XDG74" s="413"/>
      <c r="XDH74" s="413"/>
      <c r="XDI74" s="413"/>
      <c r="XDJ74" s="413"/>
      <c r="XDK74" s="413"/>
      <c r="XDL74" s="413"/>
      <c r="XDM74" s="413"/>
      <c r="XDN74" s="413"/>
      <c r="XDO74" s="413"/>
      <c r="XDP74" s="413"/>
      <c r="XDQ74" s="413"/>
      <c r="XDR74" s="413"/>
      <c r="XDS74" s="413"/>
      <c r="XDT74" s="413"/>
      <c r="XDU74" s="413"/>
      <c r="XDV74" s="413"/>
      <c r="XDW74" s="413"/>
      <c r="XDX74" s="413"/>
      <c r="XDY74" s="413"/>
      <c r="XDZ74" s="413"/>
      <c r="XEA74" s="413"/>
      <c r="XEB74" s="413"/>
      <c r="XEC74" s="413"/>
      <c r="XED74" s="413"/>
      <c r="XEE74" s="413"/>
      <c r="XEF74" s="413"/>
      <c r="XEG74" s="413"/>
      <c r="XEH74" s="413"/>
      <c r="XEI74" s="413"/>
      <c r="XEJ74" s="413"/>
      <c r="XEK74" s="413"/>
      <c r="XEL74" s="413"/>
      <c r="XEM74" s="413"/>
      <c r="XEN74" s="413"/>
      <c r="XEO74" s="413"/>
      <c r="XEP74" s="413"/>
      <c r="XEQ74" s="413"/>
      <c r="XER74" s="413"/>
      <c r="XES74" s="413"/>
      <c r="XET74" s="413"/>
      <c r="XEU74" s="413"/>
      <c r="XEV74" s="413"/>
      <c r="XEW74" s="413"/>
      <c r="XEX74" s="413"/>
      <c r="XEY74" s="413"/>
      <c r="XEZ74" s="413"/>
      <c r="XFA74" s="413"/>
      <c r="XFB74" s="413"/>
      <c r="XFC74" s="413"/>
      <c r="XFD74" s="413"/>
    </row>
    <row r="75" s="209" customFormat="1" spans="1:16384">
      <c r="A75" s="413"/>
      <c r="B75" s="414"/>
      <c r="C75" s="450"/>
      <c r="D75" s="392"/>
      <c r="E75" s="392"/>
      <c r="F75" s="392"/>
      <c r="G75" s="392"/>
      <c r="H75" s="392"/>
      <c r="I75" s="392"/>
      <c r="J75" s="392"/>
      <c r="K75" s="461"/>
      <c r="L75" s="461"/>
      <c r="M75" s="461"/>
      <c r="N75" s="461"/>
      <c r="O75" s="392"/>
      <c r="P75" s="392"/>
      <c r="Q75" s="392"/>
      <c r="XAB75" s="413"/>
      <c r="XAC75" s="413"/>
      <c r="XAD75" s="413"/>
      <c r="XAE75" s="413"/>
      <c r="XAF75" s="413"/>
      <c r="XAG75" s="413"/>
      <c r="XAH75" s="413"/>
      <c r="XAI75" s="413"/>
      <c r="XAJ75" s="413"/>
      <c r="XAK75" s="413"/>
      <c r="XAL75" s="413"/>
      <c r="XAM75" s="413"/>
      <c r="XAN75" s="413"/>
      <c r="XAO75" s="413"/>
      <c r="XAP75" s="413"/>
      <c r="XAQ75" s="413"/>
      <c r="XAR75" s="413"/>
      <c r="XAS75" s="413"/>
      <c r="XAT75" s="413"/>
      <c r="XAU75" s="413"/>
      <c r="XAV75" s="413"/>
      <c r="XAW75" s="413"/>
      <c r="XAX75" s="413"/>
      <c r="XAY75" s="413"/>
      <c r="XAZ75" s="413"/>
      <c r="XBA75" s="413"/>
      <c r="XBB75" s="413"/>
      <c r="XBC75" s="413"/>
      <c r="XBD75" s="413"/>
      <c r="XBE75" s="413"/>
      <c r="XBF75" s="413"/>
      <c r="XBG75" s="413"/>
      <c r="XBH75" s="413"/>
      <c r="XBI75" s="413"/>
      <c r="XBJ75" s="413"/>
      <c r="XBK75" s="413"/>
      <c r="XBL75" s="413"/>
      <c r="XBM75" s="413"/>
      <c r="XBN75" s="413"/>
      <c r="XBO75" s="413"/>
      <c r="XBP75" s="413"/>
      <c r="XBQ75" s="413"/>
      <c r="XBR75" s="413"/>
      <c r="XBS75" s="413"/>
      <c r="XBT75" s="413"/>
      <c r="XBU75" s="413"/>
      <c r="XBV75" s="413"/>
      <c r="XBW75" s="413"/>
      <c r="XBX75" s="413"/>
      <c r="XBY75" s="413"/>
      <c r="XBZ75" s="413"/>
      <c r="XCA75" s="413"/>
      <c r="XCB75" s="413"/>
      <c r="XCC75" s="413"/>
      <c r="XCD75" s="413"/>
      <c r="XCE75" s="413"/>
      <c r="XCF75" s="413"/>
      <c r="XCG75" s="413"/>
      <c r="XCH75" s="413"/>
      <c r="XCI75" s="413"/>
      <c r="XCJ75" s="413"/>
      <c r="XCK75" s="413"/>
      <c r="XCL75" s="413"/>
      <c r="XCM75" s="413"/>
      <c r="XCN75" s="413"/>
      <c r="XCO75" s="413"/>
      <c r="XCP75" s="413"/>
      <c r="XCQ75" s="413"/>
      <c r="XCR75" s="413"/>
      <c r="XCS75" s="413"/>
      <c r="XCT75" s="413"/>
      <c r="XCU75" s="413"/>
      <c r="XCV75" s="413"/>
      <c r="XCW75" s="413"/>
      <c r="XCX75" s="413"/>
      <c r="XCY75" s="413"/>
      <c r="XCZ75" s="413"/>
      <c r="XDA75" s="413"/>
      <c r="XDB75" s="413"/>
      <c r="XDC75" s="413"/>
      <c r="XDD75" s="413"/>
      <c r="XDE75" s="413"/>
      <c r="XDF75" s="413"/>
      <c r="XDG75" s="413"/>
      <c r="XDH75" s="413"/>
      <c r="XDI75" s="413"/>
      <c r="XDJ75" s="413"/>
      <c r="XDK75" s="413"/>
      <c r="XDL75" s="413"/>
      <c r="XDM75" s="413"/>
      <c r="XDN75" s="413"/>
      <c r="XDO75" s="413"/>
      <c r="XDP75" s="413"/>
      <c r="XDQ75" s="413"/>
      <c r="XDR75" s="413"/>
      <c r="XDS75" s="413"/>
      <c r="XDT75" s="413"/>
      <c r="XDU75" s="413"/>
      <c r="XDV75" s="413"/>
      <c r="XDW75" s="413"/>
      <c r="XDX75" s="413"/>
      <c r="XDY75" s="413"/>
      <c r="XDZ75" s="413"/>
      <c r="XEA75" s="413"/>
      <c r="XEB75" s="413"/>
      <c r="XEC75" s="413"/>
      <c r="XED75" s="413"/>
      <c r="XEE75" s="413"/>
      <c r="XEF75" s="413"/>
      <c r="XEG75" s="413"/>
      <c r="XEH75" s="413"/>
      <c r="XEI75" s="413"/>
      <c r="XEJ75" s="413"/>
      <c r="XEK75" s="413"/>
      <c r="XEL75" s="413"/>
      <c r="XEM75" s="413"/>
      <c r="XEN75" s="413"/>
      <c r="XEO75" s="413"/>
      <c r="XEP75" s="413"/>
      <c r="XEQ75" s="413"/>
      <c r="XER75" s="413"/>
      <c r="XES75" s="413"/>
      <c r="XET75" s="413"/>
      <c r="XEU75" s="413"/>
      <c r="XEV75" s="413"/>
      <c r="XEW75" s="413"/>
      <c r="XEX75" s="413"/>
      <c r="XEY75" s="413"/>
      <c r="XEZ75" s="413"/>
      <c r="XFA75" s="413"/>
      <c r="XFB75" s="413"/>
      <c r="XFC75" s="413"/>
      <c r="XFD75" s="413"/>
    </row>
    <row r="76" s="209" customFormat="1" spans="1:16384">
      <c r="A76" s="413"/>
      <c r="B76" s="414"/>
      <c r="C76" s="450"/>
      <c r="D76" s="392"/>
      <c r="E76" s="392"/>
      <c r="F76" s="392"/>
      <c r="G76" s="392"/>
      <c r="H76" s="392"/>
      <c r="I76" s="392"/>
      <c r="J76" s="392"/>
      <c r="K76" s="461"/>
      <c r="L76" s="461"/>
      <c r="M76" s="461"/>
      <c r="N76" s="461"/>
      <c r="O76" s="392"/>
      <c r="P76" s="392"/>
      <c r="Q76" s="392"/>
      <c r="XAB76" s="413"/>
      <c r="XAC76" s="413"/>
      <c r="XAD76" s="413"/>
      <c r="XAE76" s="413"/>
      <c r="XAF76" s="413"/>
      <c r="XAG76" s="413"/>
      <c r="XAH76" s="413"/>
      <c r="XAI76" s="413"/>
      <c r="XAJ76" s="413"/>
      <c r="XAK76" s="413"/>
      <c r="XAL76" s="413"/>
      <c r="XAM76" s="413"/>
      <c r="XAN76" s="413"/>
      <c r="XAO76" s="413"/>
      <c r="XAP76" s="413"/>
      <c r="XAQ76" s="413"/>
      <c r="XAR76" s="413"/>
      <c r="XAS76" s="413"/>
      <c r="XAT76" s="413"/>
      <c r="XAU76" s="413"/>
      <c r="XAV76" s="413"/>
      <c r="XAW76" s="413"/>
      <c r="XAX76" s="413"/>
      <c r="XAY76" s="413"/>
      <c r="XAZ76" s="413"/>
      <c r="XBA76" s="413"/>
      <c r="XBB76" s="413"/>
      <c r="XBC76" s="413"/>
      <c r="XBD76" s="413"/>
      <c r="XBE76" s="413"/>
      <c r="XBF76" s="413"/>
      <c r="XBG76" s="413"/>
      <c r="XBH76" s="413"/>
      <c r="XBI76" s="413"/>
      <c r="XBJ76" s="413"/>
      <c r="XBK76" s="413"/>
      <c r="XBL76" s="413"/>
      <c r="XBM76" s="413"/>
      <c r="XBN76" s="413"/>
      <c r="XBO76" s="413"/>
      <c r="XBP76" s="413"/>
      <c r="XBQ76" s="413"/>
      <c r="XBR76" s="413"/>
      <c r="XBS76" s="413"/>
      <c r="XBT76" s="413"/>
      <c r="XBU76" s="413"/>
      <c r="XBV76" s="413"/>
      <c r="XBW76" s="413"/>
      <c r="XBX76" s="413"/>
      <c r="XBY76" s="413"/>
      <c r="XBZ76" s="413"/>
      <c r="XCA76" s="413"/>
      <c r="XCB76" s="413"/>
      <c r="XCC76" s="413"/>
      <c r="XCD76" s="413"/>
      <c r="XCE76" s="413"/>
      <c r="XCF76" s="413"/>
      <c r="XCG76" s="413"/>
      <c r="XCH76" s="413"/>
      <c r="XCI76" s="413"/>
      <c r="XCJ76" s="413"/>
      <c r="XCK76" s="413"/>
      <c r="XCL76" s="413"/>
      <c r="XCM76" s="413"/>
      <c r="XCN76" s="413"/>
      <c r="XCO76" s="413"/>
      <c r="XCP76" s="413"/>
      <c r="XCQ76" s="413"/>
      <c r="XCR76" s="413"/>
      <c r="XCS76" s="413"/>
      <c r="XCT76" s="413"/>
      <c r="XCU76" s="413"/>
      <c r="XCV76" s="413"/>
      <c r="XCW76" s="413"/>
      <c r="XCX76" s="413"/>
      <c r="XCY76" s="413"/>
      <c r="XCZ76" s="413"/>
      <c r="XDA76" s="413"/>
      <c r="XDB76" s="413"/>
      <c r="XDC76" s="413"/>
      <c r="XDD76" s="413"/>
      <c r="XDE76" s="413"/>
      <c r="XDF76" s="413"/>
      <c r="XDG76" s="413"/>
      <c r="XDH76" s="413"/>
      <c r="XDI76" s="413"/>
      <c r="XDJ76" s="413"/>
      <c r="XDK76" s="413"/>
      <c r="XDL76" s="413"/>
      <c r="XDM76" s="413"/>
      <c r="XDN76" s="413"/>
      <c r="XDO76" s="413"/>
      <c r="XDP76" s="413"/>
      <c r="XDQ76" s="413"/>
      <c r="XDR76" s="413"/>
      <c r="XDS76" s="413"/>
      <c r="XDT76" s="413"/>
      <c r="XDU76" s="413"/>
      <c r="XDV76" s="413"/>
      <c r="XDW76" s="413"/>
      <c r="XDX76" s="413"/>
      <c r="XDY76" s="413"/>
      <c r="XDZ76" s="413"/>
      <c r="XEA76" s="413"/>
      <c r="XEB76" s="413"/>
      <c r="XEC76" s="413"/>
      <c r="XED76" s="413"/>
      <c r="XEE76" s="413"/>
      <c r="XEF76" s="413"/>
      <c r="XEG76" s="413"/>
      <c r="XEH76" s="413"/>
      <c r="XEI76" s="413"/>
      <c r="XEJ76" s="413"/>
      <c r="XEK76" s="413"/>
      <c r="XEL76" s="413"/>
      <c r="XEM76" s="413"/>
      <c r="XEN76" s="413"/>
      <c r="XEO76" s="413"/>
      <c r="XEP76" s="413"/>
      <c r="XEQ76" s="413"/>
      <c r="XER76" s="413"/>
      <c r="XES76" s="413"/>
      <c r="XET76" s="413"/>
      <c r="XEU76" s="413"/>
      <c r="XEV76" s="413"/>
      <c r="XEW76" s="413"/>
      <c r="XEX76" s="413"/>
      <c r="XEY76" s="413"/>
      <c r="XEZ76" s="413"/>
      <c r="XFA76" s="413"/>
      <c r="XFB76" s="413"/>
      <c r="XFC76" s="413"/>
      <c r="XFD76" s="413"/>
    </row>
    <row r="77" s="209" customFormat="1" spans="1:16384">
      <c r="A77" s="413"/>
      <c r="B77" s="414"/>
      <c r="C77" s="450"/>
      <c r="D77" s="392"/>
      <c r="E77" s="392"/>
      <c r="F77" s="392"/>
      <c r="G77" s="392"/>
      <c r="H77" s="392"/>
      <c r="I77" s="392"/>
      <c r="J77" s="392"/>
      <c r="K77" s="461"/>
      <c r="L77" s="461"/>
      <c r="M77" s="461"/>
      <c r="N77" s="461"/>
      <c r="O77" s="392"/>
      <c r="P77" s="392"/>
      <c r="Q77" s="392"/>
      <c r="XAB77" s="413"/>
      <c r="XAC77" s="413"/>
      <c r="XAD77" s="413"/>
      <c r="XAE77" s="413"/>
      <c r="XAF77" s="413"/>
      <c r="XAG77" s="413"/>
      <c r="XAH77" s="413"/>
      <c r="XAI77" s="413"/>
      <c r="XAJ77" s="413"/>
      <c r="XAK77" s="413"/>
      <c r="XAL77" s="413"/>
      <c r="XAM77" s="413"/>
      <c r="XAN77" s="413"/>
      <c r="XAO77" s="413"/>
      <c r="XAP77" s="413"/>
      <c r="XAQ77" s="413"/>
      <c r="XAR77" s="413"/>
      <c r="XAS77" s="413"/>
      <c r="XAT77" s="413"/>
      <c r="XAU77" s="413"/>
      <c r="XAV77" s="413"/>
      <c r="XAW77" s="413"/>
      <c r="XAX77" s="413"/>
      <c r="XAY77" s="413"/>
      <c r="XAZ77" s="413"/>
      <c r="XBA77" s="413"/>
      <c r="XBB77" s="413"/>
      <c r="XBC77" s="413"/>
      <c r="XBD77" s="413"/>
      <c r="XBE77" s="413"/>
      <c r="XBF77" s="413"/>
      <c r="XBG77" s="413"/>
      <c r="XBH77" s="413"/>
      <c r="XBI77" s="413"/>
      <c r="XBJ77" s="413"/>
      <c r="XBK77" s="413"/>
      <c r="XBL77" s="413"/>
      <c r="XBM77" s="413"/>
      <c r="XBN77" s="413"/>
      <c r="XBO77" s="413"/>
      <c r="XBP77" s="413"/>
      <c r="XBQ77" s="413"/>
      <c r="XBR77" s="413"/>
      <c r="XBS77" s="413"/>
      <c r="XBT77" s="413"/>
      <c r="XBU77" s="413"/>
      <c r="XBV77" s="413"/>
      <c r="XBW77" s="413"/>
      <c r="XBX77" s="413"/>
      <c r="XBY77" s="413"/>
      <c r="XBZ77" s="413"/>
      <c r="XCA77" s="413"/>
      <c r="XCB77" s="413"/>
      <c r="XCC77" s="413"/>
      <c r="XCD77" s="413"/>
      <c r="XCE77" s="413"/>
      <c r="XCF77" s="413"/>
      <c r="XCG77" s="413"/>
      <c r="XCH77" s="413"/>
      <c r="XCI77" s="413"/>
      <c r="XCJ77" s="413"/>
      <c r="XCK77" s="413"/>
      <c r="XCL77" s="413"/>
      <c r="XCM77" s="413"/>
      <c r="XCN77" s="413"/>
      <c r="XCO77" s="413"/>
      <c r="XCP77" s="413"/>
      <c r="XCQ77" s="413"/>
      <c r="XCR77" s="413"/>
      <c r="XCS77" s="413"/>
      <c r="XCT77" s="413"/>
      <c r="XCU77" s="413"/>
      <c r="XCV77" s="413"/>
      <c r="XCW77" s="413"/>
      <c r="XCX77" s="413"/>
      <c r="XCY77" s="413"/>
      <c r="XCZ77" s="413"/>
      <c r="XDA77" s="413"/>
      <c r="XDB77" s="413"/>
      <c r="XDC77" s="413"/>
      <c r="XDD77" s="413"/>
      <c r="XDE77" s="413"/>
      <c r="XDF77" s="413"/>
      <c r="XDG77" s="413"/>
      <c r="XDH77" s="413"/>
      <c r="XDI77" s="413"/>
      <c r="XDJ77" s="413"/>
      <c r="XDK77" s="413"/>
      <c r="XDL77" s="413"/>
      <c r="XDM77" s="413"/>
      <c r="XDN77" s="413"/>
      <c r="XDO77" s="413"/>
      <c r="XDP77" s="413"/>
      <c r="XDQ77" s="413"/>
      <c r="XDR77" s="413"/>
      <c r="XDS77" s="413"/>
      <c r="XDT77" s="413"/>
      <c r="XDU77" s="413"/>
      <c r="XDV77" s="413"/>
      <c r="XDW77" s="413"/>
      <c r="XDX77" s="413"/>
      <c r="XDY77" s="413"/>
      <c r="XDZ77" s="413"/>
      <c r="XEA77" s="413"/>
      <c r="XEB77" s="413"/>
      <c r="XEC77" s="413"/>
      <c r="XED77" s="413"/>
      <c r="XEE77" s="413"/>
      <c r="XEF77" s="413"/>
      <c r="XEG77" s="413"/>
      <c r="XEH77" s="413"/>
      <c r="XEI77" s="413"/>
      <c r="XEJ77" s="413"/>
      <c r="XEK77" s="413"/>
      <c r="XEL77" s="413"/>
      <c r="XEM77" s="413"/>
      <c r="XEN77" s="413"/>
      <c r="XEO77" s="413"/>
      <c r="XEP77" s="413"/>
      <c r="XEQ77" s="413"/>
      <c r="XER77" s="413"/>
      <c r="XES77" s="413"/>
      <c r="XET77" s="413"/>
      <c r="XEU77" s="413"/>
      <c r="XEV77" s="413"/>
      <c r="XEW77" s="413"/>
      <c r="XEX77" s="413"/>
      <c r="XEY77" s="413"/>
      <c r="XEZ77" s="413"/>
      <c r="XFA77" s="413"/>
      <c r="XFB77" s="413"/>
      <c r="XFC77" s="413"/>
      <c r="XFD77" s="413"/>
    </row>
    <row r="78" s="209" customFormat="1" spans="1:16384">
      <c r="A78" s="413"/>
      <c r="B78" s="414"/>
      <c r="C78" s="450"/>
      <c r="D78" s="392"/>
      <c r="E78" s="392"/>
      <c r="F78" s="392"/>
      <c r="G78" s="392"/>
      <c r="H78" s="392"/>
      <c r="I78" s="392"/>
      <c r="J78" s="392"/>
      <c r="K78" s="461"/>
      <c r="L78" s="461"/>
      <c r="M78" s="461"/>
      <c r="N78" s="461"/>
      <c r="O78" s="392"/>
      <c r="P78" s="392"/>
      <c r="Q78" s="392"/>
      <c r="XAB78" s="413"/>
      <c r="XAC78" s="413"/>
      <c r="XAD78" s="413"/>
      <c r="XAE78" s="413"/>
      <c r="XAF78" s="413"/>
      <c r="XAG78" s="413"/>
      <c r="XAH78" s="413"/>
      <c r="XAI78" s="413"/>
      <c r="XAJ78" s="413"/>
      <c r="XAK78" s="413"/>
      <c r="XAL78" s="413"/>
      <c r="XAM78" s="413"/>
      <c r="XAN78" s="413"/>
      <c r="XAO78" s="413"/>
      <c r="XAP78" s="413"/>
      <c r="XAQ78" s="413"/>
      <c r="XAR78" s="413"/>
      <c r="XAS78" s="413"/>
      <c r="XAT78" s="413"/>
      <c r="XAU78" s="413"/>
      <c r="XAV78" s="413"/>
      <c r="XAW78" s="413"/>
      <c r="XAX78" s="413"/>
      <c r="XAY78" s="413"/>
      <c r="XAZ78" s="413"/>
      <c r="XBA78" s="413"/>
      <c r="XBB78" s="413"/>
      <c r="XBC78" s="413"/>
      <c r="XBD78" s="413"/>
      <c r="XBE78" s="413"/>
      <c r="XBF78" s="413"/>
      <c r="XBG78" s="413"/>
      <c r="XBH78" s="413"/>
      <c r="XBI78" s="413"/>
      <c r="XBJ78" s="413"/>
      <c r="XBK78" s="413"/>
      <c r="XBL78" s="413"/>
      <c r="XBM78" s="413"/>
      <c r="XBN78" s="413"/>
      <c r="XBO78" s="413"/>
      <c r="XBP78" s="413"/>
      <c r="XBQ78" s="413"/>
      <c r="XBR78" s="413"/>
      <c r="XBS78" s="413"/>
      <c r="XBT78" s="413"/>
      <c r="XBU78" s="413"/>
      <c r="XBV78" s="413"/>
      <c r="XBW78" s="413"/>
      <c r="XBX78" s="413"/>
      <c r="XBY78" s="413"/>
      <c r="XBZ78" s="413"/>
      <c r="XCA78" s="413"/>
      <c r="XCB78" s="413"/>
      <c r="XCC78" s="413"/>
      <c r="XCD78" s="413"/>
      <c r="XCE78" s="413"/>
      <c r="XCF78" s="413"/>
      <c r="XCG78" s="413"/>
      <c r="XCH78" s="413"/>
      <c r="XCI78" s="413"/>
      <c r="XCJ78" s="413"/>
      <c r="XCK78" s="413"/>
      <c r="XCL78" s="413"/>
      <c r="XCM78" s="413"/>
      <c r="XCN78" s="413"/>
      <c r="XCO78" s="413"/>
      <c r="XCP78" s="413"/>
      <c r="XCQ78" s="413"/>
      <c r="XCR78" s="413"/>
      <c r="XCS78" s="413"/>
      <c r="XCT78" s="413"/>
      <c r="XCU78" s="413"/>
      <c r="XCV78" s="413"/>
      <c r="XCW78" s="413"/>
      <c r="XCX78" s="413"/>
      <c r="XCY78" s="413"/>
      <c r="XCZ78" s="413"/>
      <c r="XDA78" s="413"/>
      <c r="XDB78" s="413"/>
      <c r="XDC78" s="413"/>
      <c r="XDD78" s="413"/>
      <c r="XDE78" s="413"/>
      <c r="XDF78" s="413"/>
      <c r="XDG78" s="413"/>
      <c r="XDH78" s="413"/>
      <c r="XDI78" s="413"/>
      <c r="XDJ78" s="413"/>
      <c r="XDK78" s="413"/>
      <c r="XDL78" s="413"/>
      <c r="XDM78" s="413"/>
      <c r="XDN78" s="413"/>
      <c r="XDO78" s="413"/>
      <c r="XDP78" s="413"/>
      <c r="XDQ78" s="413"/>
      <c r="XDR78" s="413"/>
      <c r="XDS78" s="413"/>
      <c r="XDT78" s="413"/>
      <c r="XDU78" s="413"/>
      <c r="XDV78" s="413"/>
      <c r="XDW78" s="413"/>
      <c r="XDX78" s="413"/>
      <c r="XDY78" s="413"/>
      <c r="XDZ78" s="413"/>
      <c r="XEA78" s="413"/>
      <c r="XEB78" s="413"/>
      <c r="XEC78" s="413"/>
      <c r="XED78" s="413"/>
      <c r="XEE78" s="413"/>
      <c r="XEF78" s="413"/>
      <c r="XEG78" s="413"/>
      <c r="XEH78" s="413"/>
      <c r="XEI78" s="413"/>
      <c r="XEJ78" s="413"/>
      <c r="XEK78" s="413"/>
      <c r="XEL78" s="413"/>
      <c r="XEM78" s="413"/>
      <c r="XEN78" s="413"/>
      <c r="XEO78" s="413"/>
      <c r="XEP78" s="413"/>
      <c r="XEQ78" s="413"/>
      <c r="XER78" s="413"/>
      <c r="XES78" s="413"/>
      <c r="XET78" s="413"/>
      <c r="XEU78" s="413"/>
      <c r="XEV78" s="413"/>
      <c r="XEW78" s="413"/>
      <c r="XEX78" s="413"/>
      <c r="XEY78" s="413"/>
      <c r="XEZ78" s="413"/>
      <c r="XFA78" s="413"/>
      <c r="XFB78" s="413"/>
      <c r="XFC78" s="413"/>
      <c r="XFD78" s="413"/>
    </row>
    <row r="79" s="209" customFormat="1" spans="1:16384">
      <c r="A79" s="413"/>
      <c r="B79" s="414"/>
      <c r="C79" s="450"/>
      <c r="D79" s="392"/>
      <c r="E79" s="392"/>
      <c r="F79" s="392"/>
      <c r="G79" s="392"/>
      <c r="H79" s="392"/>
      <c r="I79" s="392"/>
      <c r="J79" s="392"/>
      <c r="K79" s="461"/>
      <c r="L79" s="461"/>
      <c r="M79" s="461"/>
      <c r="N79" s="461"/>
      <c r="O79" s="392"/>
      <c r="P79" s="392"/>
      <c r="Q79" s="392"/>
      <c r="XAB79" s="413"/>
      <c r="XAC79" s="413"/>
      <c r="XAD79" s="413"/>
      <c r="XAE79" s="413"/>
      <c r="XAF79" s="413"/>
      <c r="XAG79" s="413"/>
      <c r="XAH79" s="413"/>
      <c r="XAI79" s="413"/>
      <c r="XAJ79" s="413"/>
      <c r="XAK79" s="413"/>
      <c r="XAL79" s="413"/>
      <c r="XAM79" s="413"/>
      <c r="XAN79" s="413"/>
      <c r="XAO79" s="413"/>
      <c r="XAP79" s="413"/>
      <c r="XAQ79" s="413"/>
      <c r="XAR79" s="413"/>
      <c r="XAS79" s="413"/>
      <c r="XAT79" s="413"/>
      <c r="XAU79" s="413"/>
      <c r="XAV79" s="413"/>
      <c r="XAW79" s="413"/>
      <c r="XAX79" s="413"/>
      <c r="XAY79" s="413"/>
      <c r="XAZ79" s="413"/>
      <c r="XBA79" s="413"/>
      <c r="XBB79" s="413"/>
      <c r="XBC79" s="413"/>
      <c r="XBD79" s="413"/>
      <c r="XBE79" s="413"/>
      <c r="XBF79" s="413"/>
      <c r="XBG79" s="413"/>
      <c r="XBH79" s="413"/>
      <c r="XBI79" s="413"/>
      <c r="XBJ79" s="413"/>
      <c r="XBK79" s="413"/>
      <c r="XBL79" s="413"/>
      <c r="XBM79" s="413"/>
      <c r="XBN79" s="413"/>
      <c r="XBO79" s="413"/>
      <c r="XBP79" s="413"/>
      <c r="XBQ79" s="413"/>
      <c r="XBR79" s="413"/>
      <c r="XBS79" s="413"/>
      <c r="XBT79" s="413"/>
      <c r="XBU79" s="413"/>
      <c r="XBV79" s="413"/>
      <c r="XBW79" s="413"/>
      <c r="XBX79" s="413"/>
      <c r="XBY79" s="413"/>
      <c r="XBZ79" s="413"/>
      <c r="XCA79" s="413"/>
      <c r="XCB79" s="413"/>
      <c r="XCC79" s="413"/>
      <c r="XCD79" s="413"/>
      <c r="XCE79" s="413"/>
      <c r="XCF79" s="413"/>
      <c r="XCG79" s="413"/>
      <c r="XCH79" s="413"/>
      <c r="XCI79" s="413"/>
      <c r="XCJ79" s="413"/>
      <c r="XCK79" s="413"/>
      <c r="XCL79" s="413"/>
      <c r="XCM79" s="413"/>
      <c r="XCN79" s="413"/>
      <c r="XCO79" s="413"/>
      <c r="XCP79" s="413"/>
      <c r="XCQ79" s="413"/>
      <c r="XCR79" s="413"/>
      <c r="XCS79" s="413"/>
      <c r="XCT79" s="413"/>
      <c r="XCU79" s="413"/>
      <c r="XCV79" s="413"/>
      <c r="XCW79" s="413"/>
      <c r="XCX79" s="413"/>
      <c r="XCY79" s="413"/>
      <c r="XCZ79" s="413"/>
      <c r="XDA79" s="413"/>
      <c r="XDB79" s="413"/>
      <c r="XDC79" s="413"/>
      <c r="XDD79" s="413"/>
      <c r="XDE79" s="413"/>
      <c r="XDF79" s="413"/>
      <c r="XDG79" s="413"/>
      <c r="XDH79" s="413"/>
      <c r="XDI79" s="413"/>
      <c r="XDJ79" s="413"/>
      <c r="XDK79" s="413"/>
      <c r="XDL79" s="413"/>
      <c r="XDM79" s="413"/>
      <c r="XDN79" s="413"/>
      <c r="XDO79" s="413"/>
      <c r="XDP79" s="413"/>
      <c r="XDQ79" s="413"/>
      <c r="XDR79" s="413"/>
      <c r="XDS79" s="413"/>
      <c r="XDT79" s="413"/>
      <c r="XDU79" s="413"/>
      <c r="XDV79" s="413"/>
      <c r="XDW79" s="413"/>
      <c r="XDX79" s="413"/>
      <c r="XDY79" s="413"/>
      <c r="XDZ79" s="413"/>
      <c r="XEA79" s="413"/>
      <c r="XEB79" s="413"/>
      <c r="XEC79" s="413"/>
      <c r="XED79" s="413"/>
      <c r="XEE79" s="413"/>
      <c r="XEF79" s="413"/>
      <c r="XEG79" s="413"/>
      <c r="XEH79" s="413"/>
      <c r="XEI79" s="413"/>
      <c r="XEJ79" s="413"/>
      <c r="XEK79" s="413"/>
      <c r="XEL79" s="413"/>
      <c r="XEM79" s="413"/>
      <c r="XEN79" s="413"/>
      <c r="XEO79" s="413"/>
      <c r="XEP79" s="413"/>
      <c r="XEQ79" s="413"/>
      <c r="XER79" s="413"/>
      <c r="XES79" s="413"/>
      <c r="XET79" s="413"/>
      <c r="XEU79" s="413"/>
      <c r="XEV79" s="413"/>
      <c r="XEW79" s="413"/>
      <c r="XEX79" s="413"/>
      <c r="XEY79" s="413"/>
      <c r="XEZ79" s="413"/>
      <c r="XFA79" s="413"/>
      <c r="XFB79" s="413"/>
      <c r="XFC79" s="413"/>
      <c r="XFD79" s="413"/>
    </row>
    <row r="80" s="209" customFormat="1" spans="1:16384">
      <c r="A80" s="413"/>
      <c r="B80" s="414"/>
      <c r="C80" s="450"/>
      <c r="D80" s="392"/>
      <c r="E80" s="392"/>
      <c r="F80" s="392"/>
      <c r="G80" s="392"/>
      <c r="H80" s="392"/>
      <c r="I80" s="392"/>
      <c r="J80" s="392"/>
      <c r="K80" s="461"/>
      <c r="L80" s="461"/>
      <c r="M80" s="461"/>
      <c r="N80" s="461"/>
      <c r="O80" s="392"/>
      <c r="P80" s="392"/>
      <c r="Q80" s="392"/>
      <c r="XAB80" s="413"/>
      <c r="XAC80" s="413"/>
      <c r="XAD80" s="413"/>
      <c r="XAE80" s="413"/>
      <c r="XAF80" s="413"/>
      <c r="XAG80" s="413"/>
      <c r="XAH80" s="413"/>
      <c r="XAI80" s="413"/>
      <c r="XAJ80" s="413"/>
      <c r="XAK80" s="413"/>
      <c r="XAL80" s="413"/>
      <c r="XAM80" s="413"/>
      <c r="XAN80" s="413"/>
      <c r="XAO80" s="413"/>
      <c r="XAP80" s="413"/>
      <c r="XAQ80" s="413"/>
      <c r="XAR80" s="413"/>
      <c r="XAS80" s="413"/>
      <c r="XAT80" s="413"/>
      <c r="XAU80" s="413"/>
      <c r="XAV80" s="413"/>
      <c r="XAW80" s="413"/>
      <c r="XAX80" s="413"/>
      <c r="XAY80" s="413"/>
      <c r="XAZ80" s="413"/>
      <c r="XBA80" s="413"/>
      <c r="XBB80" s="413"/>
      <c r="XBC80" s="413"/>
      <c r="XBD80" s="413"/>
      <c r="XBE80" s="413"/>
      <c r="XBF80" s="413"/>
      <c r="XBG80" s="413"/>
      <c r="XBH80" s="413"/>
      <c r="XBI80" s="413"/>
      <c r="XBJ80" s="413"/>
      <c r="XBK80" s="413"/>
      <c r="XBL80" s="413"/>
      <c r="XBM80" s="413"/>
      <c r="XBN80" s="413"/>
      <c r="XBO80" s="413"/>
      <c r="XBP80" s="413"/>
      <c r="XBQ80" s="413"/>
      <c r="XBR80" s="413"/>
      <c r="XBS80" s="413"/>
      <c r="XBT80" s="413"/>
      <c r="XBU80" s="413"/>
      <c r="XBV80" s="413"/>
      <c r="XBW80" s="413"/>
      <c r="XBX80" s="413"/>
      <c r="XBY80" s="413"/>
      <c r="XBZ80" s="413"/>
      <c r="XCA80" s="413"/>
      <c r="XCB80" s="413"/>
      <c r="XCC80" s="413"/>
      <c r="XCD80" s="413"/>
      <c r="XCE80" s="413"/>
      <c r="XCF80" s="413"/>
      <c r="XCG80" s="413"/>
      <c r="XCH80" s="413"/>
      <c r="XCI80" s="413"/>
      <c r="XCJ80" s="413"/>
      <c r="XCK80" s="413"/>
      <c r="XCL80" s="413"/>
      <c r="XCM80" s="413"/>
      <c r="XCN80" s="413"/>
      <c r="XCO80" s="413"/>
      <c r="XCP80" s="413"/>
      <c r="XCQ80" s="413"/>
      <c r="XCR80" s="413"/>
      <c r="XCS80" s="413"/>
      <c r="XCT80" s="413"/>
      <c r="XCU80" s="413"/>
      <c r="XCV80" s="413"/>
      <c r="XCW80" s="413"/>
      <c r="XCX80" s="413"/>
      <c r="XCY80" s="413"/>
      <c r="XCZ80" s="413"/>
      <c r="XDA80" s="413"/>
      <c r="XDB80" s="413"/>
      <c r="XDC80" s="413"/>
      <c r="XDD80" s="413"/>
      <c r="XDE80" s="413"/>
      <c r="XDF80" s="413"/>
      <c r="XDG80" s="413"/>
      <c r="XDH80" s="413"/>
      <c r="XDI80" s="413"/>
      <c r="XDJ80" s="413"/>
      <c r="XDK80" s="413"/>
      <c r="XDL80" s="413"/>
      <c r="XDM80" s="413"/>
      <c r="XDN80" s="413"/>
      <c r="XDO80" s="413"/>
      <c r="XDP80" s="413"/>
      <c r="XDQ80" s="413"/>
      <c r="XDR80" s="413"/>
      <c r="XDS80" s="413"/>
      <c r="XDT80" s="413"/>
      <c r="XDU80" s="413"/>
      <c r="XDV80" s="413"/>
      <c r="XDW80" s="413"/>
      <c r="XDX80" s="413"/>
      <c r="XDY80" s="413"/>
      <c r="XDZ80" s="413"/>
      <c r="XEA80" s="413"/>
      <c r="XEB80" s="413"/>
      <c r="XEC80" s="413"/>
      <c r="XED80" s="413"/>
      <c r="XEE80" s="413"/>
      <c r="XEF80" s="413"/>
      <c r="XEG80" s="413"/>
      <c r="XEH80" s="413"/>
      <c r="XEI80" s="413"/>
      <c r="XEJ80" s="413"/>
      <c r="XEK80" s="413"/>
      <c r="XEL80" s="413"/>
      <c r="XEM80" s="413"/>
      <c r="XEN80" s="413"/>
      <c r="XEO80" s="413"/>
      <c r="XEP80" s="413"/>
      <c r="XEQ80" s="413"/>
      <c r="XER80" s="413"/>
      <c r="XES80" s="413"/>
      <c r="XET80" s="413"/>
      <c r="XEU80" s="413"/>
      <c r="XEV80" s="413"/>
      <c r="XEW80" s="413"/>
      <c r="XEX80" s="413"/>
      <c r="XEY80" s="413"/>
      <c r="XEZ80" s="413"/>
      <c r="XFA80" s="413"/>
      <c r="XFB80" s="413"/>
      <c r="XFC80" s="413"/>
      <c r="XFD80" s="413"/>
    </row>
    <row r="81" s="209" customFormat="1" spans="1:16384">
      <c r="A81" s="413"/>
      <c r="B81" s="414"/>
      <c r="C81" s="450"/>
      <c r="D81" s="392"/>
      <c r="E81" s="392"/>
      <c r="F81" s="392"/>
      <c r="G81" s="392"/>
      <c r="H81" s="392"/>
      <c r="I81" s="392"/>
      <c r="J81" s="392"/>
      <c r="K81" s="461"/>
      <c r="L81" s="461"/>
      <c r="M81" s="461"/>
      <c r="N81" s="461"/>
      <c r="O81" s="392"/>
      <c r="P81" s="392"/>
      <c r="Q81" s="392"/>
      <c r="XAB81" s="413"/>
      <c r="XAC81" s="413"/>
      <c r="XAD81" s="413"/>
      <c r="XAE81" s="413"/>
      <c r="XAF81" s="413"/>
      <c r="XAG81" s="413"/>
      <c r="XAH81" s="413"/>
      <c r="XAI81" s="413"/>
      <c r="XAJ81" s="413"/>
      <c r="XAK81" s="413"/>
      <c r="XAL81" s="413"/>
      <c r="XAM81" s="413"/>
      <c r="XAN81" s="413"/>
      <c r="XAO81" s="413"/>
      <c r="XAP81" s="413"/>
      <c r="XAQ81" s="413"/>
      <c r="XAR81" s="413"/>
      <c r="XAS81" s="413"/>
      <c r="XAT81" s="413"/>
      <c r="XAU81" s="413"/>
      <c r="XAV81" s="413"/>
      <c r="XAW81" s="413"/>
      <c r="XAX81" s="413"/>
      <c r="XAY81" s="413"/>
      <c r="XAZ81" s="413"/>
      <c r="XBA81" s="413"/>
      <c r="XBB81" s="413"/>
      <c r="XBC81" s="413"/>
      <c r="XBD81" s="413"/>
      <c r="XBE81" s="413"/>
      <c r="XBF81" s="413"/>
      <c r="XBG81" s="413"/>
      <c r="XBH81" s="413"/>
      <c r="XBI81" s="413"/>
      <c r="XBJ81" s="413"/>
      <c r="XBK81" s="413"/>
      <c r="XBL81" s="413"/>
      <c r="XBM81" s="413"/>
      <c r="XBN81" s="413"/>
      <c r="XBO81" s="413"/>
      <c r="XBP81" s="413"/>
      <c r="XBQ81" s="413"/>
      <c r="XBR81" s="413"/>
      <c r="XBS81" s="413"/>
      <c r="XBT81" s="413"/>
      <c r="XBU81" s="413"/>
      <c r="XBV81" s="413"/>
      <c r="XBW81" s="413"/>
      <c r="XBX81" s="413"/>
      <c r="XBY81" s="413"/>
      <c r="XBZ81" s="413"/>
      <c r="XCA81" s="413"/>
      <c r="XCB81" s="413"/>
      <c r="XCC81" s="413"/>
      <c r="XCD81" s="413"/>
      <c r="XCE81" s="413"/>
      <c r="XCF81" s="413"/>
      <c r="XCG81" s="413"/>
      <c r="XCH81" s="413"/>
      <c r="XCI81" s="413"/>
      <c r="XCJ81" s="413"/>
      <c r="XCK81" s="413"/>
      <c r="XCL81" s="413"/>
      <c r="XCM81" s="413"/>
      <c r="XCN81" s="413"/>
      <c r="XCO81" s="413"/>
      <c r="XCP81" s="413"/>
      <c r="XCQ81" s="413"/>
      <c r="XCR81" s="413"/>
      <c r="XCS81" s="413"/>
      <c r="XCT81" s="413"/>
      <c r="XCU81" s="413"/>
      <c r="XCV81" s="413"/>
      <c r="XCW81" s="413"/>
      <c r="XCX81" s="413"/>
      <c r="XCY81" s="413"/>
      <c r="XCZ81" s="413"/>
      <c r="XDA81" s="413"/>
      <c r="XDB81" s="413"/>
      <c r="XDC81" s="413"/>
      <c r="XDD81" s="413"/>
      <c r="XDE81" s="413"/>
      <c r="XDF81" s="413"/>
      <c r="XDG81" s="413"/>
      <c r="XDH81" s="413"/>
      <c r="XDI81" s="413"/>
      <c r="XDJ81" s="413"/>
      <c r="XDK81" s="413"/>
      <c r="XDL81" s="413"/>
      <c r="XDM81" s="413"/>
      <c r="XDN81" s="413"/>
      <c r="XDO81" s="413"/>
      <c r="XDP81" s="413"/>
      <c r="XDQ81" s="413"/>
      <c r="XDR81" s="413"/>
      <c r="XDS81" s="413"/>
      <c r="XDT81" s="413"/>
      <c r="XDU81" s="413"/>
      <c r="XDV81" s="413"/>
      <c r="XDW81" s="413"/>
      <c r="XDX81" s="413"/>
      <c r="XDY81" s="413"/>
      <c r="XDZ81" s="413"/>
      <c r="XEA81" s="413"/>
      <c r="XEB81" s="413"/>
      <c r="XEC81" s="413"/>
      <c r="XED81" s="413"/>
      <c r="XEE81" s="413"/>
      <c r="XEF81" s="413"/>
      <c r="XEG81" s="413"/>
      <c r="XEH81" s="413"/>
      <c r="XEI81" s="413"/>
      <c r="XEJ81" s="413"/>
      <c r="XEK81" s="413"/>
      <c r="XEL81" s="413"/>
      <c r="XEM81" s="413"/>
      <c r="XEN81" s="413"/>
      <c r="XEO81" s="413"/>
      <c r="XEP81" s="413"/>
      <c r="XEQ81" s="413"/>
      <c r="XER81" s="413"/>
      <c r="XES81" s="413"/>
      <c r="XET81" s="413"/>
      <c r="XEU81" s="413"/>
      <c r="XEV81" s="413"/>
      <c r="XEW81" s="413"/>
      <c r="XEX81" s="413"/>
      <c r="XEY81" s="413"/>
      <c r="XEZ81" s="413"/>
      <c r="XFA81" s="413"/>
      <c r="XFB81" s="413"/>
      <c r="XFC81" s="413"/>
      <c r="XFD81" s="413"/>
    </row>
    <row r="82" s="209" customFormat="1" spans="1:16384">
      <c r="A82" s="413"/>
      <c r="B82" s="414"/>
      <c r="C82" s="450"/>
      <c r="D82" s="392"/>
      <c r="E82" s="392"/>
      <c r="F82" s="392"/>
      <c r="G82" s="392"/>
      <c r="H82" s="392"/>
      <c r="I82" s="392"/>
      <c r="J82" s="392"/>
      <c r="K82" s="461"/>
      <c r="L82" s="461"/>
      <c r="M82" s="461"/>
      <c r="N82" s="461"/>
      <c r="O82" s="392"/>
      <c r="P82" s="392"/>
      <c r="Q82" s="392"/>
      <c r="XAB82" s="413"/>
      <c r="XAC82" s="413"/>
      <c r="XAD82" s="413"/>
      <c r="XAE82" s="413"/>
      <c r="XAF82" s="413"/>
      <c r="XAG82" s="413"/>
      <c r="XAH82" s="413"/>
      <c r="XAI82" s="413"/>
      <c r="XAJ82" s="413"/>
      <c r="XAK82" s="413"/>
      <c r="XAL82" s="413"/>
      <c r="XAM82" s="413"/>
      <c r="XAN82" s="413"/>
      <c r="XAO82" s="413"/>
      <c r="XAP82" s="413"/>
      <c r="XAQ82" s="413"/>
      <c r="XAR82" s="413"/>
      <c r="XAS82" s="413"/>
      <c r="XAT82" s="413"/>
      <c r="XAU82" s="413"/>
      <c r="XAV82" s="413"/>
      <c r="XAW82" s="413"/>
      <c r="XAX82" s="413"/>
      <c r="XAY82" s="413"/>
      <c r="XAZ82" s="413"/>
      <c r="XBA82" s="413"/>
      <c r="XBB82" s="413"/>
      <c r="XBC82" s="413"/>
      <c r="XBD82" s="413"/>
      <c r="XBE82" s="413"/>
      <c r="XBF82" s="413"/>
      <c r="XBG82" s="413"/>
      <c r="XBH82" s="413"/>
      <c r="XBI82" s="413"/>
      <c r="XBJ82" s="413"/>
      <c r="XBK82" s="413"/>
      <c r="XBL82" s="413"/>
      <c r="XBM82" s="413"/>
      <c r="XBN82" s="413"/>
      <c r="XBO82" s="413"/>
      <c r="XBP82" s="413"/>
      <c r="XBQ82" s="413"/>
      <c r="XBR82" s="413"/>
      <c r="XBS82" s="413"/>
      <c r="XBT82" s="413"/>
      <c r="XBU82" s="413"/>
      <c r="XBV82" s="413"/>
      <c r="XBW82" s="413"/>
      <c r="XBX82" s="413"/>
      <c r="XBY82" s="413"/>
      <c r="XBZ82" s="413"/>
      <c r="XCA82" s="413"/>
      <c r="XCB82" s="413"/>
      <c r="XCC82" s="413"/>
      <c r="XCD82" s="413"/>
      <c r="XCE82" s="413"/>
      <c r="XCF82" s="413"/>
      <c r="XCG82" s="413"/>
      <c r="XCH82" s="413"/>
      <c r="XCI82" s="413"/>
      <c r="XCJ82" s="413"/>
      <c r="XCK82" s="413"/>
      <c r="XCL82" s="413"/>
      <c r="XCM82" s="413"/>
      <c r="XCN82" s="413"/>
      <c r="XCO82" s="413"/>
      <c r="XCP82" s="413"/>
      <c r="XCQ82" s="413"/>
      <c r="XCR82" s="413"/>
      <c r="XCS82" s="413"/>
      <c r="XCT82" s="413"/>
      <c r="XCU82" s="413"/>
      <c r="XCV82" s="413"/>
      <c r="XCW82" s="413"/>
      <c r="XCX82" s="413"/>
      <c r="XCY82" s="413"/>
      <c r="XCZ82" s="413"/>
      <c r="XDA82" s="413"/>
      <c r="XDB82" s="413"/>
      <c r="XDC82" s="413"/>
      <c r="XDD82" s="413"/>
      <c r="XDE82" s="413"/>
      <c r="XDF82" s="413"/>
      <c r="XDG82" s="413"/>
      <c r="XDH82" s="413"/>
      <c r="XDI82" s="413"/>
      <c r="XDJ82" s="413"/>
      <c r="XDK82" s="413"/>
      <c r="XDL82" s="413"/>
      <c r="XDM82" s="413"/>
      <c r="XDN82" s="413"/>
      <c r="XDO82" s="413"/>
      <c r="XDP82" s="413"/>
      <c r="XDQ82" s="413"/>
      <c r="XDR82" s="413"/>
      <c r="XDS82" s="413"/>
      <c r="XDT82" s="413"/>
      <c r="XDU82" s="413"/>
      <c r="XDV82" s="413"/>
      <c r="XDW82" s="413"/>
      <c r="XDX82" s="413"/>
      <c r="XDY82" s="413"/>
      <c r="XDZ82" s="413"/>
      <c r="XEA82" s="413"/>
      <c r="XEB82" s="413"/>
      <c r="XEC82" s="413"/>
      <c r="XED82" s="413"/>
      <c r="XEE82" s="413"/>
      <c r="XEF82" s="413"/>
      <c r="XEG82" s="413"/>
      <c r="XEH82" s="413"/>
      <c r="XEI82" s="413"/>
      <c r="XEJ82" s="413"/>
      <c r="XEK82" s="413"/>
      <c r="XEL82" s="413"/>
      <c r="XEM82" s="413"/>
      <c r="XEN82" s="413"/>
      <c r="XEO82" s="413"/>
      <c r="XEP82" s="413"/>
      <c r="XEQ82" s="413"/>
      <c r="XER82" s="413"/>
      <c r="XES82" s="413"/>
      <c r="XET82" s="413"/>
      <c r="XEU82" s="413"/>
      <c r="XEV82" s="413"/>
      <c r="XEW82" s="413"/>
      <c r="XEX82" s="413"/>
      <c r="XEY82" s="413"/>
      <c r="XEZ82" s="413"/>
      <c r="XFA82" s="413"/>
      <c r="XFB82" s="413"/>
      <c r="XFC82" s="413"/>
      <c r="XFD82" s="413"/>
    </row>
  </sheetData>
  <mergeCells count="23">
    <mergeCell ref="B2:Q2"/>
    <mergeCell ref="D4:J4"/>
    <mergeCell ref="K4:Q4"/>
    <mergeCell ref="D5:E5"/>
    <mergeCell ref="F5:G5"/>
    <mergeCell ref="H5:J5"/>
    <mergeCell ref="K5:L5"/>
    <mergeCell ref="M5:N5"/>
    <mergeCell ref="O5:Q5"/>
    <mergeCell ref="B6:C6"/>
    <mergeCell ref="R6:S6"/>
    <mergeCell ref="T6:U6"/>
    <mergeCell ref="B35:C35"/>
    <mergeCell ref="B53:C53"/>
    <mergeCell ref="B54:C54"/>
    <mergeCell ref="D54:J54"/>
    <mergeCell ref="K54:P54"/>
    <mergeCell ref="B7:B33"/>
    <mergeCell ref="B36:B39"/>
    <mergeCell ref="B40:B41"/>
    <mergeCell ref="B42:B48"/>
    <mergeCell ref="B49:B52"/>
    <mergeCell ref="Q7:Q53"/>
  </mergeCells>
  <hyperlinks>
    <hyperlink ref="R4" location="目录!A1" display="返回目录"/>
  </hyperlinks>
  <pageMargins left="0.75" right="0.75" top="1" bottom="1" header="0.5" footer="0.5"/>
  <pageSetup paperSize="11"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0766D4"/>
  </sheetPr>
  <dimension ref="A1:XFD20"/>
  <sheetViews>
    <sheetView zoomScale="70" zoomScaleNormal="70" topLeftCell="B1" workbookViewId="0">
      <selection activeCell="J7" sqref="J7:M17"/>
    </sheetView>
  </sheetViews>
  <sheetFormatPr defaultColWidth="9.90833333333333" defaultRowHeight="16.5"/>
  <cols>
    <col min="1" max="1" width="2.49166666666667" customWidth="1"/>
    <col min="2" max="2" width="49.6416666666667" style="210" customWidth="1"/>
    <col min="3" max="3" width="25.175" style="209" customWidth="1"/>
    <col min="4" max="4" width="22.3166666666667" style="210" customWidth="1"/>
    <col min="5" max="9" width="15.35" style="210" customWidth="1"/>
    <col min="10" max="10" width="22.8833333333333" style="210" customWidth="1"/>
    <col min="11" max="11" width="26.2416666666667" style="210" customWidth="1"/>
    <col min="12" max="13" width="18.025" style="210" customWidth="1"/>
    <col min="14" max="16" width="10.1416666666667" style="210" customWidth="1"/>
    <col min="17" max="17" width="17.9333333333333" style="210" customWidth="1"/>
    <col min="18" max="18" width="8.40833333333333" style="209" customWidth="1"/>
    <col min="19" max="19" width="11.25" style="209" customWidth="1"/>
    <col min="20" max="20" width="10.3583333333333" style="209" customWidth="1"/>
    <col min="21" max="16282" width="6.15833333333333" style="210"/>
    <col min="16283" max="16292" width="6.15833333333333"/>
  </cols>
  <sheetData>
    <row r="1" customFormat="1" ht="10" customHeight="1"/>
    <row r="2" customFormat="1" ht="80" customHeight="1" spans="2:17">
      <c r="B2" s="158" t="s">
        <v>0</v>
      </c>
      <c r="C2" s="159"/>
      <c r="D2" s="159"/>
      <c r="E2" s="158"/>
      <c r="F2" s="159"/>
      <c r="G2" s="159"/>
      <c r="H2" s="159"/>
      <c r="I2" s="159"/>
      <c r="J2" s="159"/>
      <c r="K2" s="160"/>
      <c r="L2" s="159"/>
      <c r="M2" s="159"/>
      <c r="N2" s="160"/>
      <c r="O2" s="158"/>
      <c r="P2" s="160"/>
      <c r="Q2" s="160"/>
    </row>
    <row r="3" s="390" customFormat="1" ht="12" customHeight="1" spans="1:20">
      <c r="A3" s="391"/>
      <c r="B3" s="392"/>
      <c r="C3" s="392"/>
      <c r="D3" s="392"/>
      <c r="E3" s="392"/>
      <c r="F3" s="392"/>
      <c r="G3" s="392"/>
      <c r="H3" s="392"/>
      <c r="I3" s="392"/>
      <c r="J3" s="392"/>
      <c r="K3" s="392"/>
      <c r="L3" s="392"/>
      <c r="M3" s="392"/>
      <c r="N3" s="392"/>
      <c r="O3" s="392"/>
      <c r="P3" s="392"/>
      <c r="Q3" s="392"/>
      <c r="R3" s="392"/>
      <c r="S3" s="392"/>
      <c r="T3" s="392"/>
    </row>
    <row r="4" s="210" customFormat="1" ht="26.5" customHeight="1" spans="2:20">
      <c r="B4" s="393"/>
      <c r="C4" s="330" t="s">
        <v>62</v>
      </c>
      <c r="D4" s="330"/>
      <c r="E4" s="330"/>
      <c r="F4" s="330"/>
      <c r="G4" s="330"/>
      <c r="H4" s="330"/>
      <c r="I4" s="330"/>
      <c r="J4" s="330" t="s">
        <v>67</v>
      </c>
      <c r="K4" s="330"/>
      <c r="L4" s="330"/>
      <c r="M4" s="330"/>
      <c r="N4" s="330"/>
      <c r="O4" s="330"/>
      <c r="P4" s="330"/>
      <c r="Q4" s="404"/>
      <c r="R4" s="209"/>
      <c r="S4" s="209"/>
      <c r="T4" s="209"/>
    </row>
    <row r="5" s="210" customFormat="1" ht="26.5" customHeight="1" spans="2:20">
      <c r="B5" s="331"/>
      <c r="C5" s="368" t="s">
        <v>438</v>
      </c>
      <c r="D5" s="368"/>
      <c r="E5" s="368" t="s">
        <v>284</v>
      </c>
      <c r="F5" s="368"/>
      <c r="G5" s="333"/>
      <c r="H5" s="333"/>
      <c r="I5" s="333"/>
      <c r="J5" s="368" t="s">
        <v>438</v>
      </c>
      <c r="K5" s="368"/>
      <c r="L5" s="368" t="s">
        <v>284</v>
      </c>
      <c r="M5" s="368"/>
      <c r="N5" s="333"/>
      <c r="O5" s="333"/>
      <c r="P5" s="333"/>
      <c r="Q5" s="405"/>
      <c r="R5" s="215" t="s">
        <v>264</v>
      </c>
      <c r="S5" s="209"/>
      <c r="T5" s="209"/>
    </row>
    <row r="6" s="210" customFormat="1" ht="40" customHeight="1" spans="2:20">
      <c r="B6" s="308" t="s">
        <v>96</v>
      </c>
      <c r="C6" s="258" t="s">
        <v>486</v>
      </c>
      <c r="D6" s="258" t="s">
        <v>823</v>
      </c>
      <c r="E6" s="258" t="s">
        <v>486</v>
      </c>
      <c r="F6" s="258" t="s">
        <v>823</v>
      </c>
      <c r="G6" s="309" t="s">
        <v>302</v>
      </c>
      <c r="H6" s="309" t="s">
        <v>303</v>
      </c>
      <c r="I6" s="309" t="s">
        <v>824</v>
      </c>
      <c r="J6" s="258" t="s">
        <v>486</v>
      </c>
      <c r="K6" s="258" t="s">
        <v>823</v>
      </c>
      <c r="L6" s="258" t="s">
        <v>486</v>
      </c>
      <c r="M6" s="258" t="s">
        <v>823</v>
      </c>
      <c r="N6" s="309" t="s">
        <v>302</v>
      </c>
      <c r="O6" s="309" t="s">
        <v>303</v>
      </c>
      <c r="P6" s="309" t="s">
        <v>824</v>
      </c>
      <c r="Q6" s="406" t="s">
        <v>825</v>
      </c>
      <c r="R6" s="123" t="s">
        <v>383</v>
      </c>
      <c r="S6" s="123"/>
      <c r="T6" s="209"/>
    </row>
    <row r="7" s="365" customFormat="1" ht="43" customHeight="1" spans="2:20">
      <c r="B7" s="394" t="s">
        <v>826</v>
      </c>
      <c r="C7" s="395">
        <v>10.3</v>
      </c>
      <c r="D7" s="312">
        <v>1490</v>
      </c>
      <c r="E7" s="395">
        <v>10.5</v>
      </c>
      <c r="F7" s="312">
        <v>1520</v>
      </c>
      <c r="G7" s="396" t="s">
        <v>827</v>
      </c>
      <c r="H7" s="396" t="s">
        <v>521</v>
      </c>
      <c r="I7" s="396" t="s">
        <v>330</v>
      </c>
      <c r="J7" s="395">
        <v>9.1</v>
      </c>
      <c r="K7" s="312">
        <v>1310</v>
      </c>
      <c r="L7" s="395">
        <v>9.3</v>
      </c>
      <c r="M7" s="312">
        <v>1340</v>
      </c>
      <c r="N7" s="403" t="s">
        <v>828</v>
      </c>
      <c r="O7" s="403" t="s">
        <v>555</v>
      </c>
      <c r="P7" s="403" t="s">
        <v>340</v>
      </c>
      <c r="Q7" s="407" t="s">
        <v>829</v>
      </c>
      <c r="R7" s="123" t="s">
        <v>62</v>
      </c>
      <c r="S7" s="123">
        <v>0.6</v>
      </c>
      <c r="T7" s="123">
        <v>90</v>
      </c>
    </row>
    <row r="8" s="365" customFormat="1" ht="25" customHeight="1" spans="2:20">
      <c r="B8" s="397" t="s">
        <v>830</v>
      </c>
      <c r="C8" s="395">
        <v>10.7</v>
      </c>
      <c r="D8" s="312">
        <v>1550</v>
      </c>
      <c r="E8" s="395">
        <v>10.9</v>
      </c>
      <c r="F8" s="312">
        <v>1580</v>
      </c>
      <c r="G8" s="396" t="s">
        <v>827</v>
      </c>
      <c r="H8" s="396" t="s">
        <v>831</v>
      </c>
      <c r="I8" s="396" t="s">
        <v>796</v>
      </c>
      <c r="J8" s="395">
        <v>9.5</v>
      </c>
      <c r="K8" s="312">
        <v>1370</v>
      </c>
      <c r="L8" s="395">
        <v>9.7</v>
      </c>
      <c r="M8" s="312">
        <v>1400</v>
      </c>
      <c r="N8" s="403" t="s">
        <v>828</v>
      </c>
      <c r="O8" s="403" t="s">
        <v>555</v>
      </c>
      <c r="P8" s="403" t="s">
        <v>340</v>
      </c>
      <c r="Q8" s="408"/>
      <c r="R8" s="123" t="s">
        <v>67</v>
      </c>
      <c r="S8" s="123">
        <v>0.8</v>
      </c>
      <c r="T8" s="123">
        <v>120</v>
      </c>
    </row>
    <row r="9" s="365" customFormat="1" ht="48" customHeight="1" spans="2:20">
      <c r="B9" s="394" t="s">
        <v>832</v>
      </c>
      <c r="C9" s="395">
        <v>11.1</v>
      </c>
      <c r="D9" s="312">
        <v>1610</v>
      </c>
      <c r="E9" s="395">
        <v>11.3</v>
      </c>
      <c r="F9" s="312">
        <v>1640</v>
      </c>
      <c r="G9" s="396" t="s">
        <v>827</v>
      </c>
      <c r="H9" s="396" t="s">
        <v>521</v>
      </c>
      <c r="I9" s="396" t="s">
        <v>340</v>
      </c>
      <c r="J9" s="395">
        <v>9.9</v>
      </c>
      <c r="K9" s="312">
        <v>1430</v>
      </c>
      <c r="L9" s="395">
        <v>10.1</v>
      </c>
      <c r="M9" s="312">
        <v>1460</v>
      </c>
      <c r="N9" s="403" t="s">
        <v>828</v>
      </c>
      <c r="O9" s="403" t="s">
        <v>555</v>
      </c>
      <c r="P9" s="403" t="s">
        <v>340</v>
      </c>
      <c r="Q9" s="408"/>
      <c r="R9" s="209"/>
      <c r="S9" s="386"/>
      <c r="T9" s="386"/>
    </row>
    <row r="10" s="365" customFormat="1" ht="25" customHeight="1" spans="2:20">
      <c r="B10" s="394" t="s">
        <v>833</v>
      </c>
      <c r="C10" s="395">
        <v>11.4</v>
      </c>
      <c r="D10" s="312">
        <v>1655</v>
      </c>
      <c r="E10" s="395">
        <v>11.6</v>
      </c>
      <c r="F10" s="312">
        <v>1685</v>
      </c>
      <c r="G10" s="396" t="s">
        <v>827</v>
      </c>
      <c r="H10" s="396" t="s">
        <v>831</v>
      </c>
      <c r="I10" s="396" t="s">
        <v>340</v>
      </c>
      <c r="J10" s="395">
        <v>10.2</v>
      </c>
      <c r="K10" s="312">
        <v>1475</v>
      </c>
      <c r="L10" s="395">
        <v>10.4</v>
      </c>
      <c r="M10" s="312">
        <v>1505</v>
      </c>
      <c r="N10" s="403" t="s">
        <v>828</v>
      </c>
      <c r="O10" s="403" t="s">
        <v>555</v>
      </c>
      <c r="P10" s="403" t="s">
        <v>340</v>
      </c>
      <c r="Q10" s="408"/>
      <c r="R10" s="209"/>
      <c r="S10" s="386"/>
      <c r="T10" s="386"/>
    </row>
    <row r="11" s="365" customFormat="1" ht="25" customHeight="1" spans="2:20">
      <c r="B11" s="394" t="s">
        <v>834</v>
      </c>
      <c r="C11" s="395">
        <v>11.4</v>
      </c>
      <c r="D11" s="312">
        <v>1655</v>
      </c>
      <c r="E11" s="395">
        <v>11.6</v>
      </c>
      <c r="F11" s="312">
        <v>1685</v>
      </c>
      <c r="G11" s="396" t="s">
        <v>827</v>
      </c>
      <c r="H11" s="396" t="s">
        <v>831</v>
      </c>
      <c r="I11" s="396" t="s">
        <v>340</v>
      </c>
      <c r="J11" s="395">
        <v>10.2</v>
      </c>
      <c r="K11" s="312">
        <v>1475</v>
      </c>
      <c r="L11" s="395">
        <v>10.4</v>
      </c>
      <c r="M11" s="312">
        <v>1505</v>
      </c>
      <c r="N11" s="403" t="s">
        <v>828</v>
      </c>
      <c r="O11" s="403" t="s">
        <v>555</v>
      </c>
      <c r="P11" s="403" t="s">
        <v>340</v>
      </c>
      <c r="Q11" s="408"/>
      <c r="R11" s="209"/>
      <c r="S11" s="386"/>
      <c r="T11" s="386"/>
    </row>
    <row r="12" s="365" customFormat="1" ht="25" customHeight="1" spans="2:20">
      <c r="B12" s="397" t="s">
        <v>835</v>
      </c>
      <c r="C12" s="395">
        <v>11.9</v>
      </c>
      <c r="D12" s="312">
        <v>1730</v>
      </c>
      <c r="E12" s="395">
        <v>12.1</v>
      </c>
      <c r="F12" s="312">
        <v>1760</v>
      </c>
      <c r="G12" s="396" t="s">
        <v>827</v>
      </c>
      <c r="H12" s="396" t="s">
        <v>831</v>
      </c>
      <c r="I12" s="396" t="s">
        <v>340</v>
      </c>
      <c r="J12" s="395">
        <v>10.7</v>
      </c>
      <c r="K12" s="312">
        <v>1550</v>
      </c>
      <c r="L12" s="395">
        <v>10.9</v>
      </c>
      <c r="M12" s="312">
        <v>1580</v>
      </c>
      <c r="N12" s="403" t="s">
        <v>828</v>
      </c>
      <c r="O12" s="403" t="s">
        <v>555</v>
      </c>
      <c r="P12" s="403" t="s">
        <v>340</v>
      </c>
      <c r="Q12" s="408"/>
      <c r="R12" s="209"/>
      <c r="S12" s="386"/>
      <c r="T12" s="386"/>
    </row>
    <row r="13" s="365" customFormat="1" ht="25" customHeight="1" spans="2:20">
      <c r="B13" s="397" t="s">
        <v>836</v>
      </c>
      <c r="C13" s="395">
        <v>12.4</v>
      </c>
      <c r="D13" s="312">
        <v>1805</v>
      </c>
      <c r="E13" s="395">
        <v>12.6</v>
      </c>
      <c r="F13" s="312">
        <v>1835</v>
      </c>
      <c r="G13" s="396" t="s">
        <v>827</v>
      </c>
      <c r="H13" s="396" t="s">
        <v>831</v>
      </c>
      <c r="I13" s="396" t="s">
        <v>340</v>
      </c>
      <c r="J13" s="395">
        <v>11.2</v>
      </c>
      <c r="K13" s="312">
        <v>1625</v>
      </c>
      <c r="L13" s="395">
        <v>11.4</v>
      </c>
      <c r="M13" s="312">
        <v>1655</v>
      </c>
      <c r="N13" s="403" t="s">
        <v>828</v>
      </c>
      <c r="O13" s="403" t="s">
        <v>555</v>
      </c>
      <c r="P13" s="403" t="s">
        <v>340</v>
      </c>
      <c r="Q13" s="408"/>
      <c r="R13" s="209"/>
      <c r="S13" s="386"/>
      <c r="T13" s="386"/>
    </row>
    <row r="14" s="365" customFormat="1" ht="25" customHeight="1" spans="2:20">
      <c r="B14" s="397" t="s">
        <v>837</v>
      </c>
      <c r="C14" s="395">
        <v>11.1</v>
      </c>
      <c r="D14" s="312">
        <v>1610</v>
      </c>
      <c r="E14" s="395">
        <v>11.3</v>
      </c>
      <c r="F14" s="312">
        <v>1640</v>
      </c>
      <c r="G14" s="396" t="s">
        <v>827</v>
      </c>
      <c r="H14" s="396" t="s">
        <v>521</v>
      </c>
      <c r="I14" s="396" t="s">
        <v>340</v>
      </c>
      <c r="J14" s="395">
        <v>9.9</v>
      </c>
      <c r="K14" s="312">
        <v>1430</v>
      </c>
      <c r="L14" s="395">
        <v>10.1</v>
      </c>
      <c r="M14" s="312">
        <v>1460</v>
      </c>
      <c r="N14" s="342" t="s">
        <v>828</v>
      </c>
      <c r="O14" s="342" t="s">
        <v>555</v>
      </c>
      <c r="P14" s="403" t="s">
        <v>340</v>
      </c>
      <c r="Q14" s="408"/>
      <c r="R14" s="209"/>
      <c r="S14" s="386"/>
      <c r="T14" s="386"/>
    </row>
    <row r="15" s="365" customFormat="1" ht="25" customHeight="1" spans="2:20">
      <c r="B15" s="397" t="s">
        <v>838</v>
      </c>
      <c r="C15" s="395">
        <v>12.4</v>
      </c>
      <c r="D15" s="312">
        <v>1805</v>
      </c>
      <c r="E15" s="395">
        <v>12.6</v>
      </c>
      <c r="F15" s="312">
        <v>1835</v>
      </c>
      <c r="G15" s="396" t="s">
        <v>827</v>
      </c>
      <c r="H15" s="396" t="s">
        <v>831</v>
      </c>
      <c r="I15" s="396" t="s">
        <v>340</v>
      </c>
      <c r="J15" s="395">
        <v>11.2</v>
      </c>
      <c r="K15" s="312">
        <v>1625</v>
      </c>
      <c r="L15" s="395">
        <v>11.4</v>
      </c>
      <c r="M15" s="312">
        <v>1655</v>
      </c>
      <c r="N15" s="342" t="s">
        <v>828</v>
      </c>
      <c r="O15" s="342" t="s">
        <v>555</v>
      </c>
      <c r="P15" s="403" t="s">
        <v>340</v>
      </c>
      <c r="Q15" s="408"/>
      <c r="R15" s="209"/>
      <c r="S15" s="386"/>
      <c r="T15" s="386"/>
    </row>
    <row r="16" s="365" customFormat="1" ht="25" customHeight="1" spans="2:20">
      <c r="B16" s="398" t="s">
        <v>839</v>
      </c>
      <c r="C16" s="395">
        <v>9.8</v>
      </c>
      <c r="D16" s="312">
        <v>1415</v>
      </c>
      <c r="E16" s="395">
        <v>10</v>
      </c>
      <c r="F16" s="312">
        <v>1445</v>
      </c>
      <c r="G16" s="396" t="s">
        <v>827</v>
      </c>
      <c r="H16" s="396" t="s">
        <v>521</v>
      </c>
      <c r="I16" s="396" t="s">
        <v>340</v>
      </c>
      <c r="J16" s="395">
        <v>8.6</v>
      </c>
      <c r="K16" s="312">
        <v>1235</v>
      </c>
      <c r="L16" s="395">
        <v>8.8</v>
      </c>
      <c r="M16" s="312">
        <v>1265</v>
      </c>
      <c r="N16" s="403" t="s">
        <v>828</v>
      </c>
      <c r="O16" s="403" t="s">
        <v>555</v>
      </c>
      <c r="P16" s="403" t="s">
        <v>340</v>
      </c>
      <c r="Q16" s="408"/>
      <c r="R16" s="409"/>
      <c r="S16" s="409"/>
      <c r="T16" s="409"/>
    </row>
    <row r="17" s="365" customFormat="1" ht="25" customHeight="1" spans="2:20">
      <c r="B17" s="399" t="s">
        <v>358</v>
      </c>
      <c r="C17" s="395">
        <v>11.1</v>
      </c>
      <c r="D17" s="312">
        <v>1610</v>
      </c>
      <c r="E17" s="395">
        <v>11.3</v>
      </c>
      <c r="F17" s="312">
        <v>1640</v>
      </c>
      <c r="G17" s="396" t="s">
        <v>827</v>
      </c>
      <c r="H17" s="396" t="s">
        <v>831</v>
      </c>
      <c r="I17" s="396" t="s">
        <v>796</v>
      </c>
      <c r="J17" s="395">
        <v>9.9</v>
      </c>
      <c r="K17" s="312">
        <v>1430</v>
      </c>
      <c r="L17" s="395">
        <v>10.1</v>
      </c>
      <c r="M17" s="312">
        <v>1460</v>
      </c>
      <c r="N17" s="403" t="s">
        <v>828</v>
      </c>
      <c r="O17" s="403" t="s">
        <v>555</v>
      </c>
      <c r="P17" s="403" t="s">
        <v>340</v>
      </c>
      <c r="Q17" s="408"/>
      <c r="R17" s="209"/>
      <c r="S17" s="386"/>
      <c r="T17" s="386"/>
    </row>
    <row r="18" s="210" customFormat="1" ht="82" customHeight="1" spans="2:20">
      <c r="B18" s="377" t="s">
        <v>277</v>
      </c>
      <c r="C18" s="267" t="s">
        <v>840</v>
      </c>
      <c r="D18" s="267" t="s">
        <v>841</v>
      </c>
      <c r="E18" s="267" t="s">
        <v>840</v>
      </c>
      <c r="F18" s="267" t="s">
        <v>841</v>
      </c>
      <c r="G18" s="378"/>
      <c r="H18" s="378"/>
      <c r="I18" s="378"/>
      <c r="J18" s="267" t="s">
        <v>842</v>
      </c>
      <c r="K18" s="267" t="s">
        <v>843</v>
      </c>
      <c r="L18" s="267" t="s">
        <v>842</v>
      </c>
      <c r="M18" s="267" t="s">
        <v>843</v>
      </c>
      <c r="N18" s="378"/>
      <c r="O18" s="378"/>
      <c r="P18" s="378"/>
      <c r="Q18" s="410"/>
      <c r="R18" s="209"/>
      <c r="S18" s="209"/>
      <c r="T18" s="209"/>
    </row>
    <row r="19" s="366" customFormat="1" ht="82" customHeight="1" spans="2:20">
      <c r="B19" s="400" t="s">
        <v>844</v>
      </c>
      <c r="C19" s="401" t="s">
        <v>845</v>
      </c>
      <c r="D19" s="401" t="s">
        <v>390</v>
      </c>
      <c r="E19" s="402" t="s">
        <v>846</v>
      </c>
      <c r="F19" s="402"/>
      <c r="G19" s="402"/>
      <c r="H19" s="402"/>
      <c r="I19" s="402"/>
      <c r="J19" s="402" t="s">
        <v>340</v>
      </c>
      <c r="K19" s="402"/>
      <c r="L19" s="402"/>
      <c r="M19" s="402"/>
      <c r="N19" s="402"/>
      <c r="O19" s="402"/>
      <c r="P19" s="402"/>
      <c r="Q19" s="411"/>
      <c r="R19" s="412"/>
      <c r="S19" s="412"/>
      <c r="T19" s="412"/>
    </row>
    <row r="20" s="366" customFormat="1" spans="1:16384">
      <c r="A20"/>
      <c r="B20" s="210"/>
      <c r="C20" s="209"/>
      <c r="D20" s="210"/>
      <c r="E20" s="210"/>
      <c r="F20" s="210"/>
      <c r="G20" s="210"/>
      <c r="H20" s="210"/>
      <c r="I20" s="210"/>
      <c r="J20" s="210"/>
      <c r="K20" s="210"/>
      <c r="L20" s="210"/>
      <c r="M20" s="210"/>
      <c r="N20" s="210"/>
      <c r="O20" s="210"/>
      <c r="P20" s="210"/>
      <c r="Q20" s="210"/>
      <c r="R20" s="209"/>
      <c r="S20" s="209"/>
      <c r="T20" s="209"/>
      <c r="XBG20"/>
      <c r="XBH20"/>
      <c r="XBI20"/>
      <c r="XBJ20"/>
      <c r="XBK20"/>
      <c r="XBL20"/>
      <c r="XBM20"/>
      <c r="XBN20"/>
      <c r="XBO20"/>
      <c r="XBP20"/>
      <c r="XBQ20"/>
      <c r="XBR20"/>
      <c r="XBS20"/>
      <c r="XBT20"/>
      <c r="XBU20"/>
      <c r="XBV20"/>
      <c r="XBW20"/>
      <c r="XBX20"/>
      <c r="XBY20"/>
      <c r="XBZ20"/>
      <c r="XCA20"/>
      <c r="XCB20"/>
      <c r="XCC20"/>
      <c r="XCD20"/>
      <c r="XCE20"/>
      <c r="XCF20"/>
      <c r="XCG20"/>
      <c r="XCH20"/>
      <c r="XCI20"/>
      <c r="XCJ20"/>
      <c r="XCK20"/>
      <c r="XCL20"/>
      <c r="XCM20"/>
      <c r="XCN20"/>
      <c r="XCO20"/>
      <c r="XCP20"/>
      <c r="XCQ20"/>
      <c r="XCR20"/>
      <c r="XCS20"/>
      <c r="XCT20"/>
      <c r="XCU20"/>
      <c r="XCV20"/>
      <c r="XCW20"/>
      <c r="XCX20"/>
      <c r="XCY20"/>
      <c r="XCZ20"/>
      <c r="XDA20"/>
      <c r="XDB20"/>
      <c r="XDC20"/>
      <c r="XDD20"/>
      <c r="XDE20"/>
      <c r="XDF20"/>
      <c r="XDG20"/>
      <c r="XDH20"/>
      <c r="XDI20"/>
      <c r="XDJ20"/>
      <c r="XDK20"/>
      <c r="XDL20"/>
      <c r="XDM20"/>
      <c r="XDN20"/>
      <c r="XDO20"/>
      <c r="XDP20"/>
      <c r="XDQ20"/>
      <c r="XDR20"/>
      <c r="XDS20"/>
      <c r="XDT20"/>
      <c r="XDU20"/>
      <c r="XDV20"/>
      <c r="XDW20"/>
      <c r="XDX20"/>
      <c r="XDY20"/>
      <c r="XDZ20"/>
      <c r="XEA20"/>
      <c r="XEB20"/>
      <c r="XEC20"/>
      <c r="XED20"/>
      <c r="XEE20"/>
      <c r="XEF20"/>
      <c r="XEG20"/>
      <c r="XEH20"/>
      <c r="XEI20"/>
      <c r="XEJ20"/>
      <c r="XEK20"/>
      <c r="XEL20"/>
      <c r="XEM20"/>
      <c r="XEN20"/>
      <c r="XEO20"/>
      <c r="XEP20"/>
      <c r="XEQ20"/>
      <c r="XER20"/>
      <c r="XES20"/>
      <c r="XET20"/>
      <c r="XEU20"/>
      <c r="XEV20"/>
      <c r="XEW20"/>
      <c r="XEX20"/>
      <c r="XEY20"/>
      <c r="XEZ20"/>
      <c r="XFA20"/>
      <c r="XFB20"/>
      <c r="XFC20"/>
      <c r="XFD20"/>
    </row>
  </sheetData>
  <mergeCells count="14">
    <mergeCell ref="B2:Q2"/>
    <mergeCell ref="B3:Q3"/>
    <mergeCell ref="C4:I4"/>
    <mergeCell ref="J4:P4"/>
    <mergeCell ref="C5:D5"/>
    <mergeCell ref="E5:F5"/>
    <mergeCell ref="G5:I5"/>
    <mergeCell ref="J5:K5"/>
    <mergeCell ref="L5:M5"/>
    <mergeCell ref="N5:P5"/>
    <mergeCell ref="R6:S6"/>
    <mergeCell ref="E19:I19"/>
    <mergeCell ref="J19:Q19"/>
    <mergeCell ref="Q7:Q17"/>
  </mergeCells>
  <hyperlinks>
    <hyperlink ref="R5" location="目录!A1" display="返回目录"/>
  </hyperlinks>
  <pageMargins left="0.75" right="0.75" top="1" bottom="1" header="0.5" footer="0.5"/>
  <pageSetup paperSize="11"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0766D4"/>
  </sheetPr>
  <dimension ref="A1:XFD22"/>
  <sheetViews>
    <sheetView zoomScale="85" zoomScaleNormal="85" workbookViewId="0">
      <pane xSplit="2" ySplit="6" topLeftCell="C7" activePane="bottomRight" state="frozen"/>
      <selection/>
      <selection pane="topRight"/>
      <selection pane="bottomLeft"/>
      <selection pane="bottomRight" activeCell="C7" sqref="C7:F18"/>
    </sheetView>
  </sheetViews>
  <sheetFormatPr defaultColWidth="9.90833333333333" defaultRowHeight="16.5"/>
  <cols>
    <col min="1" max="1" width="2.13333333333333" customWidth="1"/>
    <col min="2" max="2" width="48.25" style="210" customWidth="1"/>
    <col min="3" max="6" width="26.4666666666667" style="210" customWidth="1"/>
    <col min="7" max="9" width="12.6333333333333" style="210" customWidth="1"/>
    <col min="10" max="10" width="17.9333333333333" style="210" customWidth="1"/>
    <col min="11" max="11" width="8.225" style="210" customWidth="1"/>
    <col min="12" max="12" width="8.96666666666667" style="210" customWidth="1"/>
    <col min="13" max="16276" width="6.15833333333333" style="210"/>
    <col min="16277" max="16287" width="6.15833333333333"/>
  </cols>
  <sheetData>
    <row r="1" customFormat="1" ht="10" customHeight="1" spans="1:10">
      <c r="A1" s="303"/>
      <c r="B1" s="303"/>
      <c r="J1" s="317"/>
    </row>
    <row r="2" customFormat="1" ht="80" customHeight="1" spans="1:10">
      <c r="A2" s="303"/>
      <c r="B2" s="158" t="s">
        <v>0</v>
      </c>
      <c r="C2" s="158"/>
      <c r="D2" s="159"/>
      <c r="E2" s="160"/>
      <c r="F2" s="159"/>
      <c r="G2" s="159"/>
      <c r="H2" s="160"/>
      <c r="I2" s="158"/>
      <c r="J2" s="383"/>
    </row>
    <row r="3" s="210" customFormat="1" ht="12" customHeight="1" spans="16277:16384">
      <c r="XBA3"/>
      <c r="XBB3"/>
      <c r="XBC3"/>
      <c r="XBD3"/>
      <c r="XBE3"/>
      <c r="XBF3"/>
      <c r="XBG3"/>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c r="XEZ3"/>
      <c r="XFA3"/>
      <c r="XFB3"/>
      <c r="XFC3"/>
      <c r="XFD3"/>
    </row>
    <row r="4" s="210" customFormat="1" ht="26.5" customHeight="1" spans="2:10">
      <c r="B4" s="329" t="s">
        <v>140</v>
      </c>
      <c r="C4" s="330"/>
      <c r="D4" s="330"/>
      <c r="E4" s="330"/>
      <c r="F4" s="330"/>
      <c r="G4" s="330"/>
      <c r="H4" s="330"/>
      <c r="I4" s="330"/>
      <c r="J4" s="349"/>
    </row>
    <row r="5" s="210" customFormat="1" ht="26.5" customHeight="1" spans="2:11">
      <c r="B5" s="367"/>
      <c r="C5" s="368" t="s">
        <v>438</v>
      </c>
      <c r="D5" s="368"/>
      <c r="E5" s="368" t="s">
        <v>284</v>
      </c>
      <c r="F5" s="368"/>
      <c r="G5" s="253"/>
      <c r="H5" s="253"/>
      <c r="I5" s="253"/>
      <c r="J5" s="319"/>
      <c r="K5" s="215" t="s">
        <v>264</v>
      </c>
    </row>
    <row r="6" s="210" customFormat="1" ht="40" customHeight="1" spans="2:13">
      <c r="B6" s="308" t="s">
        <v>96</v>
      </c>
      <c r="C6" s="334" t="s">
        <v>486</v>
      </c>
      <c r="D6" s="334" t="s">
        <v>469</v>
      </c>
      <c r="E6" s="334" t="s">
        <v>486</v>
      </c>
      <c r="F6" s="334" t="s">
        <v>469</v>
      </c>
      <c r="G6" s="309" t="s">
        <v>847</v>
      </c>
      <c r="H6" s="309" t="s">
        <v>268</v>
      </c>
      <c r="I6" s="309" t="s">
        <v>824</v>
      </c>
      <c r="J6" s="384" t="s">
        <v>825</v>
      </c>
      <c r="K6" s="123" t="s">
        <v>383</v>
      </c>
      <c r="L6" s="123"/>
      <c r="M6" s="209"/>
    </row>
    <row r="7" s="365" customFormat="1" ht="20" customHeight="1" spans="2:13">
      <c r="B7" s="369" t="s">
        <v>848</v>
      </c>
      <c r="C7" s="370">
        <v>8.3</v>
      </c>
      <c r="D7" s="312">
        <v>1190</v>
      </c>
      <c r="E7" s="370">
        <v>8.5</v>
      </c>
      <c r="F7" s="312">
        <v>1220</v>
      </c>
      <c r="G7" s="371" t="s">
        <v>828</v>
      </c>
      <c r="H7" s="371" t="s">
        <v>555</v>
      </c>
      <c r="I7" s="371" t="s">
        <v>340</v>
      </c>
      <c r="J7" s="385" t="s">
        <v>829</v>
      </c>
      <c r="K7" s="123">
        <v>0.8</v>
      </c>
      <c r="L7" s="123">
        <v>120</v>
      </c>
      <c r="M7" s="386"/>
    </row>
    <row r="8" s="365" customFormat="1" ht="20" customHeight="1" spans="2:12">
      <c r="B8" s="372" t="s">
        <v>849</v>
      </c>
      <c r="C8" s="370">
        <v>8.4</v>
      </c>
      <c r="D8" s="312">
        <v>1205</v>
      </c>
      <c r="E8" s="370">
        <v>8.6</v>
      </c>
      <c r="F8" s="312">
        <v>1235</v>
      </c>
      <c r="G8" s="371" t="s">
        <v>828</v>
      </c>
      <c r="H8" s="371" t="s">
        <v>555</v>
      </c>
      <c r="I8" s="371" t="s">
        <v>340</v>
      </c>
      <c r="J8" s="385"/>
      <c r="K8" s="123"/>
      <c r="L8" s="387"/>
    </row>
    <row r="9" s="365" customFormat="1" ht="20" customHeight="1" spans="2:11">
      <c r="B9" s="372" t="s">
        <v>850</v>
      </c>
      <c r="C9" s="370">
        <v>8.5</v>
      </c>
      <c r="D9" s="312">
        <v>1220</v>
      </c>
      <c r="E9" s="370">
        <v>8.7</v>
      </c>
      <c r="F9" s="312">
        <v>1250</v>
      </c>
      <c r="G9" s="371" t="s">
        <v>828</v>
      </c>
      <c r="H9" s="371" t="s">
        <v>555</v>
      </c>
      <c r="I9" s="371" t="s">
        <v>340</v>
      </c>
      <c r="J9" s="385"/>
      <c r="K9" s="221"/>
    </row>
    <row r="10" s="365" customFormat="1" ht="20" customHeight="1" spans="2:11">
      <c r="B10" s="372" t="s">
        <v>851</v>
      </c>
      <c r="C10" s="370">
        <v>8.6</v>
      </c>
      <c r="D10" s="312">
        <v>1235</v>
      </c>
      <c r="E10" s="370">
        <v>8.8</v>
      </c>
      <c r="F10" s="312">
        <v>1265</v>
      </c>
      <c r="G10" s="371" t="s">
        <v>828</v>
      </c>
      <c r="H10" s="371" t="s">
        <v>555</v>
      </c>
      <c r="I10" s="371" t="s">
        <v>340</v>
      </c>
      <c r="J10" s="385"/>
      <c r="K10" s="221"/>
    </row>
    <row r="11" s="365" customFormat="1" ht="20" customHeight="1" spans="2:11">
      <c r="B11" s="372" t="s">
        <v>852</v>
      </c>
      <c r="C11" s="370">
        <v>9.1</v>
      </c>
      <c r="D11" s="312">
        <v>1310</v>
      </c>
      <c r="E11" s="370">
        <v>9.3</v>
      </c>
      <c r="F11" s="312">
        <v>1340</v>
      </c>
      <c r="G11" s="371" t="s">
        <v>828</v>
      </c>
      <c r="H11" s="371" t="s">
        <v>555</v>
      </c>
      <c r="I11" s="371" t="s">
        <v>340</v>
      </c>
      <c r="J11" s="385"/>
      <c r="K11" s="221"/>
    </row>
    <row r="12" s="365" customFormat="1" ht="20" customHeight="1" spans="2:11">
      <c r="B12" s="372" t="s">
        <v>853</v>
      </c>
      <c r="C12" s="370">
        <v>9.4</v>
      </c>
      <c r="D12" s="312">
        <v>1355</v>
      </c>
      <c r="E12" s="370">
        <v>9.6</v>
      </c>
      <c r="F12" s="312">
        <v>1385</v>
      </c>
      <c r="G12" s="371" t="s">
        <v>828</v>
      </c>
      <c r="H12" s="371" t="s">
        <v>555</v>
      </c>
      <c r="I12" s="371" t="s">
        <v>340</v>
      </c>
      <c r="J12" s="385"/>
      <c r="K12" s="221"/>
    </row>
    <row r="13" s="365" customFormat="1" ht="20" customHeight="1" spans="2:11">
      <c r="B13" s="369" t="s">
        <v>854</v>
      </c>
      <c r="C13" s="370">
        <v>9.8</v>
      </c>
      <c r="D13" s="312">
        <v>1415</v>
      </c>
      <c r="E13" s="370">
        <v>10</v>
      </c>
      <c r="F13" s="312">
        <v>1445</v>
      </c>
      <c r="G13" s="371" t="s">
        <v>828</v>
      </c>
      <c r="H13" s="371" t="s">
        <v>555</v>
      </c>
      <c r="I13" s="371" t="s">
        <v>340</v>
      </c>
      <c r="J13" s="385"/>
      <c r="K13" s="221"/>
    </row>
    <row r="14" s="365" customFormat="1" ht="20" customHeight="1" spans="2:11">
      <c r="B14" s="373" t="s">
        <v>855</v>
      </c>
      <c r="C14" s="370" t="s">
        <v>188</v>
      </c>
      <c r="D14" s="374" t="s">
        <v>188</v>
      </c>
      <c r="E14" s="370" t="s">
        <v>188</v>
      </c>
      <c r="F14" s="374" t="s">
        <v>188</v>
      </c>
      <c r="G14" s="371" t="s">
        <v>828</v>
      </c>
      <c r="H14" s="371" t="s">
        <v>555</v>
      </c>
      <c r="I14" s="371" t="s">
        <v>340</v>
      </c>
      <c r="J14" s="385"/>
      <c r="K14" s="210"/>
    </row>
    <row r="15" s="365" customFormat="1" ht="20" customHeight="1" spans="2:11">
      <c r="B15" s="373" t="s">
        <v>856</v>
      </c>
      <c r="C15" s="370" t="s">
        <v>188</v>
      </c>
      <c r="D15" s="374" t="s">
        <v>188</v>
      </c>
      <c r="E15" s="370" t="s">
        <v>188</v>
      </c>
      <c r="F15" s="374" t="s">
        <v>188</v>
      </c>
      <c r="G15" s="371" t="s">
        <v>828</v>
      </c>
      <c r="H15" s="371" t="s">
        <v>555</v>
      </c>
      <c r="I15" s="371" t="s">
        <v>340</v>
      </c>
      <c r="J15" s="385"/>
      <c r="K15" s="221"/>
    </row>
    <row r="16" s="365" customFormat="1" ht="20" customHeight="1" spans="2:13">
      <c r="B16" s="343" t="s">
        <v>857</v>
      </c>
      <c r="C16" s="370">
        <v>7.8</v>
      </c>
      <c r="D16" s="312">
        <v>1115</v>
      </c>
      <c r="E16" s="370">
        <v>8</v>
      </c>
      <c r="F16" s="312">
        <v>1145</v>
      </c>
      <c r="G16" s="371" t="s">
        <v>828</v>
      </c>
      <c r="H16" s="371" t="s">
        <v>555</v>
      </c>
      <c r="I16" s="371" t="s">
        <v>340</v>
      </c>
      <c r="J16" s="385"/>
      <c r="K16" s="388"/>
      <c r="L16" s="388"/>
      <c r="M16" s="294"/>
    </row>
    <row r="17" s="365" customFormat="1" ht="20" customHeight="1" spans="2:11">
      <c r="B17" s="375" t="s">
        <v>858</v>
      </c>
      <c r="C17" s="370">
        <v>9.8</v>
      </c>
      <c r="D17" s="312">
        <v>1415</v>
      </c>
      <c r="E17" s="370">
        <v>10</v>
      </c>
      <c r="F17" s="312">
        <v>1445</v>
      </c>
      <c r="G17" s="371" t="s">
        <v>828</v>
      </c>
      <c r="H17" s="371" t="s">
        <v>555</v>
      </c>
      <c r="I17" s="371" t="s">
        <v>340</v>
      </c>
      <c r="J17" s="385"/>
      <c r="K17" s="388"/>
    </row>
    <row r="18" s="365" customFormat="1" ht="20" customHeight="1" spans="2:11">
      <c r="B18" s="376" t="s">
        <v>859</v>
      </c>
      <c r="C18" s="370">
        <v>9.4</v>
      </c>
      <c r="D18" s="312">
        <v>1355</v>
      </c>
      <c r="E18" s="370">
        <v>9.6</v>
      </c>
      <c r="F18" s="312">
        <v>1385</v>
      </c>
      <c r="G18" s="371" t="s">
        <v>828</v>
      </c>
      <c r="H18" s="371" t="s">
        <v>555</v>
      </c>
      <c r="I18" s="371" t="s">
        <v>340</v>
      </c>
      <c r="J18" s="385"/>
      <c r="K18" s="388"/>
    </row>
    <row r="19" s="210" customFormat="1" ht="52" customHeight="1" spans="2:10">
      <c r="B19" s="377" t="s">
        <v>277</v>
      </c>
      <c r="C19" s="267" t="s">
        <v>860</v>
      </c>
      <c r="D19" s="267" t="s">
        <v>861</v>
      </c>
      <c r="E19" s="267" t="s">
        <v>860</v>
      </c>
      <c r="F19" s="267" t="s">
        <v>861</v>
      </c>
      <c r="G19" s="378"/>
      <c r="H19" s="378"/>
      <c r="I19" s="378"/>
      <c r="J19" s="385"/>
    </row>
    <row r="20" s="366" customFormat="1" ht="20" customHeight="1" spans="2:10">
      <c r="B20" s="379" t="s">
        <v>844</v>
      </c>
      <c r="C20" s="380"/>
      <c r="D20" s="380"/>
      <c r="E20" s="380"/>
      <c r="F20" s="380"/>
      <c r="G20" s="380"/>
      <c r="H20" s="380"/>
      <c r="I20" s="380"/>
      <c r="J20" s="385"/>
    </row>
    <row r="21" s="210" customFormat="1" ht="24" customHeight="1" spans="1:16384">
      <c r="A21"/>
      <c r="B21" s="381"/>
      <c r="C21" s="382"/>
      <c r="D21" s="382"/>
      <c r="E21" s="382"/>
      <c r="F21" s="382"/>
      <c r="G21" s="382"/>
      <c r="H21" s="382"/>
      <c r="I21" s="382"/>
      <c r="J21" s="389"/>
      <c r="XBA21"/>
      <c r="XBB21"/>
      <c r="XBC21"/>
      <c r="XBD21"/>
      <c r="XBE21"/>
      <c r="XBF21"/>
      <c r="XBG21"/>
      <c r="XBH21"/>
      <c r="XBI21"/>
      <c r="XBJ21"/>
      <c r="XBK21"/>
      <c r="XBL21"/>
      <c r="XBM21"/>
      <c r="XBN21"/>
      <c r="XBO21"/>
      <c r="XBP21"/>
      <c r="XBQ21"/>
      <c r="XBR21"/>
      <c r="XBS21"/>
      <c r="XBT21"/>
      <c r="XBU21"/>
      <c r="XBV21"/>
      <c r="XBW21"/>
      <c r="XBX21"/>
      <c r="XBY21"/>
      <c r="XBZ21"/>
      <c r="XCA21"/>
      <c r="XCB21"/>
      <c r="XCC21"/>
      <c r="XCD21"/>
      <c r="XCE21"/>
      <c r="XCF21"/>
      <c r="XCG21"/>
      <c r="XCH21"/>
      <c r="XCI21"/>
      <c r="XCJ21"/>
      <c r="XCK21"/>
      <c r="XCL21"/>
      <c r="XCM21"/>
      <c r="XCN21"/>
      <c r="XCO21"/>
      <c r="XCP21"/>
      <c r="XCQ21"/>
      <c r="XCR21"/>
      <c r="XCS21"/>
      <c r="XCT21"/>
      <c r="XCU21"/>
      <c r="XCV21"/>
      <c r="XCW21"/>
      <c r="XCX21"/>
      <c r="XCY21"/>
      <c r="XCZ21"/>
      <c r="XDA21"/>
      <c r="XDB21"/>
      <c r="XDC21"/>
      <c r="XDD21"/>
      <c r="XDE21"/>
      <c r="XDF21"/>
      <c r="XDG21"/>
      <c r="XDH21"/>
      <c r="XDI21"/>
      <c r="XDJ21"/>
      <c r="XDK21"/>
      <c r="XDL21"/>
      <c r="XDM21"/>
      <c r="XDN21"/>
      <c r="XDO21"/>
      <c r="XDP21"/>
      <c r="XDQ21"/>
      <c r="XDR21"/>
      <c r="XDS21"/>
      <c r="XDT21"/>
      <c r="XDU21"/>
      <c r="XDV21"/>
      <c r="XDW21"/>
      <c r="XDX21"/>
      <c r="XDY21"/>
      <c r="XDZ21"/>
      <c r="XEA21"/>
      <c r="XEB21"/>
      <c r="XEC21"/>
      <c r="XED21"/>
      <c r="XEE21"/>
      <c r="XEF21"/>
      <c r="XEG21"/>
      <c r="XEH21"/>
      <c r="XEI21"/>
      <c r="XEJ21"/>
      <c r="XEK21"/>
      <c r="XEL21"/>
      <c r="XEM21"/>
      <c r="XEN21"/>
      <c r="XEO21"/>
      <c r="XEP21"/>
      <c r="XEQ21"/>
      <c r="XER21"/>
      <c r="XES21"/>
      <c r="XET21"/>
      <c r="XEU21"/>
      <c r="XEV21"/>
      <c r="XEW21"/>
      <c r="XEX21"/>
      <c r="XEY21"/>
      <c r="XEZ21"/>
      <c r="XFA21"/>
      <c r="XFB21"/>
      <c r="XFC21"/>
      <c r="XFD21"/>
    </row>
    <row r="22" s="366" customFormat="1" spans="1:16384">
      <c r="A22"/>
      <c r="B22" s="210"/>
      <c r="C22" s="210"/>
      <c r="D22" s="210"/>
      <c r="E22" s="210"/>
      <c r="F22" s="210"/>
      <c r="G22" s="210"/>
      <c r="H22" s="210"/>
      <c r="I22" s="210"/>
      <c r="J22" s="210"/>
      <c r="K22" s="210"/>
      <c r="L22" s="210"/>
      <c r="XBA22"/>
      <c r="XBB22"/>
      <c r="XBC22"/>
      <c r="XBD22"/>
      <c r="XBE22"/>
      <c r="XBF22"/>
      <c r="XBG22"/>
      <c r="XBH22"/>
      <c r="XBI22"/>
      <c r="XBJ22"/>
      <c r="XBK22"/>
      <c r="XBL22"/>
      <c r="XBM22"/>
      <c r="XBN22"/>
      <c r="XBO22"/>
      <c r="XBP22"/>
      <c r="XBQ22"/>
      <c r="XBR22"/>
      <c r="XBS22"/>
      <c r="XBT22"/>
      <c r="XBU22"/>
      <c r="XBV22"/>
      <c r="XBW22"/>
      <c r="XBX22"/>
      <c r="XBY22"/>
      <c r="XBZ22"/>
      <c r="XCA22"/>
      <c r="XCB22"/>
      <c r="XCC22"/>
      <c r="XCD22"/>
      <c r="XCE22"/>
      <c r="XCF22"/>
      <c r="XCG22"/>
      <c r="XCH22"/>
      <c r="XCI22"/>
      <c r="XCJ22"/>
      <c r="XCK22"/>
      <c r="XCL22"/>
      <c r="XCM22"/>
      <c r="XCN22"/>
      <c r="XCO22"/>
      <c r="XCP22"/>
      <c r="XCQ22"/>
      <c r="XCR22"/>
      <c r="XCS22"/>
      <c r="XCT22"/>
      <c r="XCU22"/>
      <c r="XCV22"/>
      <c r="XCW22"/>
      <c r="XCX22"/>
      <c r="XCY22"/>
      <c r="XCZ22"/>
      <c r="XDA22"/>
      <c r="XDB22"/>
      <c r="XDC22"/>
      <c r="XDD22"/>
      <c r="XDE22"/>
      <c r="XDF22"/>
      <c r="XDG22"/>
      <c r="XDH22"/>
      <c r="XDI22"/>
      <c r="XDJ22"/>
      <c r="XDK22"/>
      <c r="XDL22"/>
      <c r="XDM22"/>
      <c r="XDN22"/>
      <c r="XDO22"/>
      <c r="XDP22"/>
      <c r="XDQ22"/>
      <c r="XDR22"/>
      <c r="XDS22"/>
      <c r="XDT22"/>
      <c r="XDU22"/>
      <c r="XDV22"/>
      <c r="XDW22"/>
      <c r="XDX22"/>
      <c r="XDY22"/>
      <c r="XDZ22"/>
      <c r="XEA22"/>
      <c r="XEB22"/>
      <c r="XEC22"/>
      <c r="XED22"/>
      <c r="XEE22"/>
      <c r="XEF22"/>
      <c r="XEG22"/>
      <c r="XEH22"/>
      <c r="XEI22"/>
      <c r="XEJ22"/>
      <c r="XEK22"/>
      <c r="XEL22"/>
      <c r="XEM22"/>
      <c r="XEN22"/>
      <c r="XEO22"/>
      <c r="XEP22"/>
      <c r="XEQ22"/>
      <c r="XER22"/>
      <c r="XES22"/>
      <c r="XET22"/>
      <c r="XEU22"/>
      <c r="XEV22"/>
      <c r="XEW22"/>
      <c r="XEX22"/>
      <c r="XEY22"/>
      <c r="XEZ22"/>
      <c r="XFA22"/>
      <c r="XFB22"/>
      <c r="XFC22"/>
      <c r="XFD22"/>
    </row>
  </sheetData>
  <mergeCells count="7">
    <mergeCell ref="B2:J2"/>
    <mergeCell ref="B4:J4"/>
    <mergeCell ref="C5:D5"/>
    <mergeCell ref="E5:F5"/>
    <mergeCell ref="G5:J5"/>
    <mergeCell ref="K6:L6"/>
    <mergeCell ref="J7:J21"/>
  </mergeCells>
  <hyperlinks>
    <hyperlink ref="K5" location="目录!A1" display="返回目录"/>
  </hyperlinks>
  <pageMargins left="0.75" right="0.75" top="1" bottom="1" header="0.5" footer="0.5"/>
  <pageSetup paperSize="11"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0766D4"/>
  </sheetPr>
  <dimension ref="A1:XFD35"/>
  <sheetViews>
    <sheetView zoomScale="70" zoomScaleNormal="70" workbookViewId="0">
      <pane xSplit="2" ySplit="6" topLeftCell="C7" activePane="bottomRight" state="frozen"/>
      <selection/>
      <selection pane="topRight"/>
      <selection pane="bottomLeft"/>
      <selection pane="bottomRight" activeCell="C7" sqref="C7:F20"/>
    </sheetView>
  </sheetViews>
  <sheetFormatPr defaultColWidth="9.90833333333333" defaultRowHeight="16.5"/>
  <cols>
    <col min="1" max="1" width="1.46666666666667" customWidth="1"/>
    <col min="2" max="2" width="65.8833333333333" style="210" customWidth="1"/>
    <col min="3" max="3" width="30.15" style="209" customWidth="1"/>
    <col min="4" max="6" width="30.15" style="210" customWidth="1"/>
    <col min="7" max="9" width="12.6333333333333" style="210" customWidth="1"/>
    <col min="10" max="10" width="24.75" style="210" customWidth="1"/>
    <col min="11" max="11" width="20.2833333333333" style="210" customWidth="1"/>
    <col min="12" max="12" width="11.25" style="328" customWidth="1"/>
    <col min="13" max="13" width="8.63333333333333" style="328" customWidth="1"/>
    <col min="14" max="16283" width="6.15833333333333" style="210"/>
    <col min="16284" max="16291" width="6.15833333333333"/>
  </cols>
  <sheetData>
    <row r="1" customFormat="1" ht="10" customHeight="1" spans="1:13">
      <c r="A1" s="303"/>
      <c r="B1" s="303"/>
      <c r="J1" s="317"/>
      <c r="L1" s="348"/>
      <c r="M1" s="348"/>
    </row>
    <row r="2" customFormat="1" ht="80" customHeight="1" spans="1:13">
      <c r="A2" s="303"/>
      <c r="B2" s="158" t="s">
        <v>0</v>
      </c>
      <c r="C2" s="158"/>
      <c r="D2" s="159"/>
      <c r="E2" s="160"/>
      <c r="F2" s="159"/>
      <c r="G2" s="159"/>
      <c r="H2" s="160"/>
      <c r="I2" s="158"/>
      <c r="J2" s="160"/>
      <c r="K2" s="160"/>
      <c r="L2" s="348"/>
      <c r="M2" s="348"/>
    </row>
    <row r="3" s="210" customFormat="1" ht="12" customHeight="1" spans="3:16384">
      <c r="C3" s="209"/>
      <c r="L3" s="328"/>
      <c r="M3" s="328"/>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c r="XEZ3"/>
      <c r="XFA3"/>
      <c r="XFB3"/>
      <c r="XFC3"/>
      <c r="XFD3"/>
    </row>
    <row r="4" s="210" customFormat="1" ht="26.5" customHeight="1" spans="2:16384">
      <c r="B4" s="329" t="s">
        <v>862</v>
      </c>
      <c r="C4" s="330"/>
      <c r="D4" s="330"/>
      <c r="E4" s="330"/>
      <c r="F4" s="330"/>
      <c r="G4" s="330"/>
      <c r="H4" s="330"/>
      <c r="I4" s="330"/>
      <c r="J4" s="330"/>
      <c r="K4" s="349"/>
      <c r="L4" s="328"/>
      <c r="M4" s="328"/>
      <c r="XBH4"/>
      <c r="XBI4"/>
      <c r="XBJ4"/>
      <c r="XBK4"/>
      <c r="XBL4"/>
      <c r="XBM4"/>
      <c r="XBN4"/>
      <c r="XBO4"/>
      <c r="XBP4"/>
      <c r="XBQ4"/>
      <c r="XBR4"/>
      <c r="XBS4"/>
      <c r="XBT4"/>
      <c r="XBU4"/>
      <c r="XBV4"/>
      <c r="XBW4"/>
      <c r="XBX4"/>
      <c r="XBY4"/>
      <c r="XBZ4"/>
      <c r="XCA4"/>
      <c r="XCB4"/>
      <c r="XCC4"/>
      <c r="XCD4"/>
      <c r="XCE4"/>
      <c r="XCF4"/>
      <c r="XCG4"/>
      <c r="XCH4"/>
      <c r="XCI4"/>
      <c r="XCJ4"/>
      <c r="XCK4"/>
      <c r="XCL4"/>
      <c r="XCM4"/>
      <c r="XCN4"/>
      <c r="XCO4"/>
      <c r="XCP4"/>
      <c r="XCQ4"/>
      <c r="XCR4"/>
      <c r="XCS4"/>
      <c r="XCT4"/>
      <c r="XCU4"/>
      <c r="XCV4"/>
      <c r="XCW4"/>
      <c r="XCX4"/>
      <c r="XCY4"/>
      <c r="XCZ4"/>
      <c r="XDA4"/>
      <c r="XDB4"/>
      <c r="XDC4"/>
      <c r="XDD4"/>
      <c r="XDE4"/>
      <c r="XDF4"/>
      <c r="XDG4"/>
      <c r="XDH4"/>
      <c r="XDI4"/>
      <c r="XDJ4"/>
      <c r="XDK4"/>
      <c r="XDL4"/>
      <c r="XDM4"/>
      <c r="XDN4"/>
      <c r="XDO4"/>
      <c r="XDP4"/>
      <c r="XDQ4"/>
      <c r="XDR4"/>
      <c r="XDS4"/>
      <c r="XDT4"/>
      <c r="XDU4"/>
      <c r="XDV4"/>
      <c r="XDW4"/>
      <c r="XDX4"/>
      <c r="XDY4"/>
      <c r="XDZ4"/>
      <c r="XEA4"/>
      <c r="XEB4"/>
      <c r="XEC4"/>
      <c r="XED4"/>
      <c r="XEE4"/>
      <c r="XEF4"/>
      <c r="XEG4"/>
      <c r="XEH4"/>
      <c r="XEI4"/>
      <c r="XEJ4"/>
      <c r="XEK4"/>
      <c r="XEL4"/>
      <c r="XEM4"/>
      <c r="XEN4"/>
      <c r="XEO4"/>
      <c r="XEP4"/>
      <c r="XEQ4"/>
      <c r="XER4"/>
      <c r="XES4"/>
      <c r="XET4"/>
      <c r="XEU4"/>
      <c r="XEV4"/>
      <c r="XEW4"/>
      <c r="XEX4"/>
      <c r="XEY4"/>
      <c r="XEZ4"/>
      <c r="XFA4"/>
      <c r="XFB4"/>
      <c r="XFC4"/>
      <c r="XFD4"/>
    </row>
    <row r="5" s="210" customFormat="1" ht="26.5" customHeight="1" spans="2:13">
      <c r="B5" s="331"/>
      <c r="C5" s="332" t="s">
        <v>438</v>
      </c>
      <c r="D5" s="332"/>
      <c r="E5" s="332" t="s">
        <v>284</v>
      </c>
      <c r="F5" s="332"/>
      <c r="G5" s="333"/>
      <c r="H5" s="333"/>
      <c r="I5" s="333"/>
      <c r="J5" s="333"/>
      <c r="K5" s="350"/>
      <c r="L5" s="351" t="s">
        <v>264</v>
      </c>
      <c r="M5" s="328"/>
    </row>
    <row r="6" s="210" customFormat="1" ht="40" customHeight="1" spans="2:14">
      <c r="B6" s="308" t="s">
        <v>96</v>
      </c>
      <c r="C6" s="334" t="s">
        <v>486</v>
      </c>
      <c r="D6" s="334" t="s">
        <v>469</v>
      </c>
      <c r="E6" s="334" t="s">
        <v>486</v>
      </c>
      <c r="F6" s="334" t="s">
        <v>469</v>
      </c>
      <c r="G6" s="309" t="s">
        <v>863</v>
      </c>
      <c r="H6" s="309" t="s">
        <v>268</v>
      </c>
      <c r="I6" s="309" t="s">
        <v>824</v>
      </c>
      <c r="J6" s="352" t="s">
        <v>125</v>
      </c>
      <c r="K6" s="353" t="s">
        <v>825</v>
      </c>
      <c r="L6" s="123" t="s">
        <v>383</v>
      </c>
      <c r="M6" s="123"/>
      <c r="N6" s="209"/>
    </row>
    <row r="7" s="210" customFormat="1" ht="30" customHeight="1" spans="2:16384">
      <c r="B7" s="335" t="s">
        <v>864</v>
      </c>
      <c r="C7" s="336">
        <v>8.3</v>
      </c>
      <c r="D7" s="337">
        <v>1190</v>
      </c>
      <c r="E7" s="336">
        <v>8.5</v>
      </c>
      <c r="F7" s="337">
        <v>1220</v>
      </c>
      <c r="G7" s="338" t="s">
        <v>495</v>
      </c>
      <c r="H7" s="338" t="s">
        <v>547</v>
      </c>
      <c r="I7" s="354" t="s">
        <v>340</v>
      </c>
      <c r="J7" s="355" t="s">
        <v>865</v>
      </c>
      <c r="K7" s="356" t="s">
        <v>866</v>
      </c>
      <c r="L7" s="123">
        <v>0.8</v>
      </c>
      <c r="M7" s="123">
        <v>120</v>
      </c>
      <c r="XBH7"/>
      <c r="XBI7"/>
      <c r="XBJ7"/>
      <c r="XBK7"/>
      <c r="XBL7"/>
      <c r="XBM7"/>
      <c r="XBN7"/>
      <c r="XBO7"/>
      <c r="XBP7"/>
      <c r="XBQ7"/>
      <c r="XBR7"/>
      <c r="XBS7"/>
      <c r="XBT7"/>
      <c r="XBU7"/>
      <c r="XBV7"/>
      <c r="XBW7"/>
      <c r="XBX7"/>
      <c r="XBY7"/>
      <c r="XBZ7"/>
      <c r="XCA7"/>
      <c r="XCB7"/>
      <c r="XCC7"/>
      <c r="XCD7"/>
      <c r="XCE7"/>
      <c r="XCF7"/>
      <c r="XCG7"/>
      <c r="XCH7"/>
      <c r="XCI7"/>
      <c r="XCJ7"/>
      <c r="XCK7"/>
      <c r="XCL7"/>
      <c r="XCM7"/>
      <c r="XCN7"/>
      <c r="XCO7"/>
      <c r="XCP7"/>
      <c r="XCQ7"/>
      <c r="XCR7"/>
      <c r="XCS7"/>
      <c r="XCT7"/>
      <c r="XCU7"/>
      <c r="XCV7"/>
      <c r="XCW7"/>
      <c r="XCX7"/>
      <c r="XCY7"/>
      <c r="XCZ7"/>
      <c r="XDA7"/>
      <c r="XDB7"/>
      <c r="XDC7"/>
      <c r="XDD7"/>
      <c r="XDE7"/>
      <c r="XDF7"/>
      <c r="XDG7"/>
      <c r="XDH7"/>
      <c r="XDI7"/>
      <c r="XDJ7"/>
      <c r="XDK7"/>
      <c r="XDL7"/>
      <c r="XDM7"/>
      <c r="XDN7"/>
      <c r="XDO7"/>
      <c r="XDP7"/>
      <c r="XDQ7"/>
      <c r="XDR7"/>
      <c r="XDS7"/>
      <c r="XDT7"/>
      <c r="XDU7"/>
      <c r="XDV7"/>
      <c r="XDW7"/>
      <c r="XDX7"/>
      <c r="XDY7"/>
      <c r="XDZ7"/>
      <c r="XEA7"/>
      <c r="XEB7"/>
      <c r="XEC7"/>
      <c r="XED7"/>
      <c r="XEE7"/>
      <c r="XEF7"/>
      <c r="XEG7"/>
      <c r="XEH7"/>
      <c r="XEI7"/>
      <c r="XEJ7"/>
      <c r="XEK7"/>
      <c r="XEL7"/>
      <c r="XEM7"/>
      <c r="XEN7"/>
      <c r="XEO7"/>
      <c r="XEP7"/>
      <c r="XEQ7"/>
      <c r="XER7"/>
      <c r="XES7"/>
      <c r="XET7"/>
      <c r="XEU7"/>
      <c r="XEV7"/>
      <c r="XEW7"/>
      <c r="XEX7"/>
      <c r="XEY7"/>
      <c r="XEZ7"/>
      <c r="XFA7"/>
      <c r="XFB7"/>
      <c r="XFC7"/>
      <c r="XFD7"/>
    </row>
    <row r="8" s="210" customFormat="1" ht="30" customHeight="1" spans="2:16384">
      <c r="B8" s="339" t="s">
        <v>867</v>
      </c>
      <c r="C8" s="340">
        <v>8.5</v>
      </c>
      <c r="D8" s="337">
        <v>1220</v>
      </c>
      <c r="E8" s="340">
        <v>8.7</v>
      </c>
      <c r="F8" s="337">
        <v>1250</v>
      </c>
      <c r="G8" s="338" t="s">
        <v>495</v>
      </c>
      <c r="H8" s="338" t="s">
        <v>547</v>
      </c>
      <c r="I8" s="354" t="s">
        <v>340</v>
      </c>
      <c r="J8" s="355"/>
      <c r="K8" s="356"/>
      <c r="L8" s="221"/>
      <c r="M8" s="221"/>
      <c r="XBH8"/>
      <c r="XBI8"/>
      <c r="XBJ8"/>
      <c r="XBK8"/>
      <c r="XBL8"/>
      <c r="XBM8"/>
      <c r="XBN8"/>
      <c r="XBO8"/>
      <c r="XBP8"/>
      <c r="XBQ8"/>
      <c r="XBR8"/>
      <c r="XBS8"/>
      <c r="XBT8"/>
      <c r="XBU8"/>
      <c r="XBV8"/>
      <c r="XBW8"/>
      <c r="XBX8"/>
      <c r="XBY8"/>
      <c r="XBZ8"/>
      <c r="XCA8"/>
      <c r="XCB8"/>
      <c r="XCC8"/>
      <c r="XCD8"/>
      <c r="XCE8"/>
      <c r="XCF8"/>
      <c r="XCG8"/>
      <c r="XCH8"/>
      <c r="XCI8"/>
      <c r="XCJ8"/>
      <c r="XCK8"/>
      <c r="XCL8"/>
      <c r="XCM8"/>
      <c r="XCN8"/>
      <c r="XCO8"/>
      <c r="XCP8"/>
      <c r="XCQ8"/>
      <c r="XCR8"/>
      <c r="XCS8"/>
      <c r="XCT8"/>
      <c r="XCU8"/>
      <c r="XCV8"/>
      <c r="XCW8"/>
      <c r="XCX8"/>
      <c r="XCY8"/>
      <c r="XCZ8"/>
      <c r="XDA8"/>
      <c r="XDB8"/>
      <c r="XDC8"/>
      <c r="XDD8"/>
      <c r="XDE8"/>
      <c r="XDF8"/>
      <c r="XDG8"/>
      <c r="XDH8"/>
      <c r="XDI8"/>
      <c r="XDJ8"/>
      <c r="XDK8"/>
      <c r="XDL8"/>
      <c r="XDM8"/>
      <c r="XDN8"/>
      <c r="XDO8"/>
      <c r="XDP8"/>
      <c r="XDQ8"/>
      <c r="XDR8"/>
      <c r="XDS8"/>
      <c r="XDT8"/>
      <c r="XDU8"/>
      <c r="XDV8"/>
      <c r="XDW8"/>
      <c r="XDX8"/>
      <c r="XDY8"/>
      <c r="XDZ8"/>
      <c r="XEA8"/>
      <c r="XEB8"/>
      <c r="XEC8"/>
      <c r="XED8"/>
      <c r="XEE8"/>
      <c r="XEF8"/>
      <c r="XEG8"/>
      <c r="XEH8"/>
      <c r="XEI8"/>
      <c r="XEJ8"/>
      <c r="XEK8"/>
      <c r="XEL8"/>
      <c r="XEM8"/>
      <c r="XEN8"/>
      <c r="XEO8"/>
      <c r="XEP8"/>
      <c r="XEQ8"/>
      <c r="XER8"/>
      <c r="XES8"/>
      <c r="XET8"/>
      <c r="XEU8"/>
      <c r="XEV8"/>
      <c r="XEW8"/>
      <c r="XEX8"/>
      <c r="XEY8"/>
      <c r="XEZ8"/>
      <c r="XFA8"/>
      <c r="XFB8"/>
      <c r="XFC8"/>
      <c r="XFD8"/>
    </row>
    <row r="9" s="210" customFormat="1" ht="30" customHeight="1" spans="2:16384">
      <c r="B9" s="335" t="s">
        <v>868</v>
      </c>
      <c r="C9" s="340">
        <v>8.5</v>
      </c>
      <c r="D9" s="337">
        <v>1220</v>
      </c>
      <c r="E9" s="340">
        <v>8.7</v>
      </c>
      <c r="F9" s="337">
        <v>1250</v>
      </c>
      <c r="G9" s="338" t="s">
        <v>495</v>
      </c>
      <c r="H9" s="338" t="s">
        <v>547</v>
      </c>
      <c r="I9" s="354" t="s">
        <v>340</v>
      </c>
      <c r="J9" s="355"/>
      <c r="K9" s="356"/>
      <c r="XBH9"/>
      <c r="XBI9"/>
      <c r="XBJ9"/>
      <c r="XBK9"/>
      <c r="XBL9"/>
      <c r="XBM9"/>
      <c r="XBN9"/>
      <c r="XBO9"/>
      <c r="XBP9"/>
      <c r="XBQ9"/>
      <c r="XBR9"/>
      <c r="XBS9"/>
      <c r="XBT9"/>
      <c r="XBU9"/>
      <c r="XBV9"/>
      <c r="XBW9"/>
      <c r="XBX9"/>
      <c r="XBY9"/>
      <c r="XBZ9"/>
      <c r="XCA9"/>
      <c r="XCB9"/>
      <c r="XCC9"/>
      <c r="XCD9"/>
      <c r="XCE9"/>
      <c r="XCF9"/>
      <c r="XCG9"/>
      <c r="XCH9"/>
      <c r="XCI9"/>
      <c r="XCJ9"/>
      <c r="XCK9"/>
      <c r="XCL9"/>
      <c r="XCM9"/>
      <c r="XCN9"/>
      <c r="XCO9"/>
      <c r="XCP9"/>
      <c r="XCQ9"/>
      <c r="XCR9"/>
      <c r="XCS9"/>
      <c r="XCT9"/>
      <c r="XCU9"/>
      <c r="XCV9"/>
      <c r="XCW9"/>
      <c r="XCX9"/>
      <c r="XCY9"/>
      <c r="XCZ9"/>
      <c r="XDA9"/>
      <c r="XDB9"/>
      <c r="XDC9"/>
      <c r="XDD9"/>
      <c r="XDE9"/>
      <c r="XDF9"/>
      <c r="XDG9"/>
      <c r="XDH9"/>
      <c r="XDI9"/>
      <c r="XDJ9"/>
      <c r="XDK9"/>
      <c r="XDL9"/>
      <c r="XDM9"/>
      <c r="XDN9"/>
      <c r="XDO9"/>
      <c r="XDP9"/>
      <c r="XDQ9"/>
      <c r="XDR9"/>
      <c r="XDS9"/>
      <c r="XDT9"/>
      <c r="XDU9"/>
      <c r="XDV9"/>
      <c r="XDW9"/>
      <c r="XDX9"/>
      <c r="XDY9"/>
      <c r="XDZ9"/>
      <c r="XEA9"/>
      <c r="XEB9"/>
      <c r="XEC9"/>
      <c r="XED9"/>
      <c r="XEE9"/>
      <c r="XEF9"/>
      <c r="XEG9"/>
      <c r="XEH9"/>
      <c r="XEI9"/>
      <c r="XEJ9"/>
      <c r="XEK9"/>
      <c r="XEL9"/>
      <c r="XEM9"/>
      <c r="XEN9"/>
      <c r="XEO9"/>
      <c r="XEP9"/>
      <c r="XEQ9"/>
      <c r="XER9"/>
      <c r="XES9"/>
      <c r="XET9"/>
      <c r="XEU9"/>
      <c r="XEV9"/>
      <c r="XEW9"/>
      <c r="XEX9"/>
      <c r="XEY9"/>
      <c r="XEZ9"/>
      <c r="XFA9"/>
      <c r="XFB9"/>
      <c r="XFC9"/>
      <c r="XFD9"/>
    </row>
    <row r="10" s="210" customFormat="1" ht="30" customHeight="1" spans="2:16384">
      <c r="B10" s="339" t="s">
        <v>869</v>
      </c>
      <c r="C10" s="340">
        <v>8.5</v>
      </c>
      <c r="D10" s="337">
        <v>1220</v>
      </c>
      <c r="E10" s="340">
        <v>8.7</v>
      </c>
      <c r="F10" s="337">
        <v>1250</v>
      </c>
      <c r="G10" s="338" t="s">
        <v>495</v>
      </c>
      <c r="H10" s="338" t="s">
        <v>547</v>
      </c>
      <c r="I10" s="354" t="s">
        <v>340</v>
      </c>
      <c r="J10" s="355"/>
      <c r="K10" s="356"/>
      <c r="XBH10"/>
      <c r="XBI10"/>
      <c r="XBJ10"/>
      <c r="XBK10"/>
      <c r="XBL10"/>
      <c r="XBM10"/>
      <c r="XBN10"/>
      <c r="XBO10"/>
      <c r="XBP10"/>
      <c r="XBQ10"/>
      <c r="XBR10"/>
      <c r="XBS10"/>
      <c r="XBT10"/>
      <c r="XBU10"/>
      <c r="XBV10"/>
      <c r="XBW10"/>
      <c r="XBX10"/>
      <c r="XBY10"/>
      <c r="XBZ10"/>
      <c r="XCA10"/>
      <c r="XCB10"/>
      <c r="XCC10"/>
      <c r="XCD10"/>
      <c r="XCE10"/>
      <c r="XCF10"/>
      <c r="XCG10"/>
      <c r="XCH10"/>
      <c r="XCI10"/>
      <c r="XCJ10"/>
      <c r="XCK10"/>
      <c r="XCL10"/>
      <c r="XCM10"/>
      <c r="XCN10"/>
      <c r="XCO10"/>
      <c r="XCP10"/>
      <c r="XCQ10"/>
      <c r="XCR10"/>
      <c r="XCS10"/>
      <c r="XCT10"/>
      <c r="XCU10"/>
      <c r="XCV10"/>
      <c r="XCW10"/>
      <c r="XCX10"/>
      <c r="XCY10"/>
      <c r="XCZ10"/>
      <c r="XDA10"/>
      <c r="XDB10"/>
      <c r="XDC10"/>
      <c r="XDD10"/>
      <c r="XDE10"/>
      <c r="XDF10"/>
      <c r="XDG10"/>
      <c r="XDH10"/>
      <c r="XDI10"/>
      <c r="XDJ10"/>
      <c r="XDK10"/>
      <c r="XDL10"/>
      <c r="XDM10"/>
      <c r="XDN10"/>
      <c r="XDO10"/>
      <c r="XDP10"/>
      <c r="XDQ10"/>
      <c r="XDR10"/>
      <c r="XDS10"/>
      <c r="XDT10"/>
      <c r="XDU10"/>
      <c r="XDV10"/>
      <c r="XDW10"/>
      <c r="XDX10"/>
      <c r="XDY10"/>
      <c r="XDZ10"/>
      <c r="XEA10"/>
      <c r="XEB10"/>
      <c r="XEC10"/>
      <c r="XED10"/>
      <c r="XEE10"/>
      <c r="XEF10"/>
      <c r="XEG10"/>
      <c r="XEH10"/>
      <c r="XEI10"/>
      <c r="XEJ10"/>
      <c r="XEK10"/>
      <c r="XEL10"/>
      <c r="XEM10"/>
      <c r="XEN10"/>
      <c r="XEO10"/>
      <c r="XEP10"/>
      <c r="XEQ10"/>
      <c r="XER10"/>
      <c r="XES10"/>
      <c r="XET10"/>
      <c r="XEU10"/>
      <c r="XEV10"/>
      <c r="XEW10"/>
      <c r="XEX10"/>
      <c r="XEY10"/>
      <c r="XEZ10"/>
      <c r="XFA10"/>
      <c r="XFB10"/>
      <c r="XFC10"/>
      <c r="XFD10"/>
    </row>
    <row r="11" s="210" customFormat="1" ht="30" customHeight="1" spans="2:16384">
      <c r="B11" s="335" t="s">
        <v>870</v>
      </c>
      <c r="C11" s="340">
        <v>9.9</v>
      </c>
      <c r="D11" s="337">
        <v>1430</v>
      </c>
      <c r="E11" s="340">
        <v>10.1</v>
      </c>
      <c r="F11" s="337">
        <v>1460</v>
      </c>
      <c r="G11" s="338" t="s">
        <v>495</v>
      </c>
      <c r="H11" s="338" t="s">
        <v>547</v>
      </c>
      <c r="I11" s="354" t="s">
        <v>340</v>
      </c>
      <c r="J11" s="355"/>
      <c r="K11" s="356"/>
      <c r="XBH11"/>
      <c r="XBI11"/>
      <c r="XBJ11"/>
      <c r="XBK11"/>
      <c r="XBL11"/>
      <c r="XBM11"/>
      <c r="XBN11"/>
      <c r="XBO11"/>
      <c r="XBP11"/>
      <c r="XBQ11"/>
      <c r="XBR11"/>
      <c r="XBS11"/>
      <c r="XBT11"/>
      <c r="XBU11"/>
      <c r="XBV11"/>
      <c r="XBW11"/>
      <c r="XBX11"/>
      <c r="XBY11"/>
      <c r="XBZ11"/>
      <c r="XCA11"/>
      <c r="XCB11"/>
      <c r="XCC11"/>
      <c r="XCD11"/>
      <c r="XCE11"/>
      <c r="XCF11"/>
      <c r="XCG11"/>
      <c r="XCH11"/>
      <c r="XCI11"/>
      <c r="XCJ11"/>
      <c r="XCK11"/>
      <c r="XCL11"/>
      <c r="XCM11"/>
      <c r="XCN11"/>
      <c r="XCO11"/>
      <c r="XCP11"/>
      <c r="XCQ11"/>
      <c r="XCR11"/>
      <c r="XCS11"/>
      <c r="XCT11"/>
      <c r="XCU11"/>
      <c r="XCV11"/>
      <c r="XCW11"/>
      <c r="XCX11"/>
      <c r="XCY11"/>
      <c r="XCZ11"/>
      <c r="XDA11"/>
      <c r="XDB11"/>
      <c r="XDC11"/>
      <c r="XDD11"/>
      <c r="XDE11"/>
      <c r="XDF11"/>
      <c r="XDG11"/>
      <c r="XDH11"/>
      <c r="XDI11"/>
      <c r="XDJ11"/>
      <c r="XDK11"/>
      <c r="XDL11"/>
      <c r="XDM11"/>
      <c r="XDN11"/>
      <c r="XDO11"/>
      <c r="XDP11"/>
      <c r="XDQ11"/>
      <c r="XDR11"/>
      <c r="XDS11"/>
      <c r="XDT11"/>
      <c r="XDU11"/>
      <c r="XDV11"/>
      <c r="XDW11"/>
      <c r="XDX11"/>
      <c r="XDY11"/>
      <c r="XDZ11"/>
      <c r="XEA11"/>
      <c r="XEB11"/>
      <c r="XEC11"/>
      <c r="XED11"/>
      <c r="XEE11"/>
      <c r="XEF11"/>
      <c r="XEG11"/>
      <c r="XEH11"/>
      <c r="XEI11"/>
      <c r="XEJ11"/>
      <c r="XEK11"/>
      <c r="XEL11"/>
      <c r="XEM11"/>
      <c r="XEN11"/>
      <c r="XEO11"/>
      <c r="XEP11"/>
      <c r="XEQ11"/>
      <c r="XER11"/>
      <c r="XES11"/>
      <c r="XET11"/>
      <c r="XEU11"/>
      <c r="XEV11"/>
      <c r="XEW11"/>
      <c r="XEX11"/>
      <c r="XEY11"/>
      <c r="XEZ11"/>
      <c r="XFA11"/>
      <c r="XFB11"/>
      <c r="XFC11"/>
      <c r="XFD11"/>
    </row>
    <row r="12" s="210" customFormat="1" ht="30" customHeight="1" spans="2:16384">
      <c r="B12" s="335" t="s">
        <v>871</v>
      </c>
      <c r="C12" s="340">
        <v>9.4</v>
      </c>
      <c r="D12" s="337">
        <v>1355</v>
      </c>
      <c r="E12" s="340">
        <v>9.6</v>
      </c>
      <c r="F12" s="337">
        <v>1385</v>
      </c>
      <c r="G12" s="338" t="s">
        <v>495</v>
      </c>
      <c r="H12" s="338" t="s">
        <v>547</v>
      </c>
      <c r="I12" s="354" t="s">
        <v>340</v>
      </c>
      <c r="J12" s="355"/>
      <c r="K12" s="356"/>
      <c r="XBH12"/>
      <c r="XBI12"/>
      <c r="XBJ12"/>
      <c r="XBK12"/>
      <c r="XBL12"/>
      <c r="XBM12"/>
      <c r="XBN12"/>
      <c r="XBO12"/>
      <c r="XBP12"/>
      <c r="XBQ12"/>
      <c r="XBR12"/>
      <c r="XBS12"/>
      <c r="XBT12"/>
      <c r="XBU12"/>
      <c r="XBV12"/>
      <c r="XBW12"/>
      <c r="XBX12"/>
      <c r="XBY12"/>
      <c r="XBZ12"/>
      <c r="XCA12"/>
      <c r="XCB12"/>
      <c r="XCC12"/>
      <c r="XCD12"/>
      <c r="XCE12"/>
      <c r="XCF12"/>
      <c r="XCG12"/>
      <c r="XCH12"/>
      <c r="XCI12"/>
      <c r="XCJ12"/>
      <c r="XCK12"/>
      <c r="XCL12"/>
      <c r="XCM12"/>
      <c r="XCN12"/>
      <c r="XCO12"/>
      <c r="XCP12"/>
      <c r="XCQ12"/>
      <c r="XCR12"/>
      <c r="XCS12"/>
      <c r="XCT12"/>
      <c r="XCU12"/>
      <c r="XCV12"/>
      <c r="XCW12"/>
      <c r="XCX12"/>
      <c r="XCY12"/>
      <c r="XCZ12"/>
      <c r="XDA12"/>
      <c r="XDB12"/>
      <c r="XDC12"/>
      <c r="XDD12"/>
      <c r="XDE12"/>
      <c r="XDF12"/>
      <c r="XDG12"/>
      <c r="XDH12"/>
      <c r="XDI12"/>
      <c r="XDJ12"/>
      <c r="XDK12"/>
      <c r="XDL12"/>
      <c r="XDM12"/>
      <c r="XDN12"/>
      <c r="XDO12"/>
      <c r="XDP12"/>
      <c r="XDQ12"/>
      <c r="XDR12"/>
      <c r="XDS12"/>
      <c r="XDT12"/>
      <c r="XDU12"/>
      <c r="XDV12"/>
      <c r="XDW12"/>
      <c r="XDX12"/>
      <c r="XDY12"/>
      <c r="XDZ12"/>
      <c r="XEA12"/>
      <c r="XEB12"/>
      <c r="XEC12"/>
      <c r="XED12"/>
      <c r="XEE12"/>
      <c r="XEF12"/>
      <c r="XEG12"/>
      <c r="XEH12"/>
      <c r="XEI12"/>
      <c r="XEJ12"/>
      <c r="XEK12"/>
      <c r="XEL12"/>
      <c r="XEM12"/>
      <c r="XEN12"/>
      <c r="XEO12"/>
      <c r="XEP12"/>
      <c r="XEQ12"/>
      <c r="XER12"/>
      <c r="XES12"/>
      <c r="XET12"/>
      <c r="XEU12"/>
      <c r="XEV12"/>
      <c r="XEW12"/>
      <c r="XEX12"/>
      <c r="XEY12"/>
      <c r="XEZ12"/>
      <c r="XFA12"/>
      <c r="XFB12"/>
      <c r="XFC12"/>
      <c r="XFD12"/>
    </row>
    <row r="13" s="210" customFormat="1" ht="30" customHeight="1" spans="2:16384">
      <c r="B13" s="335" t="s">
        <v>872</v>
      </c>
      <c r="C13" s="340">
        <v>9.9</v>
      </c>
      <c r="D13" s="337">
        <v>1430</v>
      </c>
      <c r="E13" s="340">
        <v>10.1</v>
      </c>
      <c r="F13" s="337">
        <v>1460</v>
      </c>
      <c r="G13" s="338" t="s">
        <v>495</v>
      </c>
      <c r="H13" s="338" t="s">
        <v>547</v>
      </c>
      <c r="I13" s="354" t="s">
        <v>340</v>
      </c>
      <c r="J13" s="355"/>
      <c r="K13" s="356"/>
      <c r="XBH13"/>
      <c r="XBI13"/>
      <c r="XBJ13"/>
      <c r="XBK13"/>
      <c r="XBL13"/>
      <c r="XBM13"/>
      <c r="XBN13"/>
      <c r="XBO13"/>
      <c r="XBP13"/>
      <c r="XBQ13"/>
      <c r="XBR13"/>
      <c r="XBS13"/>
      <c r="XBT13"/>
      <c r="XBU13"/>
      <c r="XBV13"/>
      <c r="XBW13"/>
      <c r="XBX13"/>
      <c r="XBY13"/>
      <c r="XBZ13"/>
      <c r="XCA13"/>
      <c r="XCB13"/>
      <c r="XCC13"/>
      <c r="XCD13"/>
      <c r="XCE13"/>
      <c r="XCF13"/>
      <c r="XCG13"/>
      <c r="XCH13"/>
      <c r="XCI13"/>
      <c r="XCJ13"/>
      <c r="XCK13"/>
      <c r="XCL13"/>
      <c r="XCM13"/>
      <c r="XCN13"/>
      <c r="XCO13"/>
      <c r="XCP13"/>
      <c r="XCQ13"/>
      <c r="XCR13"/>
      <c r="XCS13"/>
      <c r="XCT13"/>
      <c r="XCU13"/>
      <c r="XCV13"/>
      <c r="XCW13"/>
      <c r="XCX13"/>
      <c r="XCY13"/>
      <c r="XCZ13"/>
      <c r="XDA13"/>
      <c r="XDB13"/>
      <c r="XDC13"/>
      <c r="XDD13"/>
      <c r="XDE13"/>
      <c r="XDF13"/>
      <c r="XDG13"/>
      <c r="XDH13"/>
      <c r="XDI13"/>
      <c r="XDJ13"/>
      <c r="XDK13"/>
      <c r="XDL13"/>
      <c r="XDM13"/>
      <c r="XDN13"/>
      <c r="XDO13"/>
      <c r="XDP13"/>
      <c r="XDQ13"/>
      <c r="XDR13"/>
      <c r="XDS13"/>
      <c r="XDT13"/>
      <c r="XDU13"/>
      <c r="XDV13"/>
      <c r="XDW13"/>
      <c r="XDX13"/>
      <c r="XDY13"/>
      <c r="XDZ13"/>
      <c r="XEA13"/>
      <c r="XEB13"/>
      <c r="XEC13"/>
      <c r="XED13"/>
      <c r="XEE13"/>
      <c r="XEF13"/>
      <c r="XEG13"/>
      <c r="XEH13"/>
      <c r="XEI13"/>
      <c r="XEJ13"/>
      <c r="XEK13"/>
      <c r="XEL13"/>
      <c r="XEM13"/>
      <c r="XEN13"/>
      <c r="XEO13"/>
      <c r="XEP13"/>
      <c r="XEQ13"/>
      <c r="XER13"/>
      <c r="XES13"/>
      <c r="XET13"/>
      <c r="XEU13"/>
      <c r="XEV13"/>
      <c r="XEW13"/>
      <c r="XEX13"/>
      <c r="XEY13"/>
      <c r="XEZ13"/>
      <c r="XFA13"/>
      <c r="XFB13"/>
      <c r="XFC13"/>
      <c r="XFD13"/>
    </row>
    <row r="14" s="210" customFormat="1" ht="30" customHeight="1" spans="2:16384">
      <c r="B14" s="341" t="s">
        <v>873</v>
      </c>
      <c r="C14" s="340">
        <v>10.1</v>
      </c>
      <c r="D14" s="337">
        <v>1460</v>
      </c>
      <c r="E14" s="340">
        <v>10.3</v>
      </c>
      <c r="F14" s="337">
        <v>1490</v>
      </c>
      <c r="G14" s="342" t="s">
        <v>495</v>
      </c>
      <c r="H14" s="342" t="s">
        <v>547</v>
      </c>
      <c r="I14" s="357" t="s">
        <v>340</v>
      </c>
      <c r="J14" s="355"/>
      <c r="K14" s="356"/>
      <c r="L14" s="328"/>
      <c r="M14" s="328"/>
      <c r="XBH14"/>
      <c r="XBI14"/>
      <c r="XBJ14"/>
      <c r="XBK14"/>
      <c r="XBL14"/>
      <c r="XBM14"/>
      <c r="XBN14"/>
      <c r="XBO14"/>
      <c r="XBP14"/>
      <c r="XBQ14"/>
      <c r="XBR14"/>
      <c r="XBS14"/>
      <c r="XBT14"/>
      <c r="XBU14"/>
      <c r="XBV14"/>
      <c r="XBW14"/>
      <c r="XBX14"/>
      <c r="XBY14"/>
      <c r="XBZ14"/>
      <c r="XCA14"/>
      <c r="XCB14"/>
      <c r="XCC14"/>
      <c r="XCD14"/>
      <c r="XCE14"/>
      <c r="XCF14"/>
      <c r="XCG14"/>
      <c r="XCH14"/>
      <c r="XCI14"/>
      <c r="XCJ14"/>
      <c r="XCK14"/>
      <c r="XCL14"/>
      <c r="XCM14"/>
      <c r="XCN14"/>
      <c r="XCO14"/>
      <c r="XCP14"/>
      <c r="XCQ14"/>
      <c r="XCR14"/>
      <c r="XCS14"/>
      <c r="XCT14"/>
      <c r="XCU14"/>
      <c r="XCV14"/>
      <c r="XCW14"/>
      <c r="XCX14"/>
      <c r="XCY14"/>
      <c r="XCZ14"/>
      <c r="XDA14"/>
      <c r="XDB14"/>
      <c r="XDC14"/>
      <c r="XDD14"/>
      <c r="XDE14"/>
      <c r="XDF14"/>
      <c r="XDG14"/>
      <c r="XDH14"/>
      <c r="XDI14"/>
      <c r="XDJ14"/>
      <c r="XDK14"/>
      <c r="XDL14"/>
      <c r="XDM14"/>
      <c r="XDN14"/>
      <c r="XDO14"/>
      <c r="XDP14"/>
      <c r="XDQ14"/>
      <c r="XDR14"/>
      <c r="XDS14"/>
      <c r="XDT14"/>
      <c r="XDU14"/>
      <c r="XDV14"/>
      <c r="XDW14"/>
      <c r="XDX14"/>
      <c r="XDY14"/>
      <c r="XDZ14"/>
      <c r="XEA14"/>
      <c r="XEB14"/>
      <c r="XEC14"/>
      <c r="XED14"/>
      <c r="XEE14"/>
      <c r="XEF14"/>
      <c r="XEG14"/>
      <c r="XEH14"/>
      <c r="XEI14"/>
      <c r="XEJ14"/>
      <c r="XEK14"/>
      <c r="XEL14"/>
      <c r="XEM14"/>
      <c r="XEN14"/>
      <c r="XEO14"/>
      <c r="XEP14"/>
      <c r="XEQ14"/>
      <c r="XER14"/>
      <c r="XES14"/>
      <c r="XET14"/>
      <c r="XEU14"/>
      <c r="XEV14"/>
      <c r="XEW14"/>
      <c r="XEX14"/>
      <c r="XEY14"/>
      <c r="XEZ14"/>
      <c r="XFA14"/>
      <c r="XFB14"/>
      <c r="XFC14"/>
      <c r="XFD14"/>
    </row>
    <row r="15" s="210" customFormat="1" ht="30" customHeight="1" spans="2:16384">
      <c r="B15" s="341" t="s">
        <v>874</v>
      </c>
      <c r="C15" s="340">
        <v>10.1</v>
      </c>
      <c r="D15" s="337">
        <v>1460</v>
      </c>
      <c r="E15" s="340">
        <v>10.3</v>
      </c>
      <c r="F15" s="337">
        <v>1490</v>
      </c>
      <c r="G15" s="342" t="s">
        <v>495</v>
      </c>
      <c r="H15" s="342" t="s">
        <v>547</v>
      </c>
      <c r="I15" s="357" t="s">
        <v>340</v>
      </c>
      <c r="J15" s="355"/>
      <c r="K15" s="356"/>
      <c r="L15" s="328"/>
      <c r="M15" s="328"/>
      <c r="XBH15"/>
      <c r="XBI15"/>
      <c r="XBJ15"/>
      <c r="XBK15"/>
      <c r="XBL15"/>
      <c r="XBM15"/>
      <c r="XBN15"/>
      <c r="XBO15"/>
      <c r="XBP15"/>
      <c r="XBQ15"/>
      <c r="XBR15"/>
      <c r="XBS15"/>
      <c r="XBT15"/>
      <c r="XBU15"/>
      <c r="XBV15"/>
      <c r="XBW15"/>
      <c r="XBX15"/>
      <c r="XBY15"/>
      <c r="XBZ15"/>
      <c r="XCA15"/>
      <c r="XCB15"/>
      <c r="XCC15"/>
      <c r="XCD15"/>
      <c r="XCE15"/>
      <c r="XCF15"/>
      <c r="XCG15"/>
      <c r="XCH15"/>
      <c r="XCI15"/>
      <c r="XCJ15"/>
      <c r="XCK15"/>
      <c r="XCL15"/>
      <c r="XCM15"/>
      <c r="XCN15"/>
      <c r="XCO15"/>
      <c r="XCP15"/>
      <c r="XCQ15"/>
      <c r="XCR15"/>
      <c r="XCS15"/>
      <c r="XCT15"/>
      <c r="XCU15"/>
      <c r="XCV15"/>
      <c r="XCW15"/>
      <c r="XCX15"/>
      <c r="XCY15"/>
      <c r="XCZ15"/>
      <c r="XDA15"/>
      <c r="XDB15"/>
      <c r="XDC15"/>
      <c r="XDD15"/>
      <c r="XDE15"/>
      <c r="XDF15"/>
      <c r="XDG15"/>
      <c r="XDH15"/>
      <c r="XDI15"/>
      <c r="XDJ15"/>
      <c r="XDK15"/>
      <c r="XDL15"/>
      <c r="XDM15"/>
      <c r="XDN15"/>
      <c r="XDO15"/>
      <c r="XDP15"/>
      <c r="XDQ15"/>
      <c r="XDR15"/>
      <c r="XDS15"/>
      <c r="XDT15"/>
      <c r="XDU15"/>
      <c r="XDV15"/>
      <c r="XDW15"/>
      <c r="XDX15"/>
      <c r="XDY15"/>
      <c r="XDZ15"/>
      <c r="XEA15"/>
      <c r="XEB15"/>
      <c r="XEC15"/>
      <c r="XED15"/>
      <c r="XEE15"/>
      <c r="XEF15"/>
      <c r="XEG15"/>
      <c r="XEH15"/>
      <c r="XEI15"/>
      <c r="XEJ15"/>
      <c r="XEK15"/>
      <c r="XEL15"/>
      <c r="XEM15"/>
      <c r="XEN15"/>
      <c r="XEO15"/>
      <c r="XEP15"/>
      <c r="XEQ15"/>
      <c r="XER15"/>
      <c r="XES15"/>
      <c r="XET15"/>
      <c r="XEU15"/>
      <c r="XEV15"/>
      <c r="XEW15"/>
      <c r="XEX15"/>
      <c r="XEY15"/>
      <c r="XEZ15"/>
      <c r="XFA15"/>
      <c r="XFB15"/>
      <c r="XFC15"/>
      <c r="XFD15"/>
    </row>
    <row r="16" s="210" customFormat="1" ht="30" customHeight="1" spans="2:16384">
      <c r="B16" s="341" t="s">
        <v>875</v>
      </c>
      <c r="C16" s="340">
        <v>10.1</v>
      </c>
      <c r="D16" s="337">
        <v>1460</v>
      </c>
      <c r="E16" s="340">
        <v>10.3</v>
      </c>
      <c r="F16" s="337">
        <v>1490</v>
      </c>
      <c r="G16" s="342" t="s">
        <v>495</v>
      </c>
      <c r="H16" s="342" t="s">
        <v>547</v>
      </c>
      <c r="I16" s="357" t="s">
        <v>340</v>
      </c>
      <c r="J16" s="355"/>
      <c r="K16" s="356"/>
      <c r="L16" s="328"/>
      <c r="M16" s="328"/>
      <c r="XBH16"/>
      <c r="XBI16"/>
      <c r="XBJ16"/>
      <c r="XBK16"/>
      <c r="XBL16"/>
      <c r="XBM16"/>
      <c r="XBN16"/>
      <c r="XBO16"/>
      <c r="XBP16"/>
      <c r="XBQ16"/>
      <c r="XBR16"/>
      <c r="XBS16"/>
      <c r="XBT16"/>
      <c r="XBU16"/>
      <c r="XBV16"/>
      <c r="XBW16"/>
      <c r="XBX16"/>
      <c r="XBY16"/>
      <c r="XBZ16"/>
      <c r="XCA16"/>
      <c r="XCB16"/>
      <c r="XCC16"/>
      <c r="XCD16"/>
      <c r="XCE16"/>
      <c r="XCF16"/>
      <c r="XCG16"/>
      <c r="XCH16"/>
      <c r="XCI16"/>
      <c r="XCJ16"/>
      <c r="XCK16"/>
      <c r="XCL16"/>
      <c r="XCM16"/>
      <c r="XCN16"/>
      <c r="XCO16"/>
      <c r="XCP16"/>
      <c r="XCQ16"/>
      <c r="XCR16"/>
      <c r="XCS16"/>
      <c r="XCT16"/>
      <c r="XCU16"/>
      <c r="XCV16"/>
      <c r="XCW16"/>
      <c r="XCX16"/>
      <c r="XCY16"/>
      <c r="XCZ16"/>
      <c r="XDA16"/>
      <c r="XDB16"/>
      <c r="XDC16"/>
      <c r="XDD16"/>
      <c r="XDE16"/>
      <c r="XDF16"/>
      <c r="XDG16"/>
      <c r="XDH16"/>
      <c r="XDI16"/>
      <c r="XDJ16"/>
      <c r="XDK16"/>
      <c r="XDL16"/>
      <c r="XDM16"/>
      <c r="XDN16"/>
      <c r="XDO16"/>
      <c r="XDP16"/>
      <c r="XDQ16"/>
      <c r="XDR16"/>
      <c r="XDS16"/>
      <c r="XDT16"/>
      <c r="XDU16"/>
      <c r="XDV16"/>
      <c r="XDW16"/>
      <c r="XDX16"/>
      <c r="XDY16"/>
      <c r="XDZ16"/>
      <c r="XEA16"/>
      <c r="XEB16"/>
      <c r="XEC16"/>
      <c r="XED16"/>
      <c r="XEE16"/>
      <c r="XEF16"/>
      <c r="XEG16"/>
      <c r="XEH16"/>
      <c r="XEI16"/>
      <c r="XEJ16"/>
      <c r="XEK16"/>
      <c r="XEL16"/>
      <c r="XEM16"/>
      <c r="XEN16"/>
      <c r="XEO16"/>
      <c r="XEP16"/>
      <c r="XEQ16"/>
      <c r="XER16"/>
      <c r="XES16"/>
      <c r="XET16"/>
      <c r="XEU16"/>
      <c r="XEV16"/>
      <c r="XEW16"/>
      <c r="XEX16"/>
      <c r="XEY16"/>
      <c r="XEZ16"/>
      <c r="XFA16"/>
      <c r="XFB16"/>
      <c r="XFC16"/>
      <c r="XFD16"/>
    </row>
    <row r="17" s="210" customFormat="1" ht="30" customHeight="1" spans="2:16384">
      <c r="B17" s="341" t="s">
        <v>876</v>
      </c>
      <c r="C17" s="340">
        <v>10.1</v>
      </c>
      <c r="D17" s="337">
        <v>1460</v>
      </c>
      <c r="E17" s="340">
        <v>10.3</v>
      </c>
      <c r="F17" s="337">
        <v>1490</v>
      </c>
      <c r="G17" s="342" t="s">
        <v>495</v>
      </c>
      <c r="H17" s="342" t="s">
        <v>547</v>
      </c>
      <c r="I17" s="357" t="s">
        <v>340</v>
      </c>
      <c r="J17" s="355"/>
      <c r="K17" s="356"/>
      <c r="L17" s="328"/>
      <c r="M17" s="328"/>
      <c r="XBH17"/>
      <c r="XBI17"/>
      <c r="XBJ17"/>
      <c r="XBK17"/>
      <c r="XBL17"/>
      <c r="XBM17"/>
      <c r="XBN17"/>
      <c r="XBO17"/>
      <c r="XBP17"/>
      <c r="XBQ17"/>
      <c r="XBR17"/>
      <c r="XBS17"/>
      <c r="XBT17"/>
      <c r="XBU17"/>
      <c r="XBV17"/>
      <c r="XBW17"/>
      <c r="XBX17"/>
      <c r="XBY17"/>
      <c r="XBZ17"/>
      <c r="XCA17"/>
      <c r="XCB17"/>
      <c r="XCC17"/>
      <c r="XCD17"/>
      <c r="XCE17"/>
      <c r="XCF17"/>
      <c r="XCG17"/>
      <c r="XCH17"/>
      <c r="XCI17"/>
      <c r="XCJ17"/>
      <c r="XCK17"/>
      <c r="XCL17"/>
      <c r="XCM17"/>
      <c r="XCN17"/>
      <c r="XCO17"/>
      <c r="XCP17"/>
      <c r="XCQ17"/>
      <c r="XCR17"/>
      <c r="XCS17"/>
      <c r="XCT17"/>
      <c r="XCU17"/>
      <c r="XCV17"/>
      <c r="XCW17"/>
      <c r="XCX17"/>
      <c r="XCY17"/>
      <c r="XCZ17"/>
      <c r="XDA17"/>
      <c r="XDB17"/>
      <c r="XDC17"/>
      <c r="XDD17"/>
      <c r="XDE17"/>
      <c r="XDF17"/>
      <c r="XDG17"/>
      <c r="XDH17"/>
      <c r="XDI17"/>
      <c r="XDJ17"/>
      <c r="XDK17"/>
      <c r="XDL17"/>
      <c r="XDM17"/>
      <c r="XDN17"/>
      <c r="XDO17"/>
      <c r="XDP17"/>
      <c r="XDQ17"/>
      <c r="XDR17"/>
      <c r="XDS17"/>
      <c r="XDT17"/>
      <c r="XDU17"/>
      <c r="XDV17"/>
      <c r="XDW17"/>
      <c r="XDX17"/>
      <c r="XDY17"/>
      <c r="XDZ17"/>
      <c r="XEA17"/>
      <c r="XEB17"/>
      <c r="XEC17"/>
      <c r="XED17"/>
      <c r="XEE17"/>
      <c r="XEF17"/>
      <c r="XEG17"/>
      <c r="XEH17"/>
      <c r="XEI17"/>
      <c r="XEJ17"/>
      <c r="XEK17"/>
      <c r="XEL17"/>
      <c r="XEM17"/>
      <c r="XEN17"/>
      <c r="XEO17"/>
      <c r="XEP17"/>
      <c r="XEQ17"/>
      <c r="XER17"/>
      <c r="XES17"/>
      <c r="XET17"/>
      <c r="XEU17"/>
      <c r="XEV17"/>
      <c r="XEW17"/>
      <c r="XEX17"/>
      <c r="XEY17"/>
      <c r="XEZ17"/>
      <c r="XFA17"/>
      <c r="XFB17"/>
      <c r="XFC17"/>
      <c r="XFD17"/>
    </row>
    <row r="18" s="210" customFormat="1" ht="30" customHeight="1" spans="2:16384">
      <c r="B18" s="341" t="s">
        <v>877</v>
      </c>
      <c r="C18" s="340">
        <v>10.1</v>
      </c>
      <c r="D18" s="337">
        <v>1460</v>
      </c>
      <c r="E18" s="340">
        <v>10.3</v>
      </c>
      <c r="F18" s="337">
        <v>1490</v>
      </c>
      <c r="G18" s="342" t="s">
        <v>495</v>
      </c>
      <c r="H18" s="342" t="s">
        <v>547</v>
      </c>
      <c r="I18" s="357" t="s">
        <v>340</v>
      </c>
      <c r="J18" s="355"/>
      <c r="K18" s="356"/>
      <c r="L18" s="328"/>
      <c r="M18" s="328"/>
      <c r="XBH18"/>
      <c r="XBI18"/>
      <c r="XBJ18"/>
      <c r="XBK18"/>
      <c r="XBL18"/>
      <c r="XBM18"/>
      <c r="XBN18"/>
      <c r="XBO18"/>
      <c r="XBP18"/>
      <c r="XBQ18"/>
      <c r="XBR18"/>
      <c r="XBS18"/>
      <c r="XBT18"/>
      <c r="XBU18"/>
      <c r="XBV18"/>
      <c r="XBW18"/>
      <c r="XBX18"/>
      <c r="XBY18"/>
      <c r="XBZ18"/>
      <c r="XCA18"/>
      <c r="XCB18"/>
      <c r="XCC18"/>
      <c r="XCD18"/>
      <c r="XCE18"/>
      <c r="XCF18"/>
      <c r="XCG18"/>
      <c r="XCH18"/>
      <c r="XCI18"/>
      <c r="XCJ18"/>
      <c r="XCK18"/>
      <c r="XCL18"/>
      <c r="XCM18"/>
      <c r="XCN18"/>
      <c r="XCO18"/>
      <c r="XCP18"/>
      <c r="XCQ18"/>
      <c r="XCR18"/>
      <c r="XCS18"/>
      <c r="XCT18"/>
      <c r="XCU18"/>
      <c r="XCV18"/>
      <c r="XCW18"/>
      <c r="XCX18"/>
      <c r="XCY18"/>
      <c r="XCZ18"/>
      <c r="XDA18"/>
      <c r="XDB18"/>
      <c r="XDC18"/>
      <c r="XDD18"/>
      <c r="XDE18"/>
      <c r="XDF18"/>
      <c r="XDG18"/>
      <c r="XDH18"/>
      <c r="XDI18"/>
      <c r="XDJ18"/>
      <c r="XDK18"/>
      <c r="XDL18"/>
      <c r="XDM18"/>
      <c r="XDN18"/>
      <c r="XDO18"/>
      <c r="XDP18"/>
      <c r="XDQ18"/>
      <c r="XDR18"/>
      <c r="XDS18"/>
      <c r="XDT18"/>
      <c r="XDU18"/>
      <c r="XDV18"/>
      <c r="XDW18"/>
      <c r="XDX18"/>
      <c r="XDY18"/>
      <c r="XDZ18"/>
      <c r="XEA18"/>
      <c r="XEB18"/>
      <c r="XEC18"/>
      <c r="XED18"/>
      <c r="XEE18"/>
      <c r="XEF18"/>
      <c r="XEG18"/>
      <c r="XEH18"/>
      <c r="XEI18"/>
      <c r="XEJ18"/>
      <c r="XEK18"/>
      <c r="XEL18"/>
      <c r="XEM18"/>
      <c r="XEN18"/>
      <c r="XEO18"/>
      <c r="XEP18"/>
      <c r="XEQ18"/>
      <c r="XER18"/>
      <c r="XES18"/>
      <c r="XET18"/>
      <c r="XEU18"/>
      <c r="XEV18"/>
      <c r="XEW18"/>
      <c r="XEX18"/>
      <c r="XEY18"/>
      <c r="XEZ18"/>
      <c r="XFA18"/>
      <c r="XFB18"/>
      <c r="XFC18"/>
      <c r="XFD18"/>
    </row>
    <row r="19" s="210" customFormat="1" ht="30" customHeight="1" spans="2:16384">
      <c r="B19" s="341" t="s">
        <v>878</v>
      </c>
      <c r="C19" s="340">
        <v>10.1</v>
      </c>
      <c r="D19" s="337">
        <v>1460</v>
      </c>
      <c r="E19" s="340">
        <v>10.3</v>
      </c>
      <c r="F19" s="337">
        <v>1490</v>
      </c>
      <c r="G19" s="342" t="s">
        <v>495</v>
      </c>
      <c r="H19" s="342" t="s">
        <v>547</v>
      </c>
      <c r="I19" s="357" t="s">
        <v>340</v>
      </c>
      <c r="J19" s="355"/>
      <c r="K19" s="356"/>
      <c r="L19" s="328"/>
      <c r="M19" s="328"/>
      <c r="XBH19"/>
      <c r="XBI19"/>
      <c r="XBJ19"/>
      <c r="XBK19"/>
      <c r="XBL19"/>
      <c r="XBM19"/>
      <c r="XBN19"/>
      <c r="XBO19"/>
      <c r="XBP19"/>
      <c r="XBQ19"/>
      <c r="XBR19"/>
      <c r="XBS19"/>
      <c r="XBT19"/>
      <c r="XBU19"/>
      <c r="XBV19"/>
      <c r="XBW19"/>
      <c r="XBX19"/>
      <c r="XBY19"/>
      <c r="XBZ19"/>
      <c r="XCA19"/>
      <c r="XCB19"/>
      <c r="XCC19"/>
      <c r="XCD19"/>
      <c r="XCE19"/>
      <c r="XCF19"/>
      <c r="XCG19"/>
      <c r="XCH19"/>
      <c r="XCI19"/>
      <c r="XCJ19"/>
      <c r="XCK19"/>
      <c r="XCL19"/>
      <c r="XCM19"/>
      <c r="XCN19"/>
      <c r="XCO19"/>
      <c r="XCP19"/>
      <c r="XCQ19"/>
      <c r="XCR19"/>
      <c r="XCS19"/>
      <c r="XCT19"/>
      <c r="XCU19"/>
      <c r="XCV19"/>
      <c r="XCW19"/>
      <c r="XCX19"/>
      <c r="XCY19"/>
      <c r="XCZ19"/>
      <c r="XDA19"/>
      <c r="XDB19"/>
      <c r="XDC19"/>
      <c r="XDD19"/>
      <c r="XDE19"/>
      <c r="XDF19"/>
      <c r="XDG19"/>
      <c r="XDH19"/>
      <c r="XDI19"/>
      <c r="XDJ19"/>
      <c r="XDK19"/>
      <c r="XDL19"/>
      <c r="XDM19"/>
      <c r="XDN19"/>
      <c r="XDO19"/>
      <c r="XDP19"/>
      <c r="XDQ19"/>
      <c r="XDR19"/>
      <c r="XDS19"/>
      <c r="XDT19"/>
      <c r="XDU19"/>
      <c r="XDV19"/>
      <c r="XDW19"/>
      <c r="XDX19"/>
      <c r="XDY19"/>
      <c r="XDZ19"/>
      <c r="XEA19"/>
      <c r="XEB19"/>
      <c r="XEC19"/>
      <c r="XED19"/>
      <c r="XEE19"/>
      <c r="XEF19"/>
      <c r="XEG19"/>
      <c r="XEH19"/>
      <c r="XEI19"/>
      <c r="XEJ19"/>
      <c r="XEK19"/>
      <c r="XEL19"/>
      <c r="XEM19"/>
      <c r="XEN19"/>
      <c r="XEO19"/>
      <c r="XEP19"/>
      <c r="XEQ19"/>
      <c r="XER19"/>
      <c r="XES19"/>
      <c r="XET19"/>
      <c r="XEU19"/>
      <c r="XEV19"/>
      <c r="XEW19"/>
      <c r="XEX19"/>
      <c r="XEY19"/>
      <c r="XEZ19"/>
      <c r="XFA19"/>
      <c r="XFB19"/>
      <c r="XFC19"/>
      <c r="XFD19"/>
    </row>
    <row r="20" s="210" customFormat="1" ht="30" customHeight="1" spans="2:16384">
      <c r="B20" s="343" t="s">
        <v>879</v>
      </c>
      <c r="C20" s="340">
        <v>8.3</v>
      </c>
      <c r="D20" s="337">
        <v>1190</v>
      </c>
      <c r="E20" s="340">
        <v>8.5</v>
      </c>
      <c r="F20" s="337">
        <v>1220</v>
      </c>
      <c r="G20" s="338" t="s">
        <v>495</v>
      </c>
      <c r="H20" s="338" t="s">
        <v>547</v>
      </c>
      <c r="I20" s="354" t="s">
        <v>340</v>
      </c>
      <c r="J20" s="355"/>
      <c r="K20" s="356"/>
      <c r="L20" s="358"/>
      <c r="M20" s="358"/>
      <c r="N20" s="294"/>
      <c r="XBH20"/>
      <c r="XBI20"/>
      <c r="XBJ20"/>
      <c r="XBK20"/>
      <c r="XBL20"/>
      <c r="XBM20"/>
      <c r="XBN20"/>
      <c r="XBO20"/>
      <c r="XBP20"/>
      <c r="XBQ20"/>
      <c r="XBR20"/>
      <c r="XBS20"/>
      <c r="XBT20"/>
      <c r="XBU20"/>
      <c r="XBV20"/>
      <c r="XBW20"/>
      <c r="XBX20"/>
      <c r="XBY20"/>
      <c r="XBZ20"/>
      <c r="XCA20"/>
      <c r="XCB20"/>
      <c r="XCC20"/>
      <c r="XCD20"/>
      <c r="XCE20"/>
      <c r="XCF20"/>
      <c r="XCG20"/>
      <c r="XCH20"/>
      <c r="XCI20"/>
      <c r="XCJ20"/>
      <c r="XCK20"/>
      <c r="XCL20"/>
      <c r="XCM20"/>
      <c r="XCN20"/>
      <c r="XCO20"/>
      <c r="XCP20"/>
      <c r="XCQ20"/>
      <c r="XCR20"/>
      <c r="XCS20"/>
      <c r="XCT20"/>
      <c r="XCU20"/>
      <c r="XCV20"/>
      <c r="XCW20"/>
      <c r="XCX20"/>
      <c r="XCY20"/>
      <c r="XCZ20"/>
      <c r="XDA20"/>
      <c r="XDB20"/>
      <c r="XDC20"/>
      <c r="XDD20"/>
      <c r="XDE20"/>
      <c r="XDF20"/>
      <c r="XDG20"/>
      <c r="XDH20"/>
      <c r="XDI20"/>
      <c r="XDJ20"/>
      <c r="XDK20"/>
      <c r="XDL20"/>
      <c r="XDM20"/>
      <c r="XDN20"/>
      <c r="XDO20"/>
      <c r="XDP20"/>
      <c r="XDQ20"/>
      <c r="XDR20"/>
      <c r="XDS20"/>
      <c r="XDT20"/>
      <c r="XDU20"/>
      <c r="XDV20"/>
      <c r="XDW20"/>
      <c r="XDX20"/>
      <c r="XDY20"/>
      <c r="XDZ20"/>
      <c r="XEA20"/>
      <c r="XEB20"/>
      <c r="XEC20"/>
      <c r="XED20"/>
      <c r="XEE20"/>
      <c r="XEF20"/>
      <c r="XEG20"/>
      <c r="XEH20"/>
      <c r="XEI20"/>
      <c r="XEJ20"/>
      <c r="XEK20"/>
      <c r="XEL20"/>
      <c r="XEM20"/>
      <c r="XEN20"/>
      <c r="XEO20"/>
      <c r="XEP20"/>
      <c r="XEQ20"/>
      <c r="XER20"/>
      <c r="XES20"/>
      <c r="XET20"/>
      <c r="XEU20"/>
      <c r="XEV20"/>
      <c r="XEW20"/>
      <c r="XEX20"/>
      <c r="XEY20"/>
      <c r="XEZ20"/>
      <c r="XFA20"/>
      <c r="XFB20"/>
      <c r="XFC20"/>
      <c r="XFD20"/>
    </row>
    <row r="21" s="210" customFormat="1" ht="66" customHeight="1" spans="2:16384">
      <c r="B21" s="344" t="s">
        <v>277</v>
      </c>
      <c r="C21" s="267" t="s">
        <v>880</v>
      </c>
      <c r="D21" s="267" t="s">
        <v>881</v>
      </c>
      <c r="E21" s="267" t="s">
        <v>880</v>
      </c>
      <c r="F21" s="267" t="s">
        <v>881</v>
      </c>
      <c r="G21" s="345"/>
      <c r="H21" s="345"/>
      <c r="I21" s="359"/>
      <c r="J21" s="360"/>
      <c r="K21" s="361"/>
      <c r="L21" s="328"/>
      <c r="M21" s="328"/>
      <c r="XBH21"/>
      <c r="XBI21"/>
      <c r="XBJ21"/>
      <c r="XBK21"/>
      <c r="XBL21"/>
      <c r="XBM21"/>
      <c r="XBN21"/>
      <c r="XBO21"/>
      <c r="XBP21"/>
      <c r="XBQ21"/>
      <c r="XBR21"/>
      <c r="XBS21"/>
      <c r="XBT21"/>
      <c r="XBU21"/>
      <c r="XBV21"/>
      <c r="XBW21"/>
      <c r="XBX21"/>
      <c r="XBY21"/>
      <c r="XBZ21"/>
      <c r="XCA21"/>
      <c r="XCB21"/>
      <c r="XCC21"/>
      <c r="XCD21"/>
      <c r="XCE21"/>
      <c r="XCF21"/>
      <c r="XCG21"/>
      <c r="XCH21"/>
      <c r="XCI21"/>
      <c r="XCJ21"/>
      <c r="XCK21"/>
      <c r="XCL21"/>
      <c r="XCM21"/>
      <c r="XCN21"/>
      <c r="XCO21"/>
      <c r="XCP21"/>
      <c r="XCQ21"/>
      <c r="XCR21"/>
      <c r="XCS21"/>
      <c r="XCT21"/>
      <c r="XCU21"/>
      <c r="XCV21"/>
      <c r="XCW21"/>
      <c r="XCX21"/>
      <c r="XCY21"/>
      <c r="XCZ21"/>
      <c r="XDA21"/>
      <c r="XDB21"/>
      <c r="XDC21"/>
      <c r="XDD21"/>
      <c r="XDE21"/>
      <c r="XDF21"/>
      <c r="XDG21"/>
      <c r="XDH21"/>
      <c r="XDI21"/>
      <c r="XDJ21"/>
      <c r="XDK21"/>
      <c r="XDL21"/>
      <c r="XDM21"/>
      <c r="XDN21"/>
      <c r="XDO21"/>
      <c r="XDP21"/>
      <c r="XDQ21"/>
      <c r="XDR21"/>
      <c r="XDS21"/>
      <c r="XDT21"/>
      <c r="XDU21"/>
      <c r="XDV21"/>
      <c r="XDW21"/>
      <c r="XDX21"/>
      <c r="XDY21"/>
      <c r="XDZ21"/>
      <c r="XEA21"/>
      <c r="XEB21"/>
      <c r="XEC21"/>
      <c r="XED21"/>
      <c r="XEE21"/>
      <c r="XEF21"/>
      <c r="XEG21"/>
      <c r="XEH21"/>
      <c r="XEI21"/>
      <c r="XEJ21"/>
      <c r="XEK21"/>
      <c r="XEL21"/>
      <c r="XEM21"/>
      <c r="XEN21"/>
      <c r="XEO21"/>
      <c r="XEP21"/>
      <c r="XEQ21"/>
      <c r="XER21"/>
      <c r="XES21"/>
      <c r="XET21"/>
      <c r="XEU21"/>
      <c r="XEV21"/>
      <c r="XEW21"/>
      <c r="XEX21"/>
      <c r="XEY21"/>
      <c r="XEZ21"/>
      <c r="XFA21"/>
      <c r="XFB21"/>
      <c r="XFC21"/>
      <c r="XFD21"/>
    </row>
    <row r="22" s="210" customFormat="1" ht="45" customHeight="1" spans="2:16384">
      <c r="B22" s="346" t="s">
        <v>844</v>
      </c>
      <c r="C22" s="347" t="s">
        <v>845</v>
      </c>
      <c r="D22" s="347" t="s">
        <v>882</v>
      </c>
      <c r="E22" s="347"/>
      <c r="F22" s="347"/>
      <c r="G22" s="347"/>
      <c r="H22" s="347"/>
      <c r="I22" s="362"/>
      <c r="J22" s="363"/>
      <c r="K22" s="364"/>
      <c r="L22" s="328"/>
      <c r="M22" s="328"/>
      <c r="XBH22"/>
      <c r="XBI22"/>
      <c r="XBJ22"/>
      <c r="XBK22"/>
      <c r="XBL22"/>
      <c r="XBM22"/>
      <c r="XBN22"/>
      <c r="XBO22"/>
      <c r="XBP22"/>
      <c r="XBQ22"/>
      <c r="XBR22"/>
      <c r="XBS22"/>
      <c r="XBT22"/>
      <c r="XBU22"/>
      <c r="XBV22"/>
      <c r="XBW22"/>
      <c r="XBX22"/>
      <c r="XBY22"/>
      <c r="XBZ22"/>
      <c r="XCA22"/>
      <c r="XCB22"/>
      <c r="XCC22"/>
      <c r="XCD22"/>
      <c r="XCE22"/>
      <c r="XCF22"/>
      <c r="XCG22"/>
      <c r="XCH22"/>
      <c r="XCI22"/>
      <c r="XCJ22"/>
      <c r="XCK22"/>
      <c r="XCL22"/>
      <c r="XCM22"/>
      <c r="XCN22"/>
      <c r="XCO22"/>
      <c r="XCP22"/>
      <c r="XCQ22"/>
      <c r="XCR22"/>
      <c r="XCS22"/>
      <c r="XCT22"/>
      <c r="XCU22"/>
      <c r="XCV22"/>
      <c r="XCW22"/>
      <c r="XCX22"/>
      <c r="XCY22"/>
      <c r="XCZ22"/>
      <c r="XDA22"/>
      <c r="XDB22"/>
      <c r="XDC22"/>
      <c r="XDD22"/>
      <c r="XDE22"/>
      <c r="XDF22"/>
      <c r="XDG22"/>
      <c r="XDH22"/>
      <c r="XDI22"/>
      <c r="XDJ22"/>
      <c r="XDK22"/>
      <c r="XDL22"/>
      <c r="XDM22"/>
      <c r="XDN22"/>
      <c r="XDO22"/>
      <c r="XDP22"/>
      <c r="XDQ22"/>
      <c r="XDR22"/>
      <c r="XDS22"/>
      <c r="XDT22"/>
      <c r="XDU22"/>
      <c r="XDV22"/>
      <c r="XDW22"/>
      <c r="XDX22"/>
      <c r="XDY22"/>
      <c r="XDZ22"/>
      <c r="XEA22"/>
      <c r="XEB22"/>
      <c r="XEC22"/>
      <c r="XED22"/>
      <c r="XEE22"/>
      <c r="XEF22"/>
      <c r="XEG22"/>
      <c r="XEH22"/>
      <c r="XEI22"/>
      <c r="XEJ22"/>
      <c r="XEK22"/>
      <c r="XEL22"/>
      <c r="XEM22"/>
      <c r="XEN22"/>
      <c r="XEO22"/>
      <c r="XEP22"/>
      <c r="XEQ22"/>
      <c r="XER22"/>
      <c r="XES22"/>
      <c r="XET22"/>
      <c r="XEU22"/>
      <c r="XEV22"/>
      <c r="XEW22"/>
      <c r="XEX22"/>
      <c r="XEY22"/>
      <c r="XEZ22"/>
      <c r="XFA22"/>
      <c r="XFB22"/>
      <c r="XFC22"/>
      <c r="XFD22"/>
    </row>
    <row r="23" s="210" customFormat="1" spans="3:16384">
      <c r="C23" s="209"/>
      <c r="L23" s="328"/>
      <c r="M23" s="328"/>
      <c r="XBH23"/>
      <c r="XBI23"/>
      <c r="XBJ23"/>
      <c r="XBK23"/>
      <c r="XBL23"/>
      <c r="XBM23"/>
      <c r="XBN23"/>
      <c r="XBO23"/>
      <c r="XBP23"/>
      <c r="XBQ23"/>
      <c r="XBR23"/>
      <c r="XBS23"/>
      <c r="XBT23"/>
      <c r="XBU23"/>
      <c r="XBV23"/>
      <c r="XBW23"/>
      <c r="XBX23"/>
      <c r="XBY23"/>
      <c r="XBZ23"/>
      <c r="XCA23"/>
      <c r="XCB23"/>
      <c r="XCC23"/>
      <c r="XCD23"/>
      <c r="XCE23"/>
      <c r="XCF23"/>
      <c r="XCG23"/>
      <c r="XCH23"/>
      <c r="XCI23"/>
      <c r="XCJ23"/>
      <c r="XCK23"/>
      <c r="XCL23"/>
      <c r="XCM23"/>
      <c r="XCN23"/>
      <c r="XCO23"/>
      <c r="XCP23"/>
      <c r="XCQ23"/>
      <c r="XCR23"/>
      <c r="XCS23"/>
      <c r="XCT23"/>
      <c r="XCU23"/>
      <c r="XCV23"/>
      <c r="XCW23"/>
      <c r="XCX23"/>
      <c r="XCY23"/>
      <c r="XCZ23"/>
      <c r="XDA23"/>
      <c r="XDB23"/>
      <c r="XDC23"/>
      <c r="XDD23"/>
      <c r="XDE23"/>
      <c r="XDF23"/>
      <c r="XDG23"/>
      <c r="XDH23"/>
      <c r="XDI23"/>
      <c r="XDJ23"/>
      <c r="XDK23"/>
      <c r="XDL23"/>
      <c r="XDM23"/>
      <c r="XDN23"/>
      <c r="XDO23"/>
      <c r="XDP23"/>
      <c r="XDQ23"/>
      <c r="XDR23"/>
      <c r="XDS23"/>
      <c r="XDT23"/>
      <c r="XDU23"/>
      <c r="XDV23"/>
      <c r="XDW23"/>
      <c r="XDX23"/>
      <c r="XDY23"/>
      <c r="XDZ23"/>
      <c r="XEA23"/>
      <c r="XEB23"/>
      <c r="XEC23"/>
      <c r="XED23"/>
      <c r="XEE23"/>
      <c r="XEF23"/>
      <c r="XEG23"/>
      <c r="XEH23"/>
      <c r="XEI23"/>
      <c r="XEJ23"/>
      <c r="XEK23"/>
      <c r="XEL23"/>
      <c r="XEM23"/>
      <c r="XEN23"/>
      <c r="XEO23"/>
      <c r="XEP23"/>
      <c r="XEQ23"/>
      <c r="XER23"/>
      <c r="XES23"/>
      <c r="XET23"/>
      <c r="XEU23"/>
      <c r="XEV23"/>
      <c r="XEW23"/>
      <c r="XEX23"/>
      <c r="XEY23"/>
      <c r="XEZ23"/>
      <c r="XFA23"/>
      <c r="XFB23"/>
      <c r="XFC23"/>
      <c r="XFD23"/>
    </row>
    <row r="24" s="210" customFormat="1" spans="3:16384">
      <c r="C24" s="209"/>
      <c r="D24" s="209"/>
      <c r="E24" s="209"/>
      <c r="L24" s="328"/>
      <c r="M24" s="328"/>
      <c r="XBH24"/>
      <c r="XBI24"/>
      <c r="XBJ24"/>
      <c r="XBK24"/>
      <c r="XBL24"/>
      <c r="XBM24"/>
      <c r="XBN24"/>
      <c r="XBO24"/>
      <c r="XBP24"/>
      <c r="XBQ24"/>
      <c r="XBR24"/>
      <c r="XBS24"/>
      <c r="XBT24"/>
      <c r="XBU24"/>
      <c r="XBV24"/>
      <c r="XBW24"/>
      <c r="XBX24"/>
      <c r="XBY24"/>
      <c r="XBZ24"/>
      <c r="XCA24"/>
      <c r="XCB24"/>
      <c r="XCC24"/>
      <c r="XCD24"/>
      <c r="XCE24"/>
      <c r="XCF24"/>
      <c r="XCG24"/>
      <c r="XCH24"/>
      <c r="XCI24"/>
      <c r="XCJ24"/>
      <c r="XCK24"/>
      <c r="XCL24"/>
      <c r="XCM24"/>
      <c r="XCN24"/>
      <c r="XCO24"/>
      <c r="XCP24"/>
      <c r="XCQ24"/>
      <c r="XCR24"/>
      <c r="XCS24"/>
      <c r="XCT24"/>
      <c r="XCU24"/>
      <c r="XCV24"/>
      <c r="XCW24"/>
      <c r="XCX24"/>
      <c r="XCY24"/>
      <c r="XCZ24"/>
      <c r="XDA24"/>
      <c r="XDB24"/>
      <c r="XDC24"/>
      <c r="XDD24"/>
      <c r="XDE24"/>
      <c r="XDF24"/>
      <c r="XDG24"/>
      <c r="XDH24"/>
      <c r="XDI24"/>
      <c r="XDJ24"/>
      <c r="XDK24"/>
      <c r="XDL24"/>
      <c r="XDM24"/>
      <c r="XDN24"/>
      <c r="XDO24"/>
      <c r="XDP24"/>
      <c r="XDQ24"/>
      <c r="XDR24"/>
      <c r="XDS24"/>
      <c r="XDT24"/>
      <c r="XDU24"/>
      <c r="XDV24"/>
      <c r="XDW24"/>
      <c r="XDX24"/>
      <c r="XDY24"/>
      <c r="XDZ24"/>
      <c r="XEA24"/>
      <c r="XEB24"/>
      <c r="XEC24"/>
      <c r="XED24"/>
      <c r="XEE24"/>
      <c r="XEF24"/>
      <c r="XEG24"/>
      <c r="XEH24"/>
      <c r="XEI24"/>
      <c r="XEJ24"/>
      <c r="XEK24"/>
      <c r="XEL24"/>
      <c r="XEM24"/>
      <c r="XEN24"/>
      <c r="XEO24"/>
      <c r="XEP24"/>
      <c r="XEQ24"/>
      <c r="XER24"/>
      <c r="XES24"/>
      <c r="XET24"/>
      <c r="XEU24"/>
      <c r="XEV24"/>
      <c r="XEW24"/>
      <c r="XEX24"/>
      <c r="XEY24"/>
      <c r="XEZ24"/>
      <c r="XFA24"/>
      <c r="XFB24"/>
      <c r="XFC24"/>
      <c r="XFD24"/>
    </row>
    <row r="25" s="210" customFormat="1" spans="3:16384">
      <c r="C25" s="209"/>
      <c r="D25" s="209"/>
      <c r="E25" s="209"/>
      <c r="L25" s="328"/>
      <c r="M25" s="328"/>
      <c r="XBH25"/>
      <c r="XBI25"/>
      <c r="XBJ25"/>
      <c r="XBK25"/>
      <c r="XBL25"/>
      <c r="XBM25"/>
      <c r="XBN25"/>
      <c r="XBO25"/>
      <c r="XBP25"/>
      <c r="XBQ25"/>
      <c r="XBR25"/>
      <c r="XBS25"/>
      <c r="XBT25"/>
      <c r="XBU25"/>
      <c r="XBV25"/>
      <c r="XBW25"/>
      <c r="XBX25"/>
      <c r="XBY25"/>
      <c r="XBZ25"/>
      <c r="XCA25"/>
      <c r="XCB25"/>
      <c r="XCC25"/>
      <c r="XCD25"/>
      <c r="XCE25"/>
      <c r="XCF25"/>
      <c r="XCG25"/>
      <c r="XCH25"/>
      <c r="XCI25"/>
      <c r="XCJ25"/>
      <c r="XCK25"/>
      <c r="XCL25"/>
      <c r="XCM25"/>
      <c r="XCN25"/>
      <c r="XCO25"/>
      <c r="XCP25"/>
      <c r="XCQ25"/>
      <c r="XCR25"/>
      <c r="XCS25"/>
      <c r="XCT25"/>
      <c r="XCU25"/>
      <c r="XCV25"/>
      <c r="XCW25"/>
      <c r="XCX25"/>
      <c r="XCY25"/>
      <c r="XCZ25"/>
      <c r="XDA25"/>
      <c r="XDB25"/>
      <c r="XDC25"/>
      <c r="XDD25"/>
      <c r="XDE25"/>
      <c r="XDF25"/>
      <c r="XDG25"/>
      <c r="XDH25"/>
      <c r="XDI25"/>
      <c r="XDJ25"/>
      <c r="XDK25"/>
      <c r="XDL25"/>
      <c r="XDM25"/>
      <c r="XDN25"/>
      <c r="XDO25"/>
      <c r="XDP25"/>
      <c r="XDQ25"/>
      <c r="XDR25"/>
      <c r="XDS25"/>
      <c r="XDT25"/>
      <c r="XDU25"/>
      <c r="XDV25"/>
      <c r="XDW25"/>
      <c r="XDX25"/>
      <c r="XDY25"/>
      <c r="XDZ25"/>
      <c r="XEA25"/>
      <c r="XEB25"/>
      <c r="XEC25"/>
      <c r="XED25"/>
      <c r="XEE25"/>
      <c r="XEF25"/>
      <c r="XEG25"/>
      <c r="XEH25"/>
      <c r="XEI25"/>
      <c r="XEJ25"/>
      <c r="XEK25"/>
      <c r="XEL25"/>
      <c r="XEM25"/>
      <c r="XEN25"/>
      <c r="XEO25"/>
      <c r="XEP25"/>
      <c r="XEQ25"/>
      <c r="XER25"/>
      <c r="XES25"/>
      <c r="XET25"/>
      <c r="XEU25"/>
      <c r="XEV25"/>
      <c r="XEW25"/>
      <c r="XEX25"/>
      <c r="XEY25"/>
      <c r="XEZ25"/>
      <c r="XFA25"/>
      <c r="XFB25"/>
      <c r="XFC25"/>
      <c r="XFD25"/>
    </row>
    <row r="26" s="210" customFormat="1" spans="3:16384">
      <c r="C26" s="209"/>
      <c r="D26" s="209"/>
      <c r="E26" s="209"/>
      <c r="L26" s="328"/>
      <c r="M26" s="328"/>
      <c r="XBH26"/>
      <c r="XBI26"/>
      <c r="XBJ26"/>
      <c r="XBK26"/>
      <c r="XBL26"/>
      <c r="XBM26"/>
      <c r="XBN26"/>
      <c r="XBO26"/>
      <c r="XBP26"/>
      <c r="XBQ26"/>
      <c r="XBR26"/>
      <c r="XBS26"/>
      <c r="XBT26"/>
      <c r="XBU26"/>
      <c r="XBV26"/>
      <c r="XBW26"/>
      <c r="XBX26"/>
      <c r="XBY26"/>
      <c r="XBZ26"/>
      <c r="XCA26"/>
      <c r="XCB26"/>
      <c r="XCC26"/>
      <c r="XCD26"/>
      <c r="XCE26"/>
      <c r="XCF26"/>
      <c r="XCG26"/>
      <c r="XCH26"/>
      <c r="XCI26"/>
      <c r="XCJ26"/>
      <c r="XCK26"/>
      <c r="XCL26"/>
      <c r="XCM26"/>
      <c r="XCN26"/>
      <c r="XCO26"/>
      <c r="XCP26"/>
      <c r="XCQ26"/>
      <c r="XCR26"/>
      <c r="XCS26"/>
      <c r="XCT26"/>
      <c r="XCU26"/>
      <c r="XCV26"/>
      <c r="XCW26"/>
      <c r="XCX26"/>
      <c r="XCY26"/>
      <c r="XCZ26"/>
      <c r="XDA26"/>
      <c r="XDB26"/>
      <c r="XDC26"/>
      <c r="XDD26"/>
      <c r="XDE26"/>
      <c r="XDF26"/>
      <c r="XDG26"/>
      <c r="XDH26"/>
      <c r="XDI26"/>
      <c r="XDJ26"/>
      <c r="XDK26"/>
      <c r="XDL26"/>
      <c r="XDM26"/>
      <c r="XDN26"/>
      <c r="XDO26"/>
      <c r="XDP26"/>
      <c r="XDQ26"/>
      <c r="XDR26"/>
      <c r="XDS26"/>
      <c r="XDT26"/>
      <c r="XDU26"/>
      <c r="XDV26"/>
      <c r="XDW26"/>
      <c r="XDX26"/>
      <c r="XDY26"/>
      <c r="XDZ26"/>
      <c r="XEA26"/>
      <c r="XEB26"/>
      <c r="XEC26"/>
      <c r="XED26"/>
      <c r="XEE26"/>
      <c r="XEF26"/>
      <c r="XEG26"/>
      <c r="XEH26"/>
      <c r="XEI26"/>
      <c r="XEJ26"/>
      <c r="XEK26"/>
      <c r="XEL26"/>
      <c r="XEM26"/>
      <c r="XEN26"/>
      <c r="XEO26"/>
      <c r="XEP26"/>
      <c r="XEQ26"/>
      <c r="XER26"/>
      <c r="XES26"/>
      <c r="XET26"/>
      <c r="XEU26"/>
      <c r="XEV26"/>
      <c r="XEW26"/>
      <c r="XEX26"/>
      <c r="XEY26"/>
      <c r="XEZ26"/>
      <c r="XFA26"/>
      <c r="XFB26"/>
      <c r="XFC26"/>
      <c r="XFD26"/>
    </row>
    <row r="27" s="210" customFormat="1" spans="3:16384">
      <c r="C27" s="209"/>
      <c r="D27" s="209"/>
      <c r="E27" s="209"/>
      <c r="L27" s="328"/>
      <c r="M27" s="328"/>
      <c r="XBH27"/>
      <c r="XBI27"/>
      <c r="XBJ27"/>
      <c r="XBK27"/>
      <c r="XBL27"/>
      <c r="XBM27"/>
      <c r="XBN27"/>
      <c r="XBO27"/>
      <c r="XBP27"/>
      <c r="XBQ27"/>
      <c r="XBR27"/>
      <c r="XBS27"/>
      <c r="XBT27"/>
      <c r="XBU27"/>
      <c r="XBV27"/>
      <c r="XBW27"/>
      <c r="XBX27"/>
      <c r="XBY27"/>
      <c r="XBZ27"/>
      <c r="XCA27"/>
      <c r="XCB27"/>
      <c r="XCC27"/>
      <c r="XCD27"/>
      <c r="XCE27"/>
      <c r="XCF27"/>
      <c r="XCG27"/>
      <c r="XCH27"/>
      <c r="XCI27"/>
      <c r="XCJ27"/>
      <c r="XCK27"/>
      <c r="XCL27"/>
      <c r="XCM27"/>
      <c r="XCN27"/>
      <c r="XCO27"/>
      <c r="XCP27"/>
      <c r="XCQ27"/>
      <c r="XCR27"/>
      <c r="XCS27"/>
      <c r="XCT27"/>
      <c r="XCU27"/>
      <c r="XCV27"/>
      <c r="XCW27"/>
      <c r="XCX27"/>
      <c r="XCY27"/>
      <c r="XCZ27"/>
      <c r="XDA27"/>
      <c r="XDB27"/>
      <c r="XDC27"/>
      <c r="XDD27"/>
      <c r="XDE27"/>
      <c r="XDF27"/>
      <c r="XDG27"/>
      <c r="XDH27"/>
      <c r="XDI27"/>
      <c r="XDJ27"/>
      <c r="XDK27"/>
      <c r="XDL27"/>
      <c r="XDM27"/>
      <c r="XDN27"/>
      <c r="XDO27"/>
      <c r="XDP27"/>
      <c r="XDQ27"/>
      <c r="XDR27"/>
      <c r="XDS27"/>
      <c r="XDT27"/>
      <c r="XDU27"/>
      <c r="XDV27"/>
      <c r="XDW27"/>
      <c r="XDX27"/>
      <c r="XDY27"/>
      <c r="XDZ27"/>
      <c r="XEA27"/>
      <c r="XEB27"/>
      <c r="XEC27"/>
      <c r="XED27"/>
      <c r="XEE27"/>
      <c r="XEF27"/>
      <c r="XEG27"/>
      <c r="XEH27"/>
      <c r="XEI27"/>
      <c r="XEJ27"/>
      <c r="XEK27"/>
      <c r="XEL27"/>
      <c r="XEM27"/>
      <c r="XEN27"/>
      <c r="XEO27"/>
      <c r="XEP27"/>
      <c r="XEQ27"/>
      <c r="XER27"/>
      <c r="XES27"/>
      <c r="XET27"/>
      <c r="XEU27"/>
      <c r="XEV27"/>
      <c r="XEW27"/>
      <c r="XEX27"/>
      <c r="XEY27"/>
      <c r="XEZ27"/>
      <c r="XFA27"/>
      <c r="XFB27"/>
      <c r="XFC27"/>
      <c r="XFD27"/>
    </row>
    <row r="28" s="210" customFormat="1" spans="3:16384">
      <c r="C28" s="209"/>
      <c r="D28" s="209"/>
      <c r="E28" s="209"/>
      <c r="L28" s="328"/>
      <c r="M28" s="328"/>
      <c r="XBH28"/>
      <c r="XBI28"/>
      <c r="XBJ28"/>
      <c r="XBK28"/>
      <c r="XBL28"/>
      <c r="XBM28"/>
      <c r="XBN28"/>
      <c r="XBO28"/>
      <c r="XBP28"/>
      <c r="XBQ28"/>
      <c r="XBR28"/>
      <c r="XBS28"/>
      <c r="XBT28"/>
      <c r="XBU28"/>
      <c r="XBV28"/>
      <c r="XBW28"/>
      <c r="XBX28"/>
      <c r="XBY28"/>
      <c r="XBZ28"/>
      <c r="XCA28"/>
      <c r="XCB28"/>
      <c r="XCC28"/>
      <c r="XCD28"/>
      <c r="XCE28"/>
      <c r="XCF28"/>
      <c r="XCG28"/>
      <c r="XCH28"/>
      <c r="XCI28"/>
      <c r="XCJ28"/>
      <c r="XCK28"/>
      <c r="XCL28"/>
      <c r="XCM28"/>
      <c r="XCN28"/>
      <c r="XCO28"/>
      <c r="XCP28"/>
      <c r="XCQ28"/>
      <c r="XCR28"/>
      <c r="XCS28"/>
      <c r="XCT28"/>
      <c r="XCU28"/>
      <c r="XCV28"/>
      <c r="XCW28"/>
      <c r="XCX28"/>
      <c r="XCY28"/>
      <c r="XCZ28"/>
      <c r="XDA28"/>
      <c r="XDB28"/>
      <c r="XDC28"/>
      <c r="XDD28"/>
      <c r="XDE28"/>
      <c r="XDF28"/>
      <c r="XDG28"/>
      <c r="XDH28"/>
      <c r="XDI28"/>
      <c r="XDJ28"/>
      <c r="XDK28"/>
      <c r="XDL28"/>
      <c r="XDM28"/>
      <c r="XDN28"/>
      <c r="XDO28"/>
      <c r="XDP28"/>
      <c r="XDQ28"/>
      <c r="XDR28"/>
      <c r="XDS28"/>
      <c r="XDT28"/>
      <c r="XDU28"/>
      <c r="XDV28"/>
      <c r="XDW28"/>
      <c r="XDX28"/>
      <c r="XDY28"/>
      <c r="XDZ28"/>
      <c r="XEA28"/>
      <c r="XEB28"/>
      <c r="XEC28"/>
      <c r="XED28"/>
      <c r="XEE28"/>
      <c r="XEF28"/>
      <c r="XEG28"/>
      <c r="XEH28"/>
      <c r="XEI28"/>
      <c r="XEJ28"/>
      <c r="XEK28"/>
      <c r="XEL28"/>
      <c r="XEM28"/>
      <c r="XEN28"/>
      <c r="XEO28"/>
      <c r="XEP28"/>
      <c r="XEQ28"/>
      <c r="XER28"/>
      <c r="XES28"/>
      <c r="XET28"/>
      <c r="XEU28"/>
      <c r="XEV28"/>
      <c r="XEW28"/>
      <c r="XEX28"/>
      <c r="XEY28"/>
      <c r="XEZ28"/>
      <c r="XFA28"/>
      <c r="XFB28"/>
      <c r="XFC28"/>
      <c r="XFD28"/>
    </row>
    <row r="29" s="210" customFormat="1" spans="3:16384">
      <c r="C29" s="209"/>
      <c r="D29" s="209"/>
      <c r="E29" s="209"/>
      <c r="L29" s="328"/>
      <c r="M29" s="328"/>
      <c r="XBH29"/>
      <c r="XBI29"/>
      <c r="XBJ29"/>
      <c r="XBK29"/>
      <c r="XBL29"/>
      <c r="XBM29"/>
      <c r="XBN29"/>
      <c r="XBO29"/>
      <c r="XBP29"/>
      <c r="XBQ29"/>
      <c r="XBR29"/>
      <c r="XBS29"/>
      <c r="XBT29"/>
      <c r="XBU29"/>
      <c r="XBV29"/>
      <c r="XBW29"/>
      <c r="XBX29"/>
      <c r="XBY29"/>
      <c r="XBZ29"/>
      <c r="XCA29"/>
      <c r="XCB29"/>
      <c r="XCC29"/>
      <c r="XCD29"/>
      <c r="XCE29"/>
      <c r="XCF29"/>
      <c r="XCG29"/>
      <c r="XCH29"/>
      <c r="XCI29"/>
      <c r="XCJ29"/>
      <c r="XCK29"/>
      <c r="XCL29"/>
      <c r="XCM29"/>
      <c r="XCN29"/>
      <c r="XCO29"/>
      <c r="XCP29"/>
      <c r="XCQ29"/>
      <c r="XCR29"/>
      <c r="XCS29"/>
      <c r="XCT29"/>
      <c r="XCU29"/>
      <c r="XCV29"/>
      <c r="XCW29"/>
      <c r="XCX29"/>
      <c r="XCY29"/>
      <c r="XCZ29"/>
      <c r="XDA29"/>
      <c r="XDB29"/>
      <c r="XDC29"/>
      <c r="XDD29"/>
      <c r="XDE29"/>
      <c r="XDF29"/>
      <c r="XDG29"/>
      <c r="XDH29"/>
      <c r="XDI29"/>
      <c r="XDJ29"/>
      <c r="XDK29"/>
      <c r="XDL29"/>
      <c r="XDM29"/>
      <c r="XDN29"/>
      <c r="XDO29"/>
      <c r="XDP29"/>
      <c r="XDQ29"/>
      <c r="XDR29"/>
      <c r="XDS29"/>
      <c r="XDT29"/>
      <c r="XDU29"/>
      <c r="XDV29"/>
      <c r="XDW29"/>
      <c r="XDX29"/>
      <c r="XDY29"/>
      <c r="XDZ29"/>
      <c r="XEA29"/>
      <c r="XEB29"/>
      <c r="XEC29"/>
      <c r="XED29"/>
      <c r="XEE29"/>
      <c r="XEF29"/>
      <c r="XEG29"/>
      <c r="XEH29"/>
      <c r="XEI29"/>
      <c r="XEJ29"/>
      <c r="XEK29"/>
      <c r="XEL29"/>
      <c r="XEM29"/>
      <c r="XEN29"/>
      <c r="XEO29"/>
      <c r="XEP29"/>
      <c r="XEQ29"/>
      <c r="XER29"/>
      <c r="XES29"/>
      <c r="XET29"/>
      <c r="XEU29"/>
      <c r="XEV29"/>
      <c r="XEW29"/>
      <c r="XEX29"/>
      <c r="XEY29"/>
      <c r="XEZ29"/>
      <c r="XFA29"/>
      <c r="XFB29"/>
      <c r="XFC29"/>
      <c r="XFD29"/>
    </row>
    <row r="30" s="210" customFormat="1" spans="3:16384">
      <c r="C30" s="209"/>
      <c r="D30" s="209"/>
      <c r="E30" s="209"/>
      <c r="L30" s="328"/>
      <c r="M30" s="328"/>
      <c r="XBH30"/>
      <c r="XBI30"/>
      <c r="XBJ30"/>
      <c r="XBK30"/>
      <c r="XBL30"/>
      <c r="XBM30"/>
      <c r="XBN30"/>
      <c r="XBO30"/>
      <c r="XBP30"/>
      <c r="XBQ30"/>
      <c r="XBR30"/>
      <c r="XBS30"/>
      <c r="XBT30"/>
      <c r="XBU30"/>
      <c r="XBV30"/>
      <c r="XBW30"/>
      <c r="XBX30"/>
      <c r="XBY30"/>
      <c r="XBZ30"/>
      <c r="XCA30"/>
      <c r="XCB30"/>
      <c r="XCC30"/>
      <c r="XCD30"/>
      <c r="XCE30"/>
      <c r="XCF30"/>
      <c r="XCG30"/>
      <c r="XCH30"/>
      <c r="XCI30"/>
      <c r="XCJ30"/>
      <c r="XCK30"/>
      <c r="XCL30"/>
      <c r="XCM30"/>
      <c r="XCN30"/>
      <c r="XCO30"/>
      <c r="XCP30"/>
      <c r="XCQ30"/>
      <c r="XCR30"/>
      <c r="XCS30"/>
      <c r="XCT30"/>
      <c r="XCU30"/>
      <c r="XCV30"/>
      <c r="XCW30"/>
      <c r="XCX30"/>
      <c r="XCY30"/>
      <c r="XCZ30"/>
      <c r="XDA30"/>
      <c r="XDB30"/>
      <c r="XDC30"/>
      <c r="XDD30"/>
      <c r="XDE30"/>
      <c r="XDF30"/>
      <c r="XDG30"/>
      <c r="XDH30"/>
      <c r="XDI30"/>
      <c r="XDJ30"/>
      <c r="XDK30"/>
      <c r="XDL30"/>
      <c r="XDM30"/>
      <c r="XDN30"/>
      <c r="XDO30"/>
      <c r="XDP30"/>
      <c r="XDQ30"/>
      <c r="XDR30"/>
      <c r="XDS30"/>
      <c r="XDT30"/>
      <c r="XDU30"/>
      <c r="XDV30"/>
      <c r="XDW30"/>
      <c r="XDX30"/>
      <c r="XDY30"/>
      <c r="XDZ30"/>
      <c r="XEA30"/>
      <c r="XEB30"/>
      <c r="XEC30"/>
      <c r="XED30"/>
      <c r="XEE30"/>
      <c r="XEF30"/>
      <c r="XEG30"/>
      <c r="XEH30"/>
      <c r="XEI30"/>
      <c r="XEJ30"/>
      <c r="XEK30"/>
      <c r="XEL30"/>
      <c r="XEM30"/>
      <c r="XEN30"/>
      <c r="XEO30"/>
      <c r="XEP30"/>
      <c r="XEQ30"/>
      <c r="XER30"/>
      <c r="XES30"/>
      <c r="XET30"/>
      <c r="XEU30"/>
      <c r="XEV30"/>
      <c r="XEW30"/>
      <c r="XEX30"/>
      <c r="XEY30"/>
      <c r="XEZ30"/>
      <c r="XFA30"/>
      <c r="XFB30"/>
      <c r="XFC30"/>
      <c r="XFD30"/>
    </row>
    <row r="31" s="210" customFormat="1" spans="3:16384">
      <c r="C31" s="209"/>
      <c r="D31" s="209"/>
      <c r="E31" s="209"/>
      <c r="L31" s="328"/>
      <c r="M31" s="328"/>
      <c r="XBH31"/>
      <c r="XBI31"/>
      <c r="XBJ31"/>
      <c r="XBK31"/>
      <c r="XBL31"/>
      <c r="XBM31"/>
      <c r="XBN31"/>
      <c r="XBO31"/>
      <c r="XBP31"/>
      <c r="XBQ31"/>
      <c r="XBR31"/>
      <c r="XBS31"/>
      <c r="XBT31"/>
      <c r="XBU31"/>
      <c r="XBV31"/>
      <c r="XBW31"/>
      <c r="XBX31"/>
      <c r="XBY31"/>
      <c r="XBZ31"/>
      <c r="XCA31"/>
      <c r="XCB31"/>
      <c r="XCC31"/>
      <c r="XCD31"/>
      <c r="XCE31"/>
      <c r="XCF31"/>
      <c r="XCG31"/>
      <c r="XCH31"/>
      <c r="XCI31"/>
      <c r="XCJ31"/>
      <c r="XCK31"/>
      <c r="XCL31"/>
      <c r="XCM31"/>
      <c r="XCN31"/>
      <c r="XCO31"/>
      <c r="XCP31"/>
      <c r="XCQ31"/>
      <c r="XCR31"/>
      <c r="XCS31"/>
      <c r="XCT31"/>
      <c r="XCU31"/>
      <c r="XCV31"/>
      <c r="XCW31"/>
      <c r="XCX31"/>
      <c r="XCY31"/>
      <c r="XCZ31"/>
      <c r="XDA31"/>
      <c r="XDB31"/>
      <c r="XDC31"/>
      <c r="XDD31"/>
      <c r="XDE31"/>
      <c r="XDF31"/>
      <c r="XDG31"/>
      <c r="XDH31"/>
      <c r="XDI31"/>
      <c r="XDJ31"/>
      <c r="XDK31"/>
      <c r="XDL31"/>
      <c r="XDM31"/>
      <c r="XDN31"/>
      <c r="XDO31"/>
      <c r="XDP31"/>
      <c r="XDQ31"/>
      <c r="XDR31"/>
      <c r="XDS31"/>
      <c r="XDT31"/>
      <c r="XDU31"/>
      <c r="XDV31"/>
      <c r="XDW31"/>
      <c r="XDX31"/>
      <c r="XDY31"/>
      <c r="XDZ31"/>
      <c r="XEA31"/>
      <c r="XEB31"/>
      <c r="XEC31"/>
      <c r="XED31"/>
      <c r="XEE31"/>
      <c r="XEF31"/>
      <c r="XEG31"/>
      <c r="XEH31"/>
      <c r="XEI31"/>
      <c r="XEJ31"/>
      <c r="XEK31"/>
      <c r="XEL31"/>
      <c r="XEM31"/>
      <c r="XEN31"/>
      <c r="XEO31"/>
      <c r="XEP31"/>
      <c r="XEQ31"/>
      <c r="XER31"/>
      <c r="XES31"/>
      <c r="XET31"/>
      <c r="XEU31"/>
      <c r="XEV31"/>
      <c r="XEW31"/>
      <c r="XEX31"/>
      <c r="XEY31"/>
      <c r="XEZ31"/>
      <c r="XFA31"/>
      <c r="XFB31"/>
      <c r="XFC31"/>
      <c r="XFD31"/>
    </row>
    <row r="32" s="210" customFormat="1" spans="3:16384">
      <c r="C32" s="209"/>
      <c r="D32" s="209"/>
      <c r="E32" s="209"/>
      <c r="L32" s="328"/>
      <c r="M32" s="328"/>
      <c r="XBH32"/>
      <c r="XBI32"/>
      <c r="XBJ32"/>
      <c r="XBK32"/>
      <c r="XBL32"/>
      <c r="XBM32"/>
      <c r="XBN32"/>
      <c r="XBO32"/>
      <c r="XBP32"/>
      <c r="XBQ32"/>
      <c r="XBR32"/>
      <c r="XBS32"/>
      <c r="XBT32"/>
      <c r="XBU32"/>
      <c r="XBV32"/>
      <c r="XBW32"/>
      <c r="XBX32"/>
      <c r="XBY32"/>
      <c r="XBZ32"/>
      <c r="XCA32"/>
      <c r="XCB32"/>
      <c r="XCC32"/>
      <c r="XCD32"/>
      <c r="XCE32"/>
      <c r="XCF32"/>
      <c r="XCG32"/>
      <c r="XCH32"/>
      <c r="XCI32"/>
      <c r="XCJ32"/>
      <c r="XCK32"/>
      <c r="XCL32"/>
      <c r="XCM32"/>
      <c r="XCN32"/>
      <c r="XCO32"/>
      <c r="XCP32"/>
      <c r="XCQ32"/>
      <c r="XCR32"/>
      <c r="XCS32"/>
      <c r="XCT32"/>
      <c r="XCU32"/>
      <c r="XCV32"/>
      <c r="XCW32"/>
      <c r="XCX32"/>
      <c r="XCY32"/>
      <c r="XCZ32"/>
      <c r="XDA32"/>
      <c r="XDB32"/>
      <c r="XDC32"/>
      <c r="XDD32"/>
      <c r="XDE32"/>
      <c r="XDF32"/>
      <c r="XDG32"/>
      <c r="XDH32"/>
      <c r="XDI32"/>
      <c r="XDJ32"/>
      <c r="XDK32"/>
      <c r="XDL32"/>
      <c r="XDM32"/>
      <c r="XDN32"/>
      <c r="XDO32"/>
      <c r="XDP32"/>
      <c r="XDQ32"/>
      <c r="XDR32"/>
      <c r="XDS32"/>
      <c r="XDT32"/>
      <c r="XDU32"/>
      <c r="XDV32"/>
      <c r="XDW32"/>
      <c r="XDX32"/>
      <c r="XDY32"/>
      <c r="XDZ32"/>
      <c r="XEA32"/>
      <c r="XEB32"/>
      <c r="XEC32"/>
      <c r="XED32"/>
      <c r="XEE32"/>
      <c r="XEF32"/>
      <c r="XEG32"/>
      <c r="XEH32"/>
      <c r="XEI32"/>
      <c r="XEJ32"/>
      <c r="XEK32"/>
      <c r="XEL32"/>
      <c r="XEM32"/>
      <c r="XEN32"/>
      <c r="XEO32"/>
      <c r="XEP32"/>
      <c r="XEQ32"/>
      <c r="XER32"/>
      <c r="XES32"/>
      <c r="XET32"/>
      <c r="XEU32"/>
      <c r="XEV32"/>
      <c r="XEW32"/>
      <c r="XEX32"/>
      <c r="XEY32"/>
      <c r="XEZ32"/>
      <c r="XFA32"/>
      <c r="XFB32"/>
      <c r="XFC32"/>
      <c r="XFD32"/>
    </row>
    <row r="33" s="210" customFormat="1" spans="3:16384">
      <c r="C33" s="209"/>
      <c r="D33" s="209"/>
      <c r="E33" s="209"/>
      <c r="L33" s="328"/>
      <c r="M33" s="328"/>
      <c r="XBH33"/>
      <c r="XBI33"/>
      <c r="XBJ33"/>
      <c r="XBK33"/>
      <c r="XBL33"/>
      <c r="XBM33"/>
      <c r="XBN33"/>
      <c r="XBO33"/>
      <c r="XBP33"/>
      <c r="XBQ33"/>
      <c r="XBR33"/>
      <c r="XBS33"/>
      <c r="XBT33"/>
      <c r="XBU33"/>
      <c r="XBV33"/>
      <c r="XBW33"/>
      <c r="XBX33"/>
      <c r="XBY33"/>
      <c r="XBZ33"/>
      <c r="XCA33"/>
      <c r="XCB33"/>
      <c r="XCC33"/>
      <c r="XCD33"/>
      <c r="XCE33"/>
      <c r="XCF33"/>
      <c r="XCG33"/>
      <c r="XCH33"/>
      <c r="XCI33"/>
      <c r="XCJ33"/>
      <c r="XCK33"/>
      <c r="XCL33"/>
      <c r="XCM33"/>
      <c r="XCN33"/>
      <c r="XCO33"/>
      <c r="XCP33"/>
      <c r="XCQ33"/>
      <c r="XCR33"/>
      <c r="XCS33"/>
      <c r="XCT33"/>
      <c r="XCU33"/>
      <c r="XCV33"/>
      <c r="XCW33"/>
      <c r="XCX33"/>
      <c r="XCY33"/>
      <c r="XCZ33"/>
      <c r="XDA33"/>
      <c r="XDB33"/>
      <c r="XDC33"/>
      <c r="XDD33"/>
      <c r="XDE33"/>
      <c r="XDF33"/>
      <c r="XDG33"/>
      <c r="XDH33"/>
      <c r="XDI33"/>
      <c r="XDJ33"/>
      <c r="XDK33"/>
      <c r="XDL33"/>
      <c r="XDM33"/>
      <c r="XDN33"/>
      <c r="XDO33"/>
      <c r="XDP33"/>
      <c r="XDQ33"/>
      <c r="XDR33"/>
      <c r="XDS33"/>
      <c r="XDT33"/>
      <c r="XDU33"/>
      <c r="XDV33"/>
      <c r="XDW33"/>
      <c r="XDX33"/>
      <c r="XDY33"/>
      <c r="XDZ33"/>
      <c r="XEA33"/>
      <c r="XEB33"/>
      <c r="XEC33"/>
      <c r="XED33"/>
      <c r="XEE33"/>
      <c r="XEF33"/>
      <c r="XEG33"/>
      <c r="XEH33"/>
      <c r="XEI33"/>
      <c r="XEJ33"/>
      <c r="XEK33"/>
      <c r="XEL33"/>
      <c r="XEM33"/>
      <c r="XEN33"/>
      <c r="XEO33"/>
      <c r="XEP33"/>
      <c r="XEQ33"/>
      <c r="XER33"/>
      <c r="XES33"/>
      <c r="XET33"/>
      <c r="XEU33"/>
      <c r="XEV33"/>
      <c r="XEW33"/>
      <c r="XEX33"/>
      <c r="XEY33"/>
      <c r="XEZ33"/>
      <c r="XFA33"/>
      <c r="XFB33"/>
      <c r="XFC33"/>
      <c r="XFD33"/>
    </row>
    <row r="34" s="210" customFormat="1" spans="3:16384">
      <c r="C34" s="209"/>
      <c r="D34" s="209"/>
      <c r="E34" s="209"/>
      <c r="L34" s="328"/>
      <c r="M34" s="328"/>
      <c r="XBH34"/>
      <c r="XBI34"/>
      <c r="XBJ34"/>
      <c r="XBK34"/>
      <c r="XBL34"/>
      <c r="XBM34"/>
      <c r="XBN34"/>
      <c r="XBO34"/>
      <c r="XBP34"/>
      <c r="XBQ34"/>
      <c r="XBR34"/>
      <c r="XBS34"/>
      <c r="XBT34"/>
      <c r="XBU34"/>
      <c r="XBV34"/>
      <c r="XBW34"/>
      <c r="XBX34"/>
      <c r="XBY34"/>
      <c r="XBZ34"/>
      <c r="XCA34"/>
      <c r="XCB34"/>
      <c r="XCC34"/>
      <c r="XCD34"/>
      <c r="XCE34"/>
      <c r="XCF34"/>
      <c r="XCG34"/>
      <c r="XCH34"/>
      <c r="XCI34"/>
      <c r="XCJ34"/>
      <c r="XCK34"/>
      <c r="XCL34"/>
      <c r="XCM34"/>
      <c r="XCN34"/>
      <c r="XCO34"/>
      <c r="XCP34"/>
      <c r="XCQ34"/>
      <c r="XCR34"/>
      <c r="XCS34"/>
      <c r="XCT34"/>
      <c r="XCU34"/>
      <c r="XCV34"/>
      <c r="XCW34"/>
      <c r="XCX34"/>
      <c r="XCY34"/>
      <c r="XCZ34"/>
      <c r="XDA34"/>
      <c r="XDB34"/>
      <c r="XDC34"/>
      <c r="XDD34"/>
      <c r="XDE34"/>
      <c r="XDF34"/>
      <c r="XDG34"/>
      <c r="XDH34"/>
      <c r="XDI34"/>
      <c r="XDJ34"/>
      <c r="XDK34"/>
      <c r="XDL34"/>
      <c r="XDM34"/>
      <c r="XDN34"/>
      <c r="XDO34"/>
      <c r="XDP34"/>
      <c r="XDQ34"/>
      <c r="XDR34"/>
      <c r="XDS34"/>
      <c r="XDT34"/>
      <c r="XDU34"/>
      <c r="XDV34"/>
      <c r="XDW34"/>
      <c r="XDX34"/>
      <c r="XDY34"/>
      <c r="XDZ34"/>
      <c r="XEA34"/>
      <c r="XEB34"/>
      <c r="XEC34"/>
      <c r="XED34"/>
      <c r="XEE34"/>
      <c r="XEF34"/>
      <c r="XEG34"/>
      <c r="XEH34"/>
      <c r="XEI34"/>
      <c r="XEJ34"/>
      <c r="XEK34"/>
      <c r="XEL34"/>
      <c r="XEM34"/>
      <c r="XEN34"/>
      <c r="XEO34"/>
      <c r="XEP34"/>
      <c r="XEQ34"/>
      <c r="XER34"/>
      <c r="XES34"/>
      <c r="XET34"/>
      <c r="XEU34"/>
      <c r="XEV34"/>
      <c r="XEW34"/>
      <c r="XEX34"/>
      <c r="XEY34"/>
      <c r="XEZ34"/>
      <c r="XFA34"/>
      <c r="XFB34"/>
      <c r="XFC34"/>
      <c r="XFD34"/>
    </row>
    <row r="35" s="210" customFormat="1" spans="3:16384">
      <c r="C35" s="209"/>
      <c r="D35" s="209"/>
      <c r="E35" s="209"/>
      <c r="L35" s="328"/>
      <c r="M35" s="328"/>
      <c r="XBH35"/>
      <c r="XBI35"/>
      <c r="XBJ35"/>
      <c r="XBK35"/>
      <c r="XBL35"/>
      <c r="XBM35"/>
      <c r="XBN35"/>
      <c r="XBO35"/>
      <c r="XBP35"/>
      <c r="XBQ35"/>
      <c r="XBR35"/>
      <c r="XBS35"/>
      <c r="XBT35"/>
      <c r="XBU35"/>
      <c r="XBV35"/>
      <c r="XBW35"/>
      <c r="XBX35"/>
      <c r="XBY35"/>
      <c r="XBZ35"/>
      <c r="XCA35"/>
      <c r="XCB35"/>
      <c r="XCC35"/>
      <c r="XCD35"/>
      <c r="XCE35"/>
      <c r="XCF35"/>
      <c r="XCG35"/>
      <c r="XCH35"/>
      <c r="XCI35"/>
      <c r="XCJ35"/>
      <c r="XCK35"/>
      <c r="XCL35"/>
      <c r="XCM35"/>
      <c r="XCN35"/>
      <c r="XCO35"/>
      <c r="XCP35"/>
      <c r="XCQ35"/>
      <c r="XCR35"/>
      <c r="XCS35"/>
      <c r="XCT35"/>
      <c r="XCU35"/>
      <c r="XCV35"/>
      <c r="XCW35"/>
      <c r="XCX35"/>
      <c r="XCY35"/>
      <c r="XCZ35"/>
      <c r="XDA35"/>
      <c r="XDB35"/>
      <c r="XDC35"/>
      <c r="XDD35"/>
      <c r="XDE35"/>
      <c r="XDF35"/>
      <c r="XDG35"/>
      <c r="XDH35"/>
      <c r="XDI35"/>
      <c r="XDJ35"/>
      <c r="XDK35"/>
      <c r="XDL35"/>
      <c r="XDM35"/>
      <c r="XDN35"/>
      <c r="XDO35"/>
      <c r="XDP35"/>
      <c r="XDQ35"/>
      <c r="XDR35"/>
      <c r="XDS35"/>
      <c r="XDT35"/>
      <c r="XDU35"/>
      <c r="XDV35"/>
      <c r="XDW35"/>
      <c r="XDX35"/>
      <c r="XDY35"/>
      <c r="XDZ35"/>
      <c r="XEA35"/>
      <c r="XEB35"/>
      <c r="XEC35"/>
      <c r="XED35"/>
      <c r="XEE35"/>
      <c r="XEF35"/>
      <c r="XEG35"/>
      <c r="XEH35"/>
      <c r="XEI35"/>
      <c r="XEJ35"/>
      <c r="XEK35"/>
      <c r="XEL35"/>
      <c r="XEM35"/>
      <c r="XEN35"/>
      <c r="XEO35"/>
      <c r="XEP35"/>
      <c r="XEQ35"/>
      <c r="XER35"/>
      <c r="XES35"/>
      <c r="XET35"/>
      <c r="XEU35"/>
      <c r="XEV35"/>
      <c r="XEW35"/>
      <c r="XEX35"/>
      <c r="XEY35"/>
      <c r="XEZ35"/>
      <c r="XFA35"/>
      <c r="XFB35"/>
      <c r="XFC35"/>
      <c r="XFD35"/>
    </row>
  </sheetData>
  <mergeCells count="9">
    <mergeCell ref="B2:K2"/>
    <mergeCell ref="B4:K4"/>
    <mergeCell ref="C5:D5"/>
    <mergeCell ref="E5:F5"/>
    <mergeCell ref="G5:K5"/>
    <mergeCell ref="L6:M6"/>
    <mergeCell ref="E22:I22"/>
    <mergeCell ref="J7:J21"/>
    <mergeCell ref="K7:K21"/>
  </mergeCells>
  <hyperlinks>
    <hyperlink ref="L5" location="目录!A1" display="返回目录"/>
  </hyperlinks>
  <pageMargins left="0.75" right="0.75" top="1" bottom="1" header="0.5" footer="0.5"/>
  <pageSetup paperSize="11" orientation="portrait"/>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9" tint="-0.25"/>
  </sheetPr>
  <dimension ref="A1:Q30"/>
  <sheetViews>
    <sheetView showGridLines="0" zoomScale="85" zoomScaleNormal="85" workbookViewId="0">
      <pane xSplit="3" ySplit="6" topLeftCell="D7" activePane="bottomRight" state="frozen"/>
      <selection/>
      <selection pane="topRight"/>
      <selection pane="bottomLeft"/>
      <selection pane="bottomRight" activeCell="P17" sqref="P17"/>
    </sheetView>
  </sheetViews>
  <sheetFormatPr defaultColWidth="9.90833333333333" defaultRowHeight="16.5"/>
  <cols>
    <col min="1" max="1" width="1.5" style="247" customWidth="1"/>
    <col min="2" max="2" width="11.8833333333333" style="247" customWidth="1"/>
    <col min="3" max="3" width="48.8833333333333" style="243" customWidth="1"/>
    <col min="4" max="11" width="12.35" style="243" customWidth="1"/>
    <col min="12" max="12" width="15.5" style="243" customWidth="1"/>
    <col min="13" max="13" width="30.75" style="243" customWidth="1"/>
    <col min="14" max="14" width="15" style="243" customWidth="1"/>
    <col min="15" max="15" width="8.08333333333333" style="243" customWidth="1"/>
    <col min="16" max="16" width="9.55833333333333" style="243" customWidth="1"/>
    <col min="17" max="16280" width="6.15833333333333" style="243"/>
    <col min="16281" max="16288" width="6.15833333333333" style="247"/>
    <col min="16289" max="16380" width="9.90833333333333" style="247"/>
    <col min="16383" max="16384" width="9.90833333333333" style="247"/>
  </cols>
  <sheetData>
    <row r="1" customFormat="1" ht="10" customHeight="1" spans="1:14">
      <c r="A1" s="303"/>
      <c r="B1" s="303"/>
      <c r="N1" s="317"/>
    </row>
    <row r="2" customFormat="1" ht="80" customHeight="1" spans="1:14">
      <c r="A2" s="303"/>
      <c r="B2" s="158" t="s">
        <v>0</v>
      </c>
      <c r="C2" s="158"/>
      <c r="D2" s="159"/>
      <c r="E2" s="159"/>
      <c r="F2" s="159"/>
      <c r="G2" s="159"/>
      <c r="H2" s="159"/>
      <c r="I2" s="160"/>
      <c r="J2" s="159"/>
      <c r="K2" s="159"/>
      <c r="L2" s="160"/>
      <c r="M2" s="158"/>
      <c r="N2" s="160"/>
    </row>
    <row r="3" ht="12" customHeight="1"/>
    <row r="4" s="243" customFormat="1" ht="26.5" customHeight="1" spans="2:14">
      <c r="B4" s="304" t="s">
        <v>883</v>
      </c>
      <c r="C4" s="305"/>
      <c r="D4" s="305"/>
      <c r="E4" s="305"/>
      <c r="F4" s="305"/>
      <c r="G4" s="305"/>
      <c r="H4" s="305"/>
      <c r="I4" s="305"/>
      <c r="J4" s="305"/>
      <c r="K4" s="305"/>
      <c r="L4" s="305"/>
      <c r="M4" s="305"/>
      <c r="N4" s="318"/>
    </row>
    <row r="5" s="243" customFormat="1" ht="26.5" customHeight="1" spans="2:17">
      <c r="B5" s="306"/>
      <c r="C5" s="307"/>
      <c r="D5" s="253" t="s">
        <v>884</v>
      </c>
      <c r="E5" s="253"/>
      <c r="F5" s="253" t="s">
        <v>380</v>
      </c>
      <c r="G5" s="253"/>
      <c r="H5" s="253" t="s">
        <v>283</v>
      </c>
      <c r="I5" s="253"/>
      <c r="J5" s="253" t="s">
        <v>284</v>
      </c>
      <c r="K5" s="253"/>
      <c r="L5" s="253"/>
      <c r="M5" s="253"/>
      <c r="N5" s="319"/>
      <c r="O5" s="320" t="s">
        <v>264</v>
      </c>
      <c r="P5" s="242"/>
      <c r="Q5" s="209"/>
    </row>
    <row r="6" s="245" customFormat="1" ht="40" customHeight="1" spans="2:17">
      <c r="B6" s="308" t="s">
        <v>96</v>
      </c>
      <c r="C6" s="309"/>
      <c r="D6" s="309" t="s">
        <v>885</v>
      </c>
      <c r="E6" s="309" t="s">
        <v>301</v>
      </c>
      <c r="F6" s="309" t="s">
        <v>885</v>
      </c>
      <c r="G6" s="309" t="s">
        <v>301</v>
      </c>
      <c r="H6" s="309" t="s">
        <v>885</v>
      </c>
      <c r="I6" s="309" t="s">
        <v>301</v>
      </c>
      <c r="J6" s="309" t="s">
        <v>885</v>
      </c>
      <c r="K6" s="309" t="s">
        <v>301</v>
      </c>
      <c r="L6" s="309" t="s">
        <v>886</v>
      </c>
      <c r="M6" s="309" t="s">
        <v>887</v>
      </c>
      <c r="N6" s="321" t="s">
        <v>888</v>
      </c>
      <c r="O6" s="123" t="s">
        <v>383</v>
      </c>
      <c r="P6" s="123"/>
      <c r="Q6" s="294"/>
    </row>
    <row r="7" s="245" customFormat="1" ht="20" customHeight="1" spans="2:17">
      <c r="B7" s="259" t="s">
        <v>889</v>
      </c>
      <c r="C7" s="310" t="s">
        <v>890</v>
      </c>
      <c r="D7" s="311">
        <v>9.7</v>
      </c>
      <c r="E7" s="312">
        <v>1355</v>
      </c>
      <c r="F7" s="311">
        <v>10.2</v>
      </c>
      <c r="G7" s="312">
        <v>1430</v>
      </c>
      <c r="H7" s="311">
        <v>10</v>
      </c>
      <c r="I7" s="312">
        <v>1400</v>
      </c>
      <c r="J7" s="311">
        <v>10.7</v>
      </c>
      <c r="K7" s="312">
        <v>1505</v>
      </c>
      <c r="L7" s="322" t="s">
        <v>891</v>
      </c>
      <c r="M7" s="310" t="s">
        <v>892</v>
      </c>
      <c r="N7" s="321"/>
      <c r="O7" s="123">
        <v>0.8</v>
      </c>
      <c r="P7" s="123">
        <v>120</v>
      </c>
      <c r="Q7" s="123"/>
    </row>
    <row r="8" s="245" customFormat="1" ht="20" customHeight="1" spans="2:16">
      <c r="B8" s="262" t="s">
        <v>893</v>
      </c>
      <c r="C8" s="310" t="s">
        <v>894</v>
      </c>
      <c r="D8" s="311">
        <v>7.9</v>
      </c>
      <c r="E8" s="312">
        <v>1085</v>
      </c>
      <c r="F8" s="311">
        <v>8.4</v>
      </c>
      <c r="G8" s="312">
        <v>1160</v>
      </c>
      <c r="H8" s="311">
        <v>8.2</v>
      </c>
      <c r="I8" s="312">
        <v>1130</v>
      </c>
      <c r="J8" s="311">
        <v>8.9</v>
      </c>
      <c r="K8" s="312">
        <v>1235</v>
      </c>
      <c r="L8" s="322" t="s">
        <v>891</v>
      </c>
      <c r="M8" s="310" t="s">
        <v>895</v>
      </c>
      <c r="N8" s="321"/>
      <c r="O8" s="123"/>
      <c r="P8" s="123"/>
    </row>
    <row r="9" s="245" customFormat="1" ht="20" customHeight="1" spans="2:17">
      <c r="B9" s="259" t="s">
        <v>896</v>
      </c>
      <c r="C9" s="310" t="s">
        <v>897</v>
      </c>
      <c r="D9" s="311">
        <v>8</v>
      </c>
      <c r="E9" s="312">
        <v>1100</v>
      </c>
      <c r="F9" s="311">
        <v>8.5</v>
      </c>
      <c r="G9" s="312">
        <v>1175</v>
      </c>
      <c r="H9" s="311">
        <v>8.3</v>
      </c>
      <c r="I9" s="312">
        <v>1145</v>
      </c>
      <c r="J9" s="311">
        <v>9</v>
      </c>
      <c r="K9" s="312">
        <v>1250</v>
      </c>
      <c r="L9" s="322" t="s">
        <v>898</v>
      </c>
      <c r="M9" s="310" t="s">
        <v>899</v>
      </c>
      <c r="N9" s="321"/>
      <c r="O9" s="123"/>
      <c r="P9" s="123"/>
      <c r="Q9" s="294"/>
    </row>
    <row r="10" s="245" customFormat="1" ht="45" customHeight="1" spans="2:17">
      <c r="B10" s="259"/>
      <c r="C10" s="310" t="s">
        <v>900</v>
      </c>
      <c r="D10" s="311">
        <v>8</v>
      </c>
      <c r="E10" s="312">
        <v>1100</v>
      </c>
      <c r="F10" s="311">
        <v>8.5</v>
      </c>
      <c r="G10" s="312">
        <v>1175</v>
      </c>
      <c r="H10" s="311">
        <v>8.3</v>
      </c>
      <c r="I10" s="312">
        <v>1145</v>
      </c>
      <c r="J10" s="311">
        <v>9</v>
      </c>
      <c r="K10" s="312">
        <v>1250</v>
      </c>
      <c r="L10" s="322" t="s">
        <v>898</v>
      </c>
      <c r="M10" s="310"/>
      <c r="N10" s="321"/>
      <c r="O10" s="123"/>
      <c r="P10" s="123"/>
      <c r="Q10" s="294"/>
    </row>
    <row r="11" s="245" customFormat="1" ht="20" customHeight="1" spans="2:17">
      <c r="B11" s="259"/>
      <c r="C11" s="310" t="s">
        <v>901</v>
      </c>
      <c r="D11" s="311">
        <v>8.5</v>
      </c>
      <c r="E11" s="312">
        <v>1175</v>
      </c>
      <c r="F11" s="311">
        <v>9</v>
      </c>
      <c r="G11" s="312">
        <v>1250</v>
      </c>
      <c r="H11" s="311">
        <v>8.8</v>
      </c>
      <c r="I11" s="312">
        <v>1220</v>
      </c>
      <c r="J11" s="311">
        <v>9.5</v>
      </c>
      <c r="K11" s="312">
        <v>1325</v>
      </c>
      <c r="L11" s="322" t="s">
        <v>898</v>
      </c>
      <c r="M11" s="310"/>
      <c r="N11" s="321"/>
      <c r="O11" s="123"/>
      <c r="P11" s="123"/>
      <c r="Q11" s="294"/>
    </row>
    <row r="12" s="245" customFormat="1" ht="20" customHeight="1" spans="2:17">
      <c r="B12" s="259"/>
      <c r="C12" s="313" t="s">
        <v>205</v>
      </c>
      <c r="D12" s="311">
        <v>8.9</v>
      </c>
      <c r="E12" s="312">
        <v>1235</v>
      </c>
      <c r="F12" s="311">
        <v>9.4</v>
      </c>
      <c r="G12" s="312">
        <v>1310</v>
      </c>
      <c r="H12" s="311">
        <v>9.2</v>
      </c>
      <c r="I12" s="312">
        <v>1280</v>
      </c>
      <c r="J12" s="311">
        <v>9.9</v>
      </c>
      <c r="K12" s="312">
        <v>1385</v>
      </c>
      <c r="L12" s="322" t="s">
        <v>898</v>
      </c>
      <c r="M12" s="310"/>
      <c r="N12" s="321"/>
      <c r="O12" s="123"/>
      <c r="P12" s="123"/>
      <c r="Q12" s="294"/>
    </row>
    <row r="13" s="245" customFormat="1" ht="53" customHeight="1" spans="2:14">
      <c r="B13" s="269"/>
      <c r="C13" s="309" t="s">
        <v>902</v>
      </c>
      <c r="D13" s="309"/>
      <c r="E13" s="309"/>
      <c r="F13" s="309"/>
      <c r="G13" s="309"/>
      <c r="H13" s="309"/>
      <c r="I13" s="309"/>
      <c r="J13" s="309"/>
      <c r="K13" s="309"/>
      <c r="L13" s="309"/>
      <c r="M13" s="309"/>
      <c r="N13" s="321"/>
    </row>
    <row r="14" s="210" customFormat="1" ht="20" customHeight="1" spans="2:17">
      <c r="B14" s="269" t="s">
        <v>118</v>
      </c>
      <c r="C14" s="314" t="s">
        <v>504</v>
      </c>
      <c r="D14" s="314"/>
      <c r="E14" s="314"/>
      <c r="F14" s="314"/>
      <c r="G14" s="314"/>
      <c r="H14" s="314"/>
      <c r="I14" s="314"/>
      <c r="J14" s="314"/>
      <c r="K14" s="314"/>
      <c r="L14" s="314"/>
      <c r="M14" s="314"/>
      <c r="N14" s="323"/>
      <c r="O14" s="245"/>
      <c r="P14" s="299"/>
      <c r="Q14" s="299"/>
    </row>
    <row r="15" s="210" customFormat="1" ht="74" customHeight="1" spans="2:17">
      <c r="B15" s="269" t="s">
        <v>903</v>
      </c>
      <c r="C15" s="315" t="s">
        <v>904</v>
      </c>
      <c r="D15" s="315"/>
      <c r="E15" s="315"/>
      <c r="F15" s="315"/>
      <c r="G15" s="315"/>
      <c r="H15" s="315"/>
      <c r="I15" s="315"/>
      <c r="J15" s="315"/>
      <c r="K15" s="315"/>
      <c r="L15" s="315"/>
      <c r="M15" s="315"/>
      <c r="N15" s="324"/>
      <c r="O15" s="245"/>
      <c r="P15" s="299"/>
      <c r="Q15" s="299"/>
    </row>
    <row r="16" s="210" customFormat="1" ht="22" customHeight="1" spans="2:15">
      <c r="B16" s="269" t="s">
        <v>157</v>
      </c>
      <c r="C16" s="315" t="s">
        <v>905</v>
      </c>
      <c r="D16" s="315"/>
      <c r="E16" s="315"/>
      <c r="F16" s="315"/>
      <c r="G16" s="315"/>
      <c r="H16" s="315"/>
      <c r="I16" s="315"/>
      <c r="J16" s="315"/>
      <c r="K16" s="315"/>
      <c r="L16" s="315"/>
      <c r="M16" s="315"/>
      <c r="N16" s="324"/>
      <c r="O16" s="325"/>
    </row>
    <row r="17" s="246" customFormat="1" ht="54" customHeight="1" spans="2:15">
      <c r="B17" s="277"/>
      <c r="C17" s="315" t="s">
        <v>906</v>
      </c>
      <c r="D17" s="315"/>
      <c r="E17" s="315"/>
      <c r="F17" s="315"/>
      <c r="G17" s="315"/>
      <c r="H17" s="315"/>
      <c r="I17" s="315"/>
      <c r="J17" s="315"/>
      <c r="K17" s="315"/>
      <c r="L17" s="315"/>
      <c r="M17" s="315"/>
      <c r="N17" s="324"/>
      <c r="O17" s="326"/>
    </row>
    <row r="18" s="210" customFormat="1" ht="48" customHeight="1" spans="2:15">
      <c r="B18" s="269" t="s">
        <v>907</v>
      </c>
      <c r="C18" s="315" t="s">
        <v>908</v>
      </c>
      <c r="D18" s="315"/>
      <c r="E18" s="315"/>
      <c r="F18" s="315"/>
      <c r="G18" s="315"/>
      <c r="H18" s="315"/>
      <c r="I18" s="315"/>
      <c r="J18" s="315"/>
      <c r="K18" s="315"/>
      <c r="L18" s="315"/>
      <c r="M18" s="315"/>
      <c r="N18" s="324"/>
      <c r="O18" s="245"/>
    </row>
    <row r="19" s="210" customFormat="1" ht="63" customHeight="1" spans="2:15">
      <c r="B19" s="278" t="s">
        <v>243</v>
      </c>
      <c r="C19" s="316" t="s">
        <v>909</v>
      </c>
      <c r="D19" s="316"/>
      <c r="E19" s="316"/>
      <c r="F19" s="316"/>
      <c r="G19" s="316"/>
      <c r="H19" s="316"/>
      <c r="I19" s="316"/>
      <c r="J19" s="316"/>
      <c r="K19" s="316"/>
      <c r="L19" s="316"/>
      <c r="M19" s="316"/>
      <c r="N19" s="327"/>
      <c r="O19" s="245"/>
    </row>
    <row r="20" s="245" customFormat="1" spans="2:14">
      <c r="B20" s="247"/>
      <c r="C20" s="243"/>
      <c r="D20" s="243"/>
      <c r="E20" s="243"/>
      <c r="F20" s="243"/>
      <c r="G20" s="243"/>
      <c r="H20" s="243"/>
      <c r="I20" s="243"/>
      <c r="J20" s="243"/>
      <c r="K20" s="243"/>
      <c r="L20" s="243"/>
      <c r="M20" s="243"/>
      <c r="N20" s="207"/>
    </row>
    <row r="21" s="245" customFormat="1" spans="2:14">
      <c r="B21" s="247"/>
      <c r="C21" s="243"/>
      <c r="D21" s="243"/>
      <c r="E21" s="243"/>
      <c r="F21" s="243"/>
      <c r="G21" s="243"/>
      <c r="H21" s="243"/>
      <c r="I21" s="243"/>
      <c r="J21" s="243"/>
      <c r="K21" s="243"/>
      <c r="L21" s="243"/>
      <c r="M21" s="243"/>
      <c r="N21" s="243"/>
    </row>
    <row r="22" s="245" customFormat="1" spans="2:14">
      <c r="B22" s="247"/>
      <c r="C22" s="243"/>
      <c r="D22" s="243"/>
      <c r="E22" s="243"/>
      <c r="F22" s="243"/>
      <c r="G22" s="243"/>
      <c r="H22" s="243"/>
      <c r="I22" s="243"/>
      <c r="J22" s="243"/>
      <c r="K22" s="243"/>
      <c r="L22" s="243"/>
      <c r="M22" s="243"/>
      <c r="N22" s="243"/>
    </row>
    <row r="23" s="245" customFormat="1" spans="2:14">
      <c r="B23" s="247"/>
      <c r="C23" s="243"/>
      <c r="D23" s="243"/>
      <c r="E23" s="243"/>
      <c r="F23" s="243"/>
      <c r="G23" s="243"/>
      <c r="H23" s="243"/>
      <c r="I23" s="243"/>
      <c r="J23" s="243"/>
      <c r="K23" s="243"/>
      <c r="L23" s="243"/>
      <c r="M23" s="243"/>
      <c r="N23" s="243"/>
    </row>
    <row r="24" s="245" customFormat="1" spans="2:14">
      <c r="B24" s="247"/>
      <c r="C24" s="243"/>
      <c r="D24" s="243"/>
      <c r="E24" s="243"/>
      <c r="F24" s="243"/>
      <c r="G24" s="243"/>
      <c r="H24" s="243"/>
      <c r="I24" s="243"/>
      <c r="J24" s="243"/>
      <c r="K24" s="243"/>
      <c r="L24" s="243"/>
      <c r="M24" s="243"/>
      <c r="N24" s="243"/>
    </row>
    <row r="25" s="245" customFormat="1" spans="2:14">
      <c r="B25" s="247"/>
      <c r="C25" s="243"/>
      <c r="D25" s="243"/>
      <c r="E25" s="243"/>
      <c r="F25" s="243"/>
      <c r="G25" s="243"/>
      <c r="H25" s="243"/>
      <c r="I25" s="243"/>
      <c r="J25" s="243"/>
      <c r="K25" s="243"/>
      <c r="L25" s="243"/>
      <c r="M25" s="243"/>
      <c r="N25" s="243"/>
    </row>
    <row r="26" s="245" customFormat="1" spans="2:14">
      <c r="B26" s="247"/>
      <c r="C26" s="243"/>
      <c r="D26" s="243"/>
      <c r="E26" s="243"/>
      <c r="F26" s="243"/>
      <c r="G26" s="243"/>
      <c r="H26" s="243"/>
      <c r="I26" s="243"/>
      <c r="J26" s="243"/>
      <c r="K26" s="243"/>
      <c r="L26" s="243"/>
      <c r="M26" s="243"/>
      <c r="N26" s="243"/>
    </row>
    <row r="27" s="245" customFormat="1" spans="2:14">
      <c r="B27" s="247"/>
      <c r="C27" s="243"/>
      <c r="D27" s="243"/>
      <c r="E27" s="243"/>
      <c r="F27" s="243"/>
      <c r="G27" s="243"/>
      <c r="H27" s="243"/>
      <c r="I27" s="243"/>
      <c r="J27" s="243"/>
      <c r="K27" s="243"/>
      <c r="L27" s="243"/>
      <c r="M27" s="243"/>
      <c r="N27" s="243"/>
    </row>
    <row r="28" s="245" customFormat="1" spans="2:14">
      <c r="B28" s="247"/>
      <c r="C28" s="243"/>
      <c r="D28" s="243"/>
      <c r="E28" s="243"/>
      <c r="F28" s="243"/>
      <c r="G28" s="243"/>
      <c r="H28" s="243"/>
      <c r="I28" s="243"/>
      <c r="J28" s="243"/>
      <c r="K28" s="243"/>
      <c r="L28" s="243"/>
      <c r="M28" s="243"/>
      <c r="N28" s="243"/>
    </row>
    <row r="29" s="245" customFormat="1" spans="2:14">
      <c r="B29" s="247"/>
      <c r="C29" s="243"/>
      <c r="D29" s="243"/>
      <c r="E29" s="243"/>
      <c r="F29" s="243"/>
      <c r="G29" s="243"/>
      <c r="H29" s="243"/>
      <c r="I29" s="243"/>
      <c r="J29" s="243"/>
      <c r="K29" s="243"/>
      <c r="L29" s="243"/>
      <c r="M29" s="243"/>
      <c r="N29" s="243"/>
    </row>
    <row r="30" s="245" customFormat="1" spans="2:14">
      <c r="B30" s="247"/>
      <c r="C30" s="243"/>
      <c r="D30" s="243"/>
      <c r="E30" s="243"/>
      <c r="F30" s="243"/>
      <c r="G30" s="243"/>
      <c r="H30" s="243"/>
      <c r="I30" s="243"/>
      <c r="J30" s="243"/>
      <c r="K30" s="243"/>
      <c r="L30" s="243"/>
      <c r="M30" s="243"/>
      <c r="N30" s="243"/>
    </row>
  </sheetData>
  <mergeCells count="21">
    <mergeCell ref="B2:N2"/>
    <mergeCell ref="B4:N4"/>
    <mergeCell ref="B5:C5"/>
    <mergeCell ref="D5:E5"/>
    <mergeCell ref="F5:G5"/>
    <mergeCell ref="H5:I5"/>
    <mergeCell ref="J5:K5"/>
    <mergeCell ref="L5:N5"/>
    <mergeCell ref="B6:C6"/>
    <mergeCell ref="O6:P6"/>
    <mergeCell ref="C13:M13"/>
    <mergeCell ref="C14:N14"/>
    <mergeCell ref="C15:N15"/>
    <mergeCell ref="C16:N16"/>
    <mergeCell ref="C17:N17"/>
    <mergeCell ref="C18:N18"/>
    <mergeCell ref="C19:N19"/>
    <mergeCell ref="B9:B12"/>
    <mergeCell ref="B16:B17"/>
    <mergeCell ref="M9:M12"/>
    <mergeCell ref="N6:N13"/>
  </mergeCells>
  <hyperlinks>
    <hyperlink ref="O5" location="目录!A1" display="返回目录"/>
  </hyperlinks>
  <pageMargins left="0.75" right="0.75" top="1" bottom="1" header="0.5" footer="0.5"/>
  <pageSetup paperSize="9" orientation="portrait"/>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9">
    <tabColor theme="9" tint="-0.25"/>
  </sheetPr>
  <dimension ref="A1:AZ22"/>
  <sheetViews>
    <sheetView showGridLines="0" zoomScale="55" zoomScaleNormal="55" topLeftCell="C1" workbookViewId="0">
      <selection activeCell="P36" sqref="P36"/>
    </sheetView>
  </sheetViews>
  <sheetFormatPr defaultColWidth="9.90833333333333" defaultRowHeight="16.5"/>
  <cols>
    <col min="1" max="2" width="1.88333333333333" style="247" customWidth="1"/>
    <col min="3" max="3" width="11.8833333333333" style="247" customWidth="1"/>
    <col min="4" max="4" width="46.3666666666667" style="243" customWidth="1"/>
    <col min="5" max="8" width="13.6333333333333" style="243" customWidth="1"/>
    <col min="9" max="10" width="10.525" style="243" customWidth="1"/>
    <col min="11" max="11" width="12.35" style="243" customWidth="1"/>
    <col min="12" max="12" width="11.325" style="243" customWidth="1"/>
    <col min="13" max="13" width="13.6333333333333" style="243" customWidth="1"/>
    <col min="14" max="14" width="18.0833333333333" style="243" customWidth="1"/>
    <col min="15" max="24" width="13.6333333333333" style="243" customWidth="1"/>
    <col min="25" max="25" width="12.05" style="243" customWidth="1"/>
    <col min="26" max="26" width="13.6333333333333" style="243" customWidth="1"/>
    <col min="27" max="28" width="7.63333333333333" style="243" customWidth="1"/>
    <col min="29" max="29" width="11.25" style="246" customWidth="1"/>
    <col min="30" max="30" width="17.375" style="243" customWidth="1"/>
    <col min="31" max="31" width="9.55" style="243" customWidth="1"/>
    <col min="32" max="32" width="11.25" style="243" customWidth="1"/>
    <col min="33" max="16295" width="6.15833333333333" style="243"/>
    <col min="16296" max="16303" width="6.15833333333333" style="247"/>
    <col min="16304" max="16384" width="9.90833333333333" style="247"/>
  </cols>
  <sheetData>
    <row r="1" customFormat="1" ht="10" customHeight="1" spans="5:5">
      <c r="E1" s="211"/>
    </row>
    <row r="2" customFormat="1" ht="80" customHeight="1" spans="2:29">
      <c r="B2" s="248"/>
      <c r="C2" s="158" t="s">
        <v>0</v>
      </c>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60"/>
    </row>
    <row r="3" ht="12" customHeight="1"/>
    <row r="4" s="243" customFormat="1" ht="49" customHeight="1" spans="1:30">
      <c r="A4" s="249"/>
      <c r="B4" s="249"/>
      <c r="C4" s="250" t="s">
        <v>910</v>
      </c>
      <c r="D4" s="251"/>
      <c r="E4" s="251"/>
      <c r="F4" s="251"/>
      <c r="G4" s="251"/>
      <c r="H4" s="251"/>
      <c r="I4" s="251"/>
      <c r="J4" s="251"/>
      <c r="K4" s="251"/>
      <c r="L4" s="251"/>
      <c r="M4" s="251"/>
      <c r="N4" s="251"/>
      <c r="O4" s="251"/>
      <c r="P4" s="251"/>
      <c r="Q4" s="251"/>
      <c r="R4" s="251"/>
      <c r="S4" s="251"/>
      <c r="T4" s="251"/>
      <c r="U4" s="251"/>
      <c r="V4" s="251"/>
      <c r="W4" s="251"/>
      <c r="X4" s="251"/>
      <c r="Y4" s="251"/>
      <c r="Z4" s="251"/>
      <c r="AA4" s="251"/>
      <c r="AB4" s="251"/>
      <c r="AC4" s="284"/>
      <c r="AD4" s="285"/>
    </row>
    <row r="5" s="243" customFormat="1" ht="26.5" customHeight="1" spans="1:31">
      <c r="A5" s="249"/>
      <c r="B5" s="249"/>
      <c r="C5" s="252" t="s">
        <v>911</v>
      </c>
      <c r="D5" s="253"/>
      <c r="E5" s="254" t="s">
        <v>912</v>
      </c>
      <c r="F5" s="254"/>
      <c r="G5" s="254"/>
      <c r="H5" s="254"/>
      <c r="I5" s="254"/>
      <c r="J5" s="254"/>
      <c r="K5" s="254"/>
      <c r="L5" s="254"/>
      <c r="M5" s="254" t="s">
        <v>913</v>
      </c>
      <c r="N5" s="254"/>
      <c r="O5" s="254"/>
      <c r="P5" s="254"/>
      <c r="Q5" s="254"/>
      <c r="R5" s="254"/>
      <c r="S5" s="254"/>
      <c r="T5" s="254" t="s">
        <v>914</v>
      </c>
      <c r="U5" s="254"/>
      <c r="V5" s="254"/>
      <c r="W5" s="254"/>
      <c r="X5" s="254"/>
      <c r="Y5" s="254"/>
      <c r="Z5" s="254"/>
      <c r="AA5" s="286"/>
      <c r="AB5" s="286"/>
      <c r="AC5" s="287"/>
      <c r="AD5" s="288" t="s">
        <v>264</v>
      </c>
      <c r="AE5" s="289"/>
    </row>
    <row r="6" s="243" customFormat="1" ht="26.5" customHeight="1" spans="1:31">
      <c r="A6" s="249"/>
      <c r="B6" s="249"/>
      <c r="C6" s="255"/>
      <c r="D6" s="256"/>
      <c r="E6" s="253" t="s">
        <v>915</v>
      </c>
      <c r="F6" s="253"/>
      <c r="G6" s="253" t="s">
        <v>283</v>
      </c>
      <c r="H6" s="253"/>
      <c r="I6" s="253" t="s">
        <v>284</v>
      </c>
      <c r="J6" s="253"/>
      <c r="K6" s="280"/>
      <c r="L6" s="280"/>
      <c r="M6" s="253" t="s">
        <v>915</v>
      </c>
      <c r="N6" s="253"/>
      <c r="O6" s="253" t="s">
        <v>283</v>
      </c>
      <c r="P6" s="253"/>
      <c r="Q6" s="253" t="s">
        <v>284</v>
      </c>
      <c r="R6" s="253"/>
      <c r="S6" s="280"/>
      <c r="T6" s="253" t="s">
        <v>915</v>
      </c>
      <c r="U6" s="253"/>
      <c r="V6" s="253" t="s">
        <v>283</v>
      </c>
      <c r="W6" s="253"/>
      <c r="X6" s="253" t="s">
        <v>284</v>
      </c>
      <c r="Y6" s="253"/>
      <c r="Z6" s="280"/>
      <c r="AA6" s="286"/>
      <c r="AB6" s="286"/>
      <c r="AC6" s="287"/>
      <c r="AD6" s="290"/>
      <c r="AE6" s="291"/>
    </row>
    <row r="7" s="243" customFormat="1" ht="43" customHeight="1" spans="1:32">
      <c r="A7" s="249"/>
      <c r="B7" s="249"/>
      <c r="C7" s="257" t="s">
        <v>96</v>
      </c>
      <c r="D7" s="258"/>
      <c r="E7" s="258" t="s">
        <v>916</v>
      </c>
      <c r="F7" s="258" t="s">
        <v>917</v>
      </c>
      <c r="G7" s="258" t="s">
        <v>916</v>
      </c>
      <c r="H7" s="258" t="s">
        <v>917</v>
      </c>
      <c r="I7" s="258" t="s">
        <v>916</v>
      </c>
      <c r="J7" s="258" t="s">
        <v>917</v>
      </c>
      <c r="K7" s="258" t="s">
        <v>918</v>
      </c>
      <c r="L7" s="258" t="s">
        <v>919</v>
      </c>
      <c r="M7" s="258" t="s">
        <v>916</v>
      </c>
      <c r="N7" s="258" t="s">
        <v>917</v>
      </c>
      <c r="O7" s="258" t="s">
        <v>916</v>
      </c>
      <c r="P7" s="258" t="s">
        <v>917</v>
      </c>
      <c r="Q7" s="258" t="s">
        <v>916</v>
      </c>
      <c r="R7" s="258" t="s">
        <v>917</v>
      </c>
      <c r="S7" s="258" t="s">
        <v>886</v>
      </c>
      <c r="T7" s="258" t="s">
        <v>916</v>
      </c>
      <c r="U7" s="258" t="s">
        <v>917</v>
      </c>
      <c r="V7" s="258" t="s">
        <v>916</v>
      </c>
      <c r="W7" s="258" t="s">
        <v>917</v>
      </c>
      <c r="X7" s="258" t="s">
        <v>916</v>
      </c>
      <c r="Y7" s="258" t="s">
        <v>917</v>
      </c>
      <c r="Z7" s="258" t="s">
        <v>886</v>
      </c>
      <c r="AA7" s="292" t="s">
        <v>125</v>
      </c>
      <c r="AB7" s="292"/>
      <c r="AC7" s="293"/>
      <c r="AD7" s="123"/>
      <c r="AE7" s="123"/>
      <c r="AF7" s="294"/>
    </row>
    <row r="8" s="243" customFormat="1" ht="28" customHeight="1" spans="1:32">
      <c r="A8" s="249"/>
      <c r="B8" s="249"/>
      <c r="C8" s="259" t="s">
        <v>889</v>
      </c>
      <c r="D8" s="260" t="s">
        <v>890</v>
      </c>
      <c r="E8" s="261" t="s">
        <v>271</v>
      </c>
      <c r="F8" s="261" t="s">
        <v>271</v>
      </c>
      <c r="G8" s="261" t="s">
        <v>271</v>
      </c>
      <c r="H8" s="261" t="s">
        <v>271</v>
      </c>
      <c r="I8" s="261" t="s">
        <v>271</v>
      </c>
      <c r="J8" s="261" t="s">
        <v>271</v>
      </c>
      <c r="K8" s="258" t="s">
        <v>920</v>
      </c>
      <c r="L8" s="258" t="s">
        <v>921</v>
      </c>
      <c r="M8" s="261" t="s">
        <v>271</v>
      </c>
      <c r="N8" s="261" t="s">
        <v>271</v>
      </c>
      <c r="O8" s="261" t="s">
        <v>271</v>
      </c>
      <c r="P8" s="261" t="s">
        <v>271</v>
      </c>
      <c r="Q8" s="261" t="s">
        <v>271</v>
      </c>
      <c r="R8" s="261" t="s">
        <v>271</v>
      </c>
      <c r="S8" s="283" t="s">
        <v>721</v>
      </c>
      <c r="T8" s="261" t="s">
        <v>271</v>
      </c>
      <c r="U8" s="261" t="s">
        <v>271</v>
      </c>
      <c r="V8" s="261" t="s">
        <v>271</v>
      </c>
      <c r="W8" s="261" t="s">
        <v>271</v>
      </c>
      <c r="X8" s="261" t="s">
        <v>271</v>
      </c>
      <c r="Y8" s="261" t="s">
        <v>271</v>
      </c>
      <c r="Z8" s="258" t="s">
        <v>891</v>
      </c>
      <c r="AA8" s="260" t="s">
        <v>922</v>
      </c>
      <c r="AB8" s="260"/>
      <c r="AC8" s="295"/>
      <c r="AD8" s="123"/>
      <c r="AE8" s="123"/>
      <c r="AF8" s="294"/>
    </row>
    <row r="9" s="243" customFormat="1" ht="28" customHeight="1" spans="1:32">
      <c r="A9" s="249"/>
      <c r="B9" s="249"/>
      <c r="C9" s="262" t="s">
        <v>893</v>
      </c>
      <c r="D9" s="260" t="s">
        <v>894</v>
      </c>
      <c r="E9" s="261" t="s">
        <v>271</v>
      </c>
      <c r="F9" s="261" t="s">
        <v>271</v>
      </c>
      <c r="G9" s="261" t="s">
        <v>271</v>
      </c>
      <c r="H9" s="261" t="s">
        <v>271</v>
      </c>
      <c r="I9" s="261" t="s">
        <v>271</v>
      </c>
      <c r="J9" s="261" t="s">
        <v>271</v>
      </c>
      <c r="K9" s="258" t="s">
        <v>920</v>
      </c>
      <c r="L9" s="258" t="s">
        <v>921</v>
      </c>
      <c r="M9" s="261" t="s">
        <v>271</v>
      </c>
      <c r="N9" s="261" t="s">
        <v>271</v>
      </c>
      <c r="O9" s="261" t="s">
        <v>271</v>
      </c>
      <c r="P9" s="261" t="s">
        <v>271</v>
      </c>
      <c r="Q9" s="261" t="s">
        <v>271</v>
      </c>
      <c r="R9" s="261" t="s">
        <v>271</v>
      </c>
      <c r="S9" s="283" t="s">
        <v>721</v>
      </c>
      <c r="T9" s="261" t="s">
        <v>271</v>
      </c>
      <c r="U9" s="261" t="s">
        <v>271</v>
      </c>
      <c r="V9" s="261" t="s">
        <v>271</v>
      </c>
      <c r="W9" s="261" t="s">
        <v>271</v>
      </c>
      <c r="X9" s="261" t="s">
        <v>271</v>
      </c>
      <c r="Y9" s="261" t="s">
        <v>271</v>
      </c>
      <c r="Z9" s="258" t="s">
        <v>891</v>
      </c>
      <c r="AA9" s="260"/>
      <c r="AB9" s="260"/>
      <c r="AC9" s="295"/>
      <c r="AD9" s="296"/>
      <c r="AE9" s="123"/>
      <c r="AF9" s="123"/>
    </row>
    <row r="10" s="243" customFormat="1" ht="28" customHeight="1" spans="1:32">
      <c r="A10" s="249"/>
      <c r="B10" s="249"/>
      <c r="C10" s="262"/>
      <c r="D10" s="260" t="s">
        <v>897</v>
      </c>
      <c r="E10" s="261" t="s">
        <v>271</v>
      </c>
      <c r="F10" s="261" t="s">
        <v>271</v>
      </c>
      <c r="G10" s="261" t="s">
        <v>271</v>
      </c>
      <c r="H10" s="261" t="s">
        <v>271</v>
      </c>
      <c r="I10" s="261" t="s">
        <v>271</v>
      </c>
      <c r="J10" s="261" t="s">
        <v>271</v>
      </c>
      <c r="K10" s="258" t="s">
        <v>920</v>
      </c>
      <c r="L10" s="258" t="s">
        <v>921</v>
      </c>
      <c r="M10" s="261" t="s">
        <v>271</v>
      </c>
      <c r="N10" s="261" t="s">
        <v>271</v>
      </c>
      <c r="O10" s="261" t="s">
        <v>271</v>
      </c>
      <c r="P10" s="261" t="s">
        <v>271</v>
      </c>
      <c r="Q10" s="261" t="s">
        <v>271</v>
      </c>
      <c r="R10" s="261" t="s">
        <v>271</v>
      </c>
      <c r="S10" s="283" t="s">
        <v>721</v>
      </c>
      <c r="T10" s="261" t="s">
        <v>271</v>
      </c>
      <c r="U10" s="261" t="s">
        <v>271</v>
      </c>
      <c r="V10" s="261" t="s">
        <v>271</v>
      </c>
      <c r="W10" s="261" t="s">
        <v>271</v>
      </c>
      <c r="X10" s="261" t="s">
        <v>271</v>
      </c>
      <c r="Y10" s="261" t="s">
        <v>271</v>
      </c>
      <c r="Z10" s="258" t="s">
        <v>891</v>
      </c>
      <c r="AA10" s="260"/>
      <c r="AB10" s="260"/>
      <c r="AC10" s="295"/>
      <c r="AD10" s="296"/>
      <c r="AE10" s="123"/>
      <c r="AF10" s="123"/>
    </row>
    <row r="11" s="243" customFormat="1" ht="28" customHeight="1" spans="1:29">
      <c r="A11" s="249"/>
      <c r="B11" s="249"/>
      <c r="C11" s="259" t="s">
        <v>896</v>
      </c>
      <c r="D11" s="260" t="s">
        <v>923</v>
      </c>
      <c r="E11" s="261" t="s">
        <v>271</v>
      </c>
      <c r="F11" s="261" t="s">
        <v>271</v>
      </c>
      <c r="G11" s="261" t="s">
        <v>271</v>
      </c>
      <c r="H11" s="261" t="s">
        <v>271</v>
      </c>
      <c r="I11" s="261" t="s">
        <v>271</v>
      </c>
      <c r="J11" s="261" t="s">
        <v>271</v>
      </c>
      <c r="K11" s="258" t="s">
        <v>920</v>
      </c>
      <c r="L11" s="258" t="s">
        <v>921</v>
      </c>
      <c r="M11" s="261" t="s">
        <v>271</v>
      </c>
      <c r="N11" s="261" t="s">
        <v>271</v>
      </c>
      <c r="O11" s="261" t="s">
        <v>271</v>
      </c>
      <c r="P11" s="261" t="s">
        <v>271</v>
      </c>
      <c r="Q11" s="261" t="s">
        <v>271</v>
      </c>
      <c r="R11" s="261" t="s">
        <v>271</v>
      </c>
      <c r="S11" s="283" t="s">
        <v>721</v>
      </c>
      <c r="T11" s="261" t="s">
        <v>271</v>
      </c>
      <c r="U11" s="261" t="s">
        <v>271</v>
      </c>
      <c r="V11" s="261" t="s">
        <v>271</v>
      </c>
      <c r="W11" s="261" t="s">
        <v>271</v>
      </c>
      <c r="X11" s="261" t="s">
        <v>271</v>
      </c>
      <c r="Y11" s="261" t="s">
        <v>271</v>
      </c>
      <c r="Z11" s="258" t="s">
        <v>891</v>
      </c>
      <c r="AA11" s="260"/>
      <c r="AB11" s="260"/>
      <c r="AC11" s="295"/>
    </row>
    <row r="12" s="244" customFormat="1" ht="28" customHeight="1" spans="1:52">
      <c r="A12" s="249"/>
      <c r="B12" s="249"/>
      <c r="C12" s="259"/>
      <c r="D12" s="263" t="s">
        <v>901</v>
      </c>
      <c r="E12" s="261" t="s">
        <v>271</v>
      </c>
      <c r="F12" s="261" t="s">
        <v>271</v>
      </c>
      <c r="G12" s="261" t="s">
        <v>271</v>
      </c>
      <c r="H12" s="261" t="s">
        <v>271</v>
      </c>
      <c r="I12" s="261" t="s">
        <v>271</v>
      </c>
      <c r="J12" s="261" t="s">
        <v>271</v>
      </c>
      <c r="K12" s="258" t="s">
        <v>920</v>
      </c>
      <c r="L12" s="258" t="s">
        <v>921</v>
      </c>
      <c r="M12" s="261" t="s">
        <v>271</v>
      </c>
      <c r="N12" s="261" t="s">
        <v>271</v>
      </c>
      <c r="O12" s="261" t="s">
        <v>271</v>
      </c>
      <c r="P12" s="261" t="s">
        <v>271</v>
      </c>
      <c r="Q12" s="261" t="s">
        <v>271</v>
      </c>
      <c r="R12" s="261" t="s">
        <v>271</v>
      </c>
      <c r="S12" s="283" t="s">
        <v>721</v>
      </c>
      <c r="T12" s="261" t="s">
        <v>271</v>
      </c>
      <c r="U12" s="261" t="s">
        <v>271</v>
      </c>
      <c r="V12" s="261" t="s">
        <v>271</v>
      </c>
      <c r="W12" s="261" t="s">
        <v>271</v>
      </c>
      <c r="X12" s="261" t="s">
        <v>271</v>
      </c>
      <c r="Y12" s="261" t="s">
        <v>271</v>
      </c>
      <c r="Z12" s="258" t="s">
        <v>891</v>
      </c>
      <c r="AA12" s="260"/>
      <c r="AB12" s="260"/>
      <c r="AC12" s="295"/>
      <c r="AD12" s="243"/>
      <c r="AE12" s="243"/>
      <c r="AF12" s="297"/>
      <c r="AG12" s="297"/>
      <c r="AH12" s="297"/>
      <c r="AI12" s="297"/>
      <c r="AJ12" s="297"/>
      <c r="AK12" s="297"/>
      <c r="AL12" s="297"/>
      <c r="AM12" s="297"/>
      <c r="AN12" s="297"/>
      <c r="AO12" s="297"/>
      <c r="AP12" s="297"/>
      <c r="AQ12" s="297"/>
      <c r="AR12" s="297"/>
      <c r="AS12" s="297"/>
      <c r="AT12" s="297"/>
      <c r="AU12" s="297"/>
      <c r="AV12" s="297"/>
      <c r="AW12" s="297"/>
      <c r="AX12" s="297"/>
      <c r="AY12" s="301"/>
      <c r="AZ12" s="302"/>
    </row>
    <row r="13" s="243" customFormat="1" ht="20" customHeight="1" spans="1:29">
      <c r="A13" s="249"/>
      <c r="B13" s="249"/>
      <c r="C13" s="259"/>
      <c r="D13" s="264" t="s">
        <v>205</v>
      </c>
      <c r="E13" s="265" t="s">
        <v>271</v>
      </c>
      <c r="F13" s="265" t="s">
        <v>271</v>
      </c>
      <c r="G13" s="265" t="s">
        <v>271</v>
      </c>
      <c r="H13" s="265" t="s">
        <v>271</v>
      </c>
      <c r="I13" s="265" t="s">
        <v>271</v>
      </c>
      <c r="J13" s="265" t="s">
        <v>271</v>
      </c>
      <c r="K13" s="281" t="s">
        <v>271</v>
      </c>
      <c r="L13" s="281" t="s">
        <v>271</v>
      </c>
      <c r="M13" s="265" t="s">
        <v>271</v>
      </c>
      <c r="N13" s="265" t="s">
        <v>271</v>
      </c>
      <c r="O13" s="265" t="s">
        <v>271</v>
      </c>
      <c r="P13" s="265" t="s">
        <v>271</v>
      </c>
      <c r="Q13" s="265" t="s">
        <v>271</v>
      </c>
      <c r="R13" s="265" t="s">
        <v>271</v>
      </c>
      <c r="S13" s="281" t="s">
        <v>271</v>
      </c>
      <c r="T13" s="265" t="s">
        <v>271</v>
      </c>
      <c r="U13" s="265" t="s">
        <v>271</v>
      </c>
      <c r="V13" s="265" t="s">
        <v>271</v>
      </c>
      <c r="W13" s="265" t="s">
        <v>271</v>
      </c>
      <c r="X13" s="265"/>
      <c r="Y13" s="265"/>
      <c r="Z13" s="281" t="s">
        <v>271</v>
      </c>
      <c r="AA13" s="260"/>
      <c r="AB13" s="260"/>
      <c r="AC13" s="295"/>
    </row>
    <row r="14" s="243" customFormat="1" ht="20" customHeight="1" spans="1:29">
      <c r="A14" s="249"/>
      <c r="B14" s="249"/>
      <c r="C14" s="266" t="s">
        <v>277</v>
      </c>
      <c r="D14" s="267"/>
      <c r="E14" s="268" t="s">
        <v>912</v>
      </c>
      <c r="F14" s="268" t="s">
        <v>912</v>
      </c>
      <c r="G14" s="268" t="s">
        <v>912</v>
      </c>
      <c r="H14" s="268" t="s">
        <v>912</v>
      </c>
      <c r="I14" s="268" t="s">
        <v>912</v>
      </c>
      <c r="J14" s="268" t="s">
        <v>912</v>
      </c>
      <c r="K14" s="268" t="s">
        <v>271</v>
      </c>
      <c r="L14" s="268"/>
      <c r="M14" s="268" t="s">
        <v>924</v>
      </c>
      <c r="N14" s="268" t="s">
        <v>924</v>
      </c>
      <c r="O14" s="268" t="s">
        <v>924</v>
      </c>
      <c r="P14" s="268" t="s">
        <v>924</v>
      </c>
      <c r="Q14" s="268" t="s">
        <v>924</v>
      </c>
      <c r="R14" s="268" t="s">
        <v>924</v>
      </c>
      <c r="S14" s="268"/>
      <c r="T14" s="268" t="s">
        <v>925</v>
      </c>
      <c r="U14" s="268" t="s">
        <v>925</v>
      </c>
      <c r="V14" s="268" t="s">
        <v>925</v>
      </c>
      <c r="W14" s="268" t="s">
        <v>925</v>
      </c>
      <c r="X14" s="268" t="s">
        <v>925</v>
      </c>
      <c r="Y14" s="268" t="s">
        <v>925</v>
      </c>
      <c r="Z14" s="268"/>
      <c r="AA14" s="260"/>
      <c r="AB14" s="260"/>
      <c r="AC14" s="295"/>
    </row>
    <row r="15" s="243" customFormat="1" ht="20" customHeight="1" spans="1:29">
      <c r="A15" s="249"/>
      <c r="B15" s="249"/>
      <c r="C15" s="269" t="s">
        <v>118</v>
      </c>
      <c r="D15" s="270"/>
      <c r="E15" s="271" t="s">
        <v>926</v>
      </c>
      <c r="F15" s="271"/>
      <c r="G15" s="271"/>
      <c r="H15" s="271"/>
      <c r="I15" s="271"/>
      <c r="J15" s="271"/>
      <c r="K15" s="271"/>
      <c r="L15" s="271"/>
      <c r="M15" s="271" t="s">
        <v>927</v>
      </c>
      <c r="N15" s="271"/>
      <c r="O15" s="271"/>
      <c r="P15" s="271"/>
      <c r="Q15" s="271"/>
      <c r="R15" s="271"/>
      <c r="S15" s="271"/>
      <c r="T15" s="271" t="s">
        <v>928</v>
      </c>
      <c r="U15" s="271"/>
      <c r="V15" s="271"/>
      <c r="W15" s="271"/>
      <c r="X15" s="271"/>
      <c r="Y15" s="271"/>
      <c r="Z15" s="271"/>
      <c r="AA15" s="260"/>
      <c r="AB15" s="260"/>
      <c r="AC15" s="295"/>
    </row>
    <row r="16" s="245" customFormat="1" ht="20" customHeight="1" spans="1:30">
      <c r="A16" s="272"/>
      <c r="B16" s="272"/>
      <c r="C16" s="273" t="s">
        <v>929</v>
      </c>
      <c r="D16" s="271" t="s">
        <v>930</v>
      </c>
      <c r="E16" s="271"/>
      <c r="F16" s="271"/>
      <c r="G16" s="271"/>
      <c r="H16" s="271"/>
      <c r="I16" s="271"/>
      <c r="J16" s="271"/>
      <c r="K16" s="271"/>
      <c r="L16" s="271"/>
      <c r="M16" s="282" t="s">
        <v>340</v>
      </c>
      <c r="N16" s="282"/>
      <c r="O16" s="282"/>
      <c r="P16" s="282"/>
      <c r="Q16" s="282"/>
      <c r="R16" s="282"/>
      <c r="S16" s="282"/>
      <c r="T16" s="282" t="s">
        <v>340</v>
      </c>
      <c r="U16" s="282"/>
      <c r="V16" s="282"/>
      <c r="W16" s="282"/>
      <c r="X16" s="282"/>
      <c r="Y16" s="282"/>
      <c r="Z16" s="282"/>
      <c r="AA16" s="260"/>
      <c r="AB16" s="260"/>
      <c r="AC16" s="295"/>
      <c r="AD16" s="243"/>
    </row>
    <row r="17" s="245" customFormat="1" ht="20" customHeight="1" spans="1:30">
      <c r="A17" s="272"/>
      <c r="B17" s="272"/>
      <c r="C17" s="273"/>
      <c r="D17" s="271"/>
      <c r="E17" s="271"/>
      <c r="F17" s="271"/>
      <c r="G17" s="271"/>
      <c r="H17" s="271"/>
      <c r="I17" s="271"/>
      <c r="J17" s="271"/>
      <c r="K17" s="271"/>
      <c r="L17" s="271"/>
      <c r="M17" s="282"/>
      <c r="N17" s="282"/>
      <c r="O17" s="282"/>
      <c r="P17" s="282"/>
      <c r="Q17" s="282"/>
      <c r="R17" s="282"/>
      <c r="S17" s="282"/>
      <c r="T17" s="282"/>
      <c r="U17" s="282"/>
      <c r="V17" s="282"/>
      <c r="W17" s="282"/>
      <c r="X17" s="282"/>
      <c r="Y17" s="282"/>
      <c r="Z17" s="282"/>
      <c r="AA17" s="260"/>
      <c r="AB17" s="260"/>
      <c r="AC17" s="295"/>
      <c r="AD17" s="243"/>
    </row>
    <row r="18" s="210" customFormat="1" ht="90" customHeight="1" spans="1:30">
      <c r="A18" s="274"/>
      <c r="B18" s="274"/>
      <c r="C18" s="269" t="s">
        <v>903</v>
      </c>
      <c r="D18" s="275" t="s">
        <v>931</v>
      </c>
      <c r="E18" s="275"/>
      <c r="F18" s="275"/>
      <c r="G18" s="275"/>
      <c r="H18" s="275"/>
      <c r="I18" s="275"/>
      <c r="J18" s="275"/>
      <c r="K18" s="275"/>
      <c r="L18" s="275"/>
      <c r="M18" s="275"/>
      <c r="N18" s="275"/>
      <c r="O18" s="275"/>
      <c r="P18" s="275"/>
      <c r="Q18" s="275"/>
      <c r="R18" s="275"/>
      <c r="S18" s="275"/>
      <c r="T18" s="275"/>
      <c r="U18" s="275"/>
      <c r="V18" s="275"/>
      <c r="W18" s="275"/>
      <c r="X18" s="275"/>
      <c r="Y18" s="275"/>
      <c r="Z18" s="275"/>
      <c r="AA18" s="275"/>
      <c r="AB18" s="275"/>
      <c r="AC18" s="298"/>
      <c r="AD18" s="299"/>
    </row>
    <row r="19" s="210" customFormat="1" ht="27" customHeight="1" spans="1:29">
      <c r="A19" s="274"/>
      <c r="B19" s="274"/>
      <c r="C19" s="269" t="s">
        <v>157</v>
      </c>
      <c r="D19" s="275" t="s">
        <v>905</v>
      </c>
      <c r="E19" s="275"/>
      <c r="F19" s="275"/>
      <c r="G19" s="275"/>
      <c r="H19" s="275"/>
      <c r="I19" s="275"/>
      <c r="J19" s="275"/>
      <c r="K19" s="275"/>
      <c r="L19" s="275"/>
      <c r="M19" s="275"/>
      <c r="N19" s="275"/>
      <c r="O19" s="275"/>
      <c r="P19" s="275"/>
      <c r="Q19" s="275"/>
      <c r="R19" s="275"/>
      <c r="S19" s="275"/>
      <c r="T19" s="275"/>
      <c r="U19" s="275"/>
      <c r="V19" s="275"/>
      <c r="W19" s="275"/>
      <c r="X19" s="275"/>
      <c r="Y19" s="275"/>
      <c r="Z19" s="275"/>
      <c r="AA19" s="275"/>
      <c r="AB19" s="275"/>
      <c r="AC19" s="298"/>
    </row>
    <row r="20" s="246" customFormat="1" ht="54" customHeight="1" spans="1:29">
      <c r="A20" s="276"/>
      <c r="B20" s="276"/>
      <c r="C20" s="277"/>
      <c r="D20" s="275" t="s">
        <v>906</v>
      </c>
      <c r="E20" s="275"/>
      <c r="F20" s="275"/>
      <c r="G20" s="275"/>
      <c r="H20" s="275"/>
      <c r="I20" s="275"/>
      <c r="J20" s="275"/>
      <c r="K20" s="275"/>
      <c r="L20" s="275"/>
      <c r="M20" s="275"/>
      <c r="N20" s="275"/>
      <c r="O20" s="275"/>
      <c r="P20" s="275"/>
      <c r="Q20" s="275"/>
      <c r="R20" s="275"/>
      <c r="S20" s="275"/>
      <c r="T20" s="275"/>
      <c r="U20" s="275"/>
      <c r="V20" s="275"/>
      <c r="W20" s="275"/>
      <c r="X20" s="275"/>
      <c r="Y20" s="275"/>
      <c r="Z20" s="275"/>
      <c r="AA20" s="275"/>
      <c r="AB20" s="275"/>
      <c r="AC20" s="298"/>
    </row>
    <row r="21" s="210" customFormat="1" ht="57" customHeight="1" spans="1:29">
      <c r="A21" s="274"/>
      <c r="B21" s="274"/>
      <c r="C21" s="269" t="s">
        <v>907</v>
      </c>
      <c r="D21" s="275" t="s">
        <v>908</v>
      </c>
      <c r="E21" s="275"/>
      <c r="F21" s="275"/>
      <c r="G21" s="275"/>
      <c r="H21" s="275"/>
      <c r="I21" s="275"/>
      <c r="J21" s="275"/>
      <c r="K21" s="275"/>
      <c r="L21" s="275"/>
      <c r="M21" s="275"/>
      <c r="N21" s="275"/>
      <c r="O21" s="275"/>
      <c r="P21" s="275"/>
      <c r="Q21" s="275"/>
      <c r="R21" s="275"/>
      <c r="S21" s="275"/>
      <c r="T21" s="275"/>
      <c r="U21" s="275"/>
      <c r="V21" s="275"/>
      <c r="W21" s="275"/>
      <c r="X21" s="275"/>
      <c r="Y21" s="275"/>
      <c r="Z21" s="275"/>
      <c r="AA21" s="275"/>
      <c r="AB21" s="275"/>
      <c r="AC21" s="298"/>
    </row>
    <row r="22" s="210" customFormat="1" ht="80" customHeight="1" spans="1:29">
      <c r="A22" s="274"/>
      <c r="B22" s="274"/>
      <c r="C22" s="278" t="s">
        <v>243</v>
      </c>
      <c r="D22" s="279" t="s">
        <v>909</v>
      </c>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300"/>
    </row>
  </sheetData>
  <mergeCells count="35">
    <mergeCell ref="C2:AC2"/>
    <mergeCell ref="C4:AC4"/>
    <mergeCell ref="C5:D5"/>
    <mergeCell ref="E5:K5"/>
    <mergeCell ref="M5:S5"/>
    <mergeCell ref="T5:Z5"/>
    <mergeCell ref="C6:D6"/>
    <mergeCell ref="E6:F6"/>
    <mergeCell ref="G6:H6"/>
    <mergeCell ref="I6:J6"/>
    <mergeCell ref="M6:N6"/>
    <mergeCell ref="O6:P6"/>
    <mergeCell ref="Q6:R6"/>
    <mergeCell ref="T6:U6"/>
    <mergeCell ref="V6:W6"/>
    <mergeCell ref="X6:Y6"/>
    <mergeCell ref="C7:D7"/>
    <mergeCell ref="AA7:AC7"/>
    <mergeCell ref="AD7:AE7"/>
    <mergeCell ref="E15:L15"/>
    <mergeCell ref="M15:S15"/>
    <mergeCell ref="T15:Z15"/>
    <mergeCell ref="D18:AC18"/>
    <mergeCell ref="D19:AC19"/>
    <mergeCell ref="D20:AC20"/>
    <mergeCell ref="D21:AC21"/>
    <mergeCell ref="D22:AC22"/>
    <mergeCell ref="C11:C13"/>
    <mergeCell ref="C16:C17"/>
    <mergeCell ref="C19:C20"/>
    <mergeCell ref="D16:L17"/>
    <mergeCell ref="M16:S17"/>
    <mergeCell ref="T16:Z17"/>
    <mergeCell ref="AA8:AC17"/>
    <mergeCell ref="AA5:AC6"/>
  </mergeCells>
  <hyperlinks>
    <hyperlink ref="AD5" location="目录!A1" display="返回目录"/>
  </hyperlinks>
  <pageMargins left="0.75" right="0.75" top="1" bottom="1" header="0.5" footer="0.5"/>
  <pageSetup paperSize="9" orientation="portrait"/>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10">
    <tabColor theme="7" tint="0.6"/>
  </sheetPr>
  <dimension ref="B1:M35"/>
  <sheetViews>
    <sheetView workbookViewId="0">
      <selection activeCell="D5" sqref="D5:D8"/>
    </sheetView>
  </sheetViews>
  <sheetFormatPr defaultColWidth="9.90833333333333" defaultRowHeight="16.5"/>
  <cols>
    <col min="1" max="1" width="1.63333333333333" customWidth="1"/>
    <col min="2" max="2" width="20.5" style="209" customWidth="1"/>
    <col min="3" max="3" width="43.25" style="210" customWidth="1"/>
    <col min="4" max="4" width="13.1166666666667" style="210" customWidth="1"/>
    <col min="5" max="5" width="9.75" style="209" customWidth="1"/>
    <col min="6" max="6" width="14.75" style="209" customWidth="1"/>
    <col min="7" max="7" width="82.6333333333333" style="210" customWidth="1"/>
    <col min="8" max="8" width="12.8833333333333" style="210" customWidth="1"/>
    <col min="9" max="9" width="10.875" style="210" customWidth="1"/>
    <col min="10" max="16286" width="6.15833333333333" style="210"/>
    <col min="16287" max="16294" width="6.15833333333333"/>
  </cols>
  <sheetData>
    <row r="1" customFormat="1" ht="10" customHeight="1" spans="6:6">
      <c r="F1" s="211"/>
    </row>
    <row r="2" customFormat="1" ht="80" customHeight="1" spans="2:7">
      <c r="B2" s="158" t="s">
        <v>0</v>
      </c>
      <c r="C2" s="159"/>
      <c r="D2" s="159"/>
      <c r="E2" s="159"/>
      <c r="F2" s="159"/>
      <c r="G2" s="160"/>
    </row>
    <row r="3" customFormat="1" ht="12" customHeight="1"/>
    <row r="4" s="207" customFormat="1" ht="26.5" customHeight="1" spans="2:13">
      <c r="B4" s="212" t="s">
        <v>932</v>
      </c>
      <c r="C4" s="213" t="s">
        <v>933</v>
      </c>
      <c r="D4" s="213" t="s">
        <v>934</v>
      </c>
      <c r="E4" s="213" t="s">
        <v>935</v>
      </c>
      <c r="F4" s="213" t="s">
        <v>173</v>
      </c>
      <c r="G4" s="214" t="s">
        <v>936</v>
      </c>
      <c r="H4" s="215" t="s">
        <v>264</v>
      </c>
      <c r="I4" s="123" t="s">
        <v>383</v>
      </c>
      <c r="J4" s="123"/>
      <c r="K4" s="241"/>
      <c r="L4" s="241"/>
      <c r="M4" s="241"/>
    </row>
    <row r="5" s="207" customFormat="1" ht="20" customHeight="1" spans="2:13">
      <c r="B5" s="216" t="s">
        <v>937</v>
      </c>
      <c r="C5" s="217" t="s">
        <v>938</v>
      </c>
      <c r="D5" s="218">
        <v>6.6</v>
      </c>
      <c r="E5" s="219" t="s">
        <v>939</v>
      </c>
      <c r="F5" s="218" t="s">
        <v>940</v>
      </c>
      <c r="G5" s="220" t="s">
        <v>941</v>
      </c>
      <c r="H5" s="221"/>
      <c r="I5" s="123">
        <v>0.8</v>
      </c>
      <c r="J5" s="123">
        <v>120</v>
      </c>
      <c r="K5" s="241"/>
      <c r="L5" s="241"/>
      <c r="M5" s="241"/>
    </row>
    <row r="6" s="207" customFormat="1" ht="20" customHeight="1" spans="2:11">
      <c r="B6" s="216"/>
      <c r="C6" s="217" t="s">
        <v>942</v>
      </c>
      <c r="D6" s="222">
        <v>950</v>
      </c>
      <c r="E6" s="219" t="s">
        <v>939</v>
      </c>
      <c r="F6" s="218" t="s">
        <v>943</v>
      </c>
      <c r="G6" s="220" t="s">
        <v>944</v>
      </c>
      <c r="H6" s="221"/>
      <c r="I6" s="221"/>
      <c r="J6" s="242"/>
      <c r="K6" s="123"/>
    </row>
    <row r="7" s="207" customFormat="1" ht="20" customHeight="1" spans="2:10">
      <c r="B7" s="216"/>
      <c r="C7" s="217" t="s">
        <v>945</v>
      </c>
      <c r="D7" s="218">
        <v>7.3</v>
      </c>
      <c r="E7" s="219" t="s">
        <v>939</v>
      </c>
      <c r="F7" s="218" t="s">
        <v>940</v>
      </c>
      <c r="G7" s="220" t="s">
        <v>946</v>
      </c>
      <c r="H7" s="221"/>
      <c r="I7" s="221"/>
      <c r="J7" s="123"/>
    </row>
    <row r="8" s="207" customFormat="1" ht="20" customHeight="1" spans="2:9">
      <c r="B8" s="216"/>
      <c r="C8" s="217" t="s">
        <v>947</v>
      </c>
      <c r="D8" s="222">
        <v>1030</v>
      </c>
      <c r="E8" s="219" t="s">
        <v>939</v>
      </c>
      <c r="F8" s="218" t="s">
        <v>943</v>
      </c>
      <c r="G8" s="220" t="s">
        <v>948</v>
      </c>
      <c r="H8" s="221"/>
      <c r="I8" s="242"/>
    </row>
    <row r="9" s="207" customFormat="1" ht="26.5" customHeight="1" spans="2:7">
      <c r="B9" s="223" t="s">
        <v>932</v>
      </c>
      <c r="C9" s="224" t="s">
        <v>933</v>
      </c>
      <c r="D9" s="224" t="s">
        <v>934</v>
      </c>
      <c r="E9" s="224" t="s">
        <v>935</v>
      </c>
      <c r="F9" s="224" t="s">
        <v>173</v>
      </c>
      <c r="G9" s="225" t="s">
        <v>936</v>
      </c>
    </row>
    <row r="10" s="207" customFormat="1" ht="20" customHeight="1" spans="2:7">
      <c r="B10" s="216" t="s">
        <v>949</v>
      </c>
      <c r="C10" s="217" t="s">
        <v>950</v>
      </c>
      <c r="D10" s="218">
        <v>0.5</v>
      </c>
      <c r="E10" s="219" t="s">
        <v>951</v>
      </c>
      <c r="F10" s="218" t="s">
        <v>952</v>
      </c>
      <c r="G10" s="226" t="s">
        <v>953</v>
      </c>
    </row>
    <row r="11" s="207" customFormat="1" ht="20" customHeight="1" spans="2:7">
      <c r="B11" s="216"/>
      <c r="C11" s="217" t="s">
        <v>954</v>
      </c>
      <c r="D11" s="218">
        <v>1.5</v>
      </c>
      <c r="E11" s="219" t="s">
        <v>951</v>
      </c>
      <c r="F11" s="218" t="s">
        <v>955</v>
      </c>
      <c r="G11" s="226" t="s">
        <v>956</v>
      </c>
    </row>
    <row r="12" s="207" customFormat="1" ht="20" customHeight="1" spans="2:7">
      <c r="B12" s="216"/>
      <c r="C12" s="227" t="s">
        <v>957</v>
      </c>
      <c r="D12" s="228">
        <v>0.5</v>
      </c>
      <c r="E12" s="229" t="s">
        <v>951</v>
      </c>
      <c r="F12" s="228" t="s">
        <v>952</v>
      </c>
      <c r="G12" s="230" t="s">
        <v>958</v>
      </c>
    </row>
    <row r="13" s="207" customFormat="1" ht="20" customHeight="1" spans="2:7">
      <c r="B13" s="216"/>
      <c r="C13" s="227" t="s">
        <v>959</v>
      </c>
      <c r="D13" s="228">
        <v>0.5</v>
      </c>
      <c r="E13" s="229" t="s">
        <v>951</v>
      </c>
      <c r="F13" s="228" t="s">
        <v>952</v>
      </c>
      <c r="G13" s="226" t="s">
        <v>960</v>
      </c>
    </row>
    <row r="14" s="207" customFormat="1" ht="20" customHeight="1" spans="2:8">
      <c r="B14" s="216"/>
      <c r="C14" s="227" t="s">
        <v>961</v>
      </c>
      <c r="D14" s="228">
        <v>0.5</v>
      </c>
      <c r="E14" s="229" t="s">
        <v>951</v>
      </c>
      <c r="F14" s="228" t="s">
        <v>955</v>
      </c>
      <c r="G14" s="226" t="s">
        <v>962</v>
      </c>
      <c r="H14" s="231"/>
    </row>
    <row r="15" s="207" customFormat="1" ht="20" customHeight="1" spans="2:7">
      <c r="B15" s="216"/>
      <c r="C15" s="227" t="s">
        <v>963</v>
      </c>
      <c r="D15" s="228">
        <v>1</v>
      </c>
      <c r="E15" s="229" t="s">
        <v>951</v>
      </c>
      <c r="F15" s="228" t="s">
        <v>955</v>
      </c>
      <c r="G15" s="226" t="s">
        <v>964</v>
      </c>
    </row>
    <row r="16" s="207" customFormat="1" ht="20" customHeight="1" spans="2:7">
      <c r="B16" s="216"/>
      <c r="C16" s="227" t="s">
        <v>965</v>
      </c>
      <c r="D16" s="228">
        <v>15</v>
      </c>
      <c r="E16" s="229" t="s">
        <v>951</v>
      </c>
      <c r="F16" s="228" t="s">
        <v>966</v>
      </c>
      <c r="G16" s="226" t="s">
        <v>967</v>
      </c>
    </row>
    <row r="17" s="207" customFormat="1" ht="20" customHeight="1" spans="2:7">
      <c r="B17" s="216"/>
      <c r="C17" s="227" t="s">
        <v>968</v>
      </c>
      <c r="D17" s="228">
        <v>20</v>
      </c>
      <c r="E17" s="229" t="s">
        <v>951</v>
      </c>
      <c r="F17" s="228" t="s">
        <v>966</v>
      </c>
      <c r="G17" s="226" t="s">
        <v>969</v>
      </c>
    </row>
    <row r="18" s="207" customFormat="1" ht="20" customHeight="1" spans="2:7">
      <c r="B18" s="216"/>
      <c r="C18" s="229" t="s">
        <v>970</v>
      </c>
      <c r="D18" s="232">
        <v>0</v>
      </c>
      <c r="E18" s="229" t="s">
        <v>951</v>
      </c>
      <c r="F18" s="228" t="s">
        <v>971</v>
      </c>
      <c r="G18" s="233" t="s">
        <v>972</v>
      </c>
    </row>
    <row r="19" s="207" customFormat="1" ht="20" customHeight="1" spans="2:7">
      <c r="B19" s="216"/>
      <c r="C19" s="229"/>
      <c r="D19" s="228">
        <v>2</v>
      </c>
      <c r="E19" s="229" t="s">
        <v>951</v>
      </c>
      <c r="F19" s="228" t="s">
        <v>971</v>
      </c>
      <c r="G19" s="233" t="s">
        <v>973</v>
      </c>
    </row>
    <row r="20" s="207" customFormat="1" ht="20" customHeight="1" spans="2:7">
      <c r="B20" s="216"/>
      <c r="C20" s="229"/>
      <c r="D20" s="228">
        <v>3</v>
      </c>
      <c r="E20" s="229" t="s">
        <v>951</v>
      </c>
      <c r="F20" s="228" t="s">
        <v>971</v>
      </c>
      <c r="G20" s="233" t="s">
        <v>974</v>
      </c>
    </row>
    <row r="21" s="207" customFormat="1" ht="20" customHeight="1" spans="2:7">
      <c r="B21" s="216" t="s">
        <v>975</v>
      </c>
      <c r="C21" s="227" t="s">
        <v>976</v>
      </c>
      <c r="D21" s="228">
        <v>4</v>
      </c>
      <c r="E21" s="229" t="s">
        <v>939</v>
      </c>
      <c r="F21" s="228" t="s">
        <v>940</v>
      </c>
      <c r="G21" s="230" t="s">
        <v>977</v>
      </c>
    </row>
    <row r="22" s="207" customFormat="1" ht="20" customHeight="1" spans="2:7">
      <c r="B22" s="216"/>
      <c r="C22" s="227" t="s">
        <v>978</v>
      </c>
      <c r="D22" s="228">
        <v>5</v>
      </c>
      <c r="E22" s="229" t="s">
        <v>939</v>
      </c>
      <c r="F22" s="228" t="s">
        <v>940</v>
      </c>
      <c r="G22" s="230"/>
    </row>
    <row r="23" s="207" customFormat="1" ht="20" customHeight="1" spans="2:7">
      <c r="B23" s="216"/>
      <c r="C23" s="227" t="s">
        <v>979</v>
      </c>
      <c r="D23" s="228">
        <v>6</v>
      </c>
      <c r="E23" s="229" t="s">
        <v>939</v>
      </c>
      <c r="F23" s="228" t="s">
        <v>940</v>
      </c>
      <c r="G23" s="230"/>
    </row>
    <row r="24" s="207" customFormat="1" ht="20" customHeight="1" spans="2:7">
      <c r="B24" s="216"/>
      <c r="C24" s="227" t="s">
        <v>980</v>
      </c>
      <c r="D24" s="228">
        <v>7</v>
      </c>
      <c r="E24" s="229" t="s">
        <v>939</v>
      </c>
      <c r="F24" s="228" t="s">
        <v>940</v>
      </c>
      <c r="G24" s="230"/>
    </row>
    <row r="25" s="207" customFormat="1" ht="20" customHeight="1" spans="2:8">
      <c r="B25" s="216" t="s">
        <v>981</v>
      </c>
      <c r="C25" s="227" t="s">
        <v>982</v>
      </c>
      <c r="D25" s="228">
        <v>268</v>
      </c>
      <c r="E25" s="229" t="s">
        <v>939</v>
      </c>
      <c r="F25" s="228" t="s">
        <v>715</v>
      </c>
      <c r="G25" s="234" t="s">
        <v>983</v>
      </c>
      <c r="H25" s="235"/>
    </row>
    <row r="26" s="207" customFormat="1" ht="20" customHeight="1" spans="2:8">
      <c r="B26" s="216"/>
      <c r="C26" s="227" t="s">
        <v>984</v>
      </c>
      <c r="D26" s="228">
        <v>568</v>
      </c>
      <c r="E26" s="229" t="s">
        <v>939</v>
      </c>
      <c r="F26" s="228" t="s">
        <v>715</v>
      </c>
      <c r="G26" s="234" t="s">
        <v>985</v>
      </c>
      <c r="H26" s="235"/>
    </row>
    <row r="27" s="207" customFormat="1" ht="20" customHeight="1" spans="2:8">
      <c r="B27" s="216"/>
      <c r="C27" s="227" t="s">
        <v>986</v>
      </c>
      <c r="D27" s="228">
        <v>580</v>
      </c>
      <c r="E27" s="229" t="s">
        <v>939</v>
      </c>
      <c r="F27" s="228" t="s">
        <v>715</v>
      </c>
      <c r="G27" s="234" t="s">
        <v>987</v>
      </c>
      <c r="H27" s="235"/>
    </row>
    <row r="28" s="207" customFormat="1" ht="20" customHeight="1" spans="2:8">
      <c r="B28" s="216"/>
      <c r="C28" s="227" t="s">
        <v>988</v>
      </c>
      <c r="D28" s="228">
        <v>600</v>
      </c>
      <c r="E28" s="229" t="s">
        <v>939</v>
      </c>
      <c r="F28" s="228" t="s">
        <v>715</v>
      </c>
      <c r="G28" s="234" t="s">
        <v>989</v>
      </c>
      <c r="H28" s="235"/>
    </row>
    <row r="29" s="207" customFormat="1" ht="20" customHeight="1" spans="2:8">
      <c r="B29" s="216"/>
      <c r="C29" s="227" t="s">
        <v>990</v>
      </c>
      <c r="D29" s="228">
        <v>1158</v>
      </c>
      <c r="E29" s="229" t="s">
        <v>939</v>
      </c>
      <c r="F29" s="228" t="s">
        <v>715</v>
      </c>
      <c r="G29" s="234" t="s">
        <v>991</v>
      </c>
      <c r="H29" s="235"/>
    </row>
    <row r="30" s="208" customFormat="1" ht="20" customHeight="1" spans="2:9">
      <c r="B30" s="216"/>
      <c r="C30" s="227" t="s">
        <v>992</v>
      </c>
      <c r="D30" s="228">
        <v>1400</v>
      </c>
      <c r="E30" s="229" t="s">
        <v>939</v>
      </c>
      <c r="F30" s="228" t="s">
        <v>715</v>
      </c>
      <c r="G30" s="234" t="s">
        <v>993</v>
      </c>
      <c r="H30" s="235"/>
      <c r="I30" s="207"/>
    </row>
    <row r="31" s="208" customFormat="1" ht="20" customHeight="1" spans="2:9">
      <c r="B31" s="216"/>
      <c r="C31" s="227" t="s">
        <v>402</v>
      </c>
      <c r="D31" s="228">
        <v>1120</v>
      </c>
      <c r="E31" s="229" t="s">
        <v>939</v>
      </c>
      <c r="F31" s="228" t="s">
        <v>715</v>
      </c>
      <c r="G31" s="234" t="s">
        <v>993</v>
      </c>
      <c r="H31" s="235"/>
      <c r="I31" s="207"/>
    </row>
    <row r="32" s="208" customFormat="1" ht="20" customHeight="1" spans="2:9">
      <c r="B32" s="216"/>
      <c r="C32" s="227" t="s">
        <v>994</v>
      </c>
      <c r="D32" s="228">
        <v>1360</v>
      </c>
      <c r="E32" s="229" t="s">
        <v>939</v>
      </c>
      <c r="F32" s="228" t="s">
        <v>715</v>
      </c>
      <c r="G32" s="234" t="s">
        <v>993</v>
      </c>
      <c r="H32" s="235"/>
      <c r="I32" s="207"/>
    </row>
    <row r="33" s="208" customFormat="1" ht="20" customHeight="1" spans="2:8">
      <c r="B33" s="216"/>
      <c r="C33" s="227" t="s">
        <v>401</v>
      </c>
      <c r="D33" s="228">
        <v>650</v>
      </c>
      <c r="E33" s="229" t="s">
        <v>939</v>
      </c>
      <c r="F33" s="228" t="s">
        <v>715</v>
      </c>
      <c r="G33" s="234" t="s">
        <v>993</v>
      </c>
      <c r="H33" s="235"/>
    </row>
    <row r="34" s="208" customFormat="1" ht="20" customHeight="1" spans="2:8">
      <c r="B34" s="216"/>
      <c r="C34" s="227" t="s">
        <v>995</v>
      </c>
      <c r="D34" s="218" t="s">
        <v>188</v>
      </c>
      <c r="E34" s="229" t="s">
        <v>939</v>
      </c>
      <c r="F34" s="218" t="s">
        <v>715</v>
      </c>
      <c r="G34" s="233" t="s">
        <v>993</v>
      </c>
      <c r="H34" s="235"/>
    </row>
    <row r="35" s="208" customFormat="1" ht="20" customHeight="1" spans="2:8">
      <c r="B35" s="236"/>
      <c r="C35" s="237" t="s">
        <v>996</v>
      </c>
      <c r="D35" s="238" t="s">
        <v>188</v>
      </c>
      <c r="E35" s="239" t="s">
        <v>939</v>
      </c>
      <c r="F35" s="238" t="s">
        <v>715</v>
      </c>
      <c r="G35" s="240" t="s">
        <v>993</v>
      </c>
      <c r="H35" s="235"/>
    </row>
  </sheetData>
  <mergeCells count="8">
    <mergeCell ref="B2:G2"/>
    <mergeCell ref="I4:J4"/>
    <mergeCell ref="B5:B8"/>
    <mergeCell ref="B10:B20"/>
    <mergeCell ref="B21:B24"/>
    <mergeCell ref="B25:B35"/>
    <mergeCell ref="C18:C20"/>
    <mergeCell ref="G21:G24"/>
  </mergeCells>
  <hyperlinks>
    <hyperlink ref="H4" location="目录!A1" display="返回目录"/>
  </hyperlinks>
  <pageMargins left="0.75" right="0.75" top="1" bottom="1" header="0.5" footer="0.5"/>
  <pageSetup paperSize="9" orientation="portrait"/>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theme="9" tint="-0.25"/>
  </sheetPr>
  <dimension ref="A1:G12"/>
  <sheetViews>
    <sheetView workbookViewId="0">
      <selection activeCell="T18" sqref="T18"/>
    </sheetView>
  </sheetViews>
  <sheetFormatPr defaultColWidth="9.025" defaultRowHeight="13.5" outlineLevelCol="6"/>
  <cols>
    <col min="1" max="1" width="37.75" customWidth="1"/>
    <col min="2" max="6" width="19.25" customWidth="1"/>
  </cols>
  <sheetData>
    <row r="1" ht="31" customHeight="1" spans="1:6">
      <c r="A1" s="189" t="s">
        <v>751</v>
      </c>
      <c r="B1" s="190"/>
      <c r="C1" s="190"/>
      <c r="D1" s="190"/>
      <c r="E1" s="190"/>
      <c r="F1" s="190"/>
    </row>
    <row r="2" ht="31" customHeight="1" spans="1:6">
      <c r="A2" s="191" t="s">
        <v>997</v>
      </c>
      <c r="B2" s="192"/>
      <c r="C2" s="192"/>
      <c r="D2" s="192"/>
      <c r="E2" s="192"/>
      <c r="F2" s="192"/>
    </row>
    <row r="3" ht="31" customHeight="1" spans="1:6">
      <c r="A3" s="193"/>
      <c r="B3" s="194"/>
      <c r="C3" s="194"/>
      <c r="D3" s="194"/>
      <c r="E3" s="194"/>
      <c r="F3" s="194"/>
    </row>
    <row r="4" ht="54" customHeight="1" spans="1:7">
      <c r="A4" s="195" t="s">
        <v>998</v>
      </c>
      <c r="B4" s="195"/>
      <c r="C4" s="195"/>
      <c r="D4" s="195"/>
      <c r="E4" s="195"/>
      <c r="F4" s="195"/>
      <c r="G4" s="169" t="s">
        <v>264</v>
      </c>
    </row>
    <row r="5" ht="45" customHeight="1" spans="1:6">
      <c r="A5" s="196" t="s">
        <v>999</v>
      </c>
      <c r="B5" s="196" t="s">
        <v>1000</v>
      </c>
      <c r="C5" s="196" t="s">
        <v>125</v>
      </c>
      <c r="D5" s="196" t="s">
        <v>1001</v>
      </c>
      <c r="E5" s="196" t="s">
        <v>824</v>
      </c>
      <c r="F5" s="196" t="s">
        <v>1002</v>
      </c>
    </row>
    <row r="6" ht="45" customHeight="1" spans="1:6">
      <c r="A6" s="197" t="s">
        <v>1003</v>
      </c>
      <c r="B6" s="198">
        <v>10.18</v>
      </c>
      <c r="C6" s="199" t="s">
        <v>1004</v>
      </c>
      <c r="D6" s="200" t="s">
        <v>1005</v>
      </c>
      <c r="E6" s="198" t="s">
        <v>340</v>
      </c>
      <c r="F6" s="201" t="s">
        <v>340</v>
      </c>
    </row>
    <row r="7" ht="45" customHeight="1" spans="1:6">
      <c r="A7" s="202" t="s">
        <v>1006</v>
      </c>
      <c r="B7" s="203">
        <v>11.18</v>
      </c>
      <c r="C7" s="204"/>
      <c r="D7" s="205" t="s">
        <v>1005</v>
      </c>
      <c r="E7" s="203" t="s">
        <v>340</v>
      </c>
      <c r="F7" s="206"/>
    </row>
    <row r="8" ht="45" customHeight="1" spans="1:6">
      <c r="A8" s="197" t="s">
        <v>1007</v>
      </c>
      <c r="B8" s="198">
        <v>12.18</v>
      </c>
      <c r="C8" s="204"/>
      <c r="D8" s="200" t="s">
        <v>1005</v>
      </c>
      <c r="E8" s="198" t="s">
        <v>340</v>
      </c>
      <c r="F8" s="206"/>
    </row>
    <row r="9" s="188" customFormat="1" ht="26" customHeight="1" spans="1:1">
      <c r="A9" s="188" t="s">
        <v>1008</v>
      </c>
    </row>
    <row r="10" s="188" customFormat="1" ht="26" customHeight="1" spans="1:1">
      <c r="A10" s="188" t="s">
        <v>1009</v>
      </c>
    </row>
    <row r="11" s="188" customFormat="1" ht="26" customHeight="1" spans="1:1">
      <c r="A11" s="188" t="s">
        <v>1010</v>
      </c>
    </row>
    <row r="12" s="188" customFormat="1" ht="26" customHeight="1" spans="1:1">
      <c r="A12" s="188" t="s">
        <v>1011</v>
      </c>
    </row>
  </sheetData>
  <mergeCells count="6">
    <mergeCell ref="A1:F1"/>
    <mergeCell ref="A2:F2"/>
    <mergeCell ref="A3:F3"/>
    <mergeCell ref="A4:F4"/>
    <mergeCell ref="C6:C8"/>
    <mergeCell ref="F6:F8"/>
  </mergeCells>
  <hyperlinks>
    <hyperlink ref="G4" location="目录!A1" display="返回目录"/>
  </hyperlinks>
  <pageMargins left="0.75" right="0.75" top="1" bottom="1" header="0.5" footer="0.5"/>
  <pageSetup paperSize="11" orientation="portrait"/>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F48"/>
  <sheetViews>
    <sheetView workbookViewId="0">
      <selection activeCell="K22" sqref="K22"/>
    </sheetView>
  </sheetViews>
  <sheetFormatPr defaultColWidth="9" defaultRowHeight="13.5" outlineLevelCol="5"/>
  <cols>
    <col min="1" max="1" width="2.38333333333333" customWidth="1"/>
    <col min="2" max="2" width="39.1166666666667" customWidth="1"/>
    <col min="3" max="3" width="27.5" customWidth="1"/>
    <col min="4" max="4" width="37.8833333333333" customWidth="1"/>
    <col min="5" max="5" width="23.75" customWidth="1"/>
  </cols>
  <sheetData>
    <row r="1" ht="14.25"/>
    <row r="2" customFormat="1" ht="80" customHeight="1" spans="2:5">
      <c r="B2" s="158" t="s">
        <v>0</v>
      </c>
      <c r="C2" s="159"/>
      <c r="D2" s="159"/>
      <c r="E2" s="160"/>
    </row>
    <row r="3" ht="12" customHeight="1" spans="1:5">
      <c r="A3" s="161"/>
      <c r="B3" s="162"/>
      <c r="C3" s="162"/>
      <c r="D3" s="162"/>
      <c r="E3" s="162"/>
    </row>
    <row r="4" ht="26.5" customHeight="1" spans="2:5">
      <c r="B4" s="163" t="s">
        <v>1012</v>
      </c>
      <c r="C4" s="164"/>
      <c r="D4" s="164"/>
      <c r="E4" s="165"/>
    </row>
    <row r="5" ht="25" customHeight="1" spans="2:6">
      <c r="B5" s="166" t="s">
        <v>559</v>
      </c>
      <c r="C5" s="167" t="s">
        <v>147</v>
      </c>
      <c r="D5" s="167" t="s">
        <v>559</v>
      </c>
      <c r="E5" s="168" t="s">
        <v>147</v>
      </c>
      <c r="F5" s="169" t="s">
        <v>264</v>
      </c>
    </row>
    <row r="6" ht="20" customHeight="1" spans="2:5">
      <c r="B6" s="170" t="s">
        <v>1013</v>
      </c>
      <c r="C6" s="171" t="s">
        <v>561</v>
      </c>
      <c r="D6" s="172" t="s">
        <v>595</v>
      </c>
      <c r="E6" s="173" t="s">
        <v>590</v>
      </c>
    </row>
    <row r="7" ht="20" customHeight="1" spans="2:5">
      <c r="B7" s="174" t="s">
        <v>566</v>
      </c>
      <c r="C7" s="175" t="s">
        <v>567</v>
      </c>
      <c r="D7" s="176" t="s">
        <v>600</v>
      </c>
      <c r="E7" s="177" t="s">
        <v>590</v>
      </c>
    </row>
    <row r="8" ht="20" customHeight="1" spans="2:5">
      <c r="B8" s="170" t="s">
        <v>571</v>
      </c>
      <c r="C8" s="171" t="s">
        <v>572</v>
      </c>
      <c r="D8" s="172" t="s">
        <v>605</v>
      </c>
      <c r="E8" s="173" t="s">
        <v>606</v>
      </c>
    </row>
    <row r="9" ht="20" customHeight="1" spans="2:5">
      <c r="B9" s="174" t="s">
        <v>576</v>
      </c>
      <c r="C9" s="175" t="s">
        <v>577</v>
      </c>
      <c r="D9" s="176" t="s">
        <v>611</v>
      </c>
      <c r="E9" s="177" t="s">
        <v>606</v>
      </c>
    </row>
    <row r="10" ht="20" customHeight="1" spans="2:5">
      <c r="B10" s="170" t="s">
        <v>581</v>
      </c>
      <c r="C10" s="171" t="s">
        <v>582</v>
      </c>
      <c r="D10" s="172" t="s">
        <v>616</v>
      </c>
      <c r="E10" s="173" t="s">
        <v>617</v>
      </c>
    </row>
    <row r="11" ht="20" customHeight="1" spans="2:5">
      <c r="B11" s="174" t="s">
        <v>587</v>
      </c>
      <c r="C11" s="175" t="s">
        <v>588</v>
      </c>
      <c r="D11" s="176" t="s">
        <v>621</v>
      </c>
      <c r="E11" s="177" t="s">
        <v>617</v>
      </c>
    </row>
    <row r="12" ht="20" customHeight="1" spans="2:5">
      <c r="B12" s="170" t="s">
        <v>593</v>
      </c>
      <c r="C12" s="171" t="s">
        <v>594</v>
      </c>
      <c r="D12" s="172" t="s">
        <v>564</v>
      </c>
      <c r="E12" s="173" t="s">
        <v>565</v>
      </c>
    </row>
    <row r="13" ht="20" customHeight="1" spans="2:5">
      <c r="B13" s="170" t="s">
        <v>598</v>
      </c>
      <c r="C13" s="171" t="s">
        <v>599</v>
      </c>
      <c r="D13" s="172" t="s">
        <v>569</v>
      </c>
      <c r="E13" s="173" t="s">
        <v>570</v>
      </c>
    </row>
    <row r="14" ht="20" customHeight="1" spans="2:5">
      <c r="B14" s="174" t="s">
        <v>603</v>
      </c>
      <c r="C14" s="175" t="s">
        <v>604</v>
      </c>
      <c r="D14" s="176" t="s">
        <v>574</v>
      </c>
      <c r="E14" s="177" t="s">
        <v>575</v>
      </c>
    </row>
    <row r="15" ht="20" customHeight="1" spans="2:5">
      <c r="B15" s="170" t="s">
        <v>609</v>
      </c>
      <c r="C15" s="171" t="s">
        <v>610</v>
      </c>
      <c r="D15" s="172" t="s">
        <v>579</v>
      </c>
      <c r="E15" s="173" t="s">
        <v>580</v>
      </c>
    </row>
    <row r="16" ht="20" customHeight="1" spans="2:5">
      <c r="B16" s="174" t="s">
        <v>614</v>
      </c>
      <c r="C16" s="175" t="s">
        <v>615</v>
      </c>
      <c r="D16" s="176" t="s">
        <v>585</v>
      </c>
      <c r="E16" s="177" t="s">
        <v>586</v>
      </c>
    </row>
    <row r="17" ht="20" customHeight="1" spans="2:5">
      <c r="B17" s="170" t="s">
        <v>620</v>
      </c>
      <c r="C17" s="171" t="s">
        <v>615</v>
      </c>
      <c r="D17" s="172" t="s">
        <v>591</v>
      </c>
      <c r="E17" s="173" t="s">
        <v>592</v>
      </c>
    </row>
    <row r="18" ht="20" customHeight="1" spans="2:5">
      <c r="B18" s="174" t="s">
        <v>562</v>
      </c>
      <c r="C18" s="175" t="s">
        <v>563</v>
      </c>
      <c r="D18" s="176" t="s">
        <v>596</v>
      </c>
      <c r="E18" s="177" t="s">
        <v>597</v>
      </c>
    </row>
    <row r="19" ht="20" customHeight="1" spans="2:5">
      <c r="B19" s="170" t="s">
        <v>568</v>
      </c>
      <c r="C19" s="171" t="s">
        <v>563</v>
      </c>
      <c r="D19" s="172" t="s">
        <v>601</v>
      </c>
      <c r="E19" s="173" t="s">
        <v>602</v>
      </c>
    </row>
    <row r="20" ht="20" customHeight="1" spans="2:5">
      <c r="B20" s="170" t="s">
        <v>573</v>
      </c>
      <c r="C20" s="171" t="s">
        <v>563</v>
      </c>
      <c r="D20" s="172" t="s">
        <v>607</v>
      </c>
      <c r="E20" s="173" t="s">
        <v>608</v>
      </c>
    </row>
    <row r="21" ht="20" customHeight="1" spans="2:5">
      <c r="B21" s="174" t="s">
        <v>578</v>
      </c>
      <c r="C21" s="175" t="s">
        <v>563</v>
      </c>
      <c r="D21" s="176" t="s">
        <v>612</v>
      </c>
      <c r="E21" s="177" t="s">
        <v>613</v>
      </c>
    </row>
    <row r="22" ht="20" customHeight="1" spans="2:5">
      <c r="B22" s="170" t="s">
        <v>583</v>
      </c>
      <c r="C22" s="171" t="s">
        <v>584</v>
      </c>
      <c r="D22" s="172" t="s">
        <v>618</v>
      </c>
      <c r="E22" s="173" t="s">
        <v>619</v>
      </c>
    </row>
    <row r="23" ht="20" customHeight="1" spans="2:5">
      <c r="B23" s="174" t="s">
        <v>589</v>
      </c>
      <c r="C23" s="175" t="s">
        <v>590</v>
      </c>
      <c r="D23" s="176" t="s">
        <v>622</v>
      </c>
      <c r="E23" s="177" t="s">
        <v>619</v>
      </c>
    </row>
    <row r="24" ht="20" customHeight="1" spans="2:5">
      <c r="B24" s="178" t="s">
        <v>1014</v>
      </c>
      <c r="C24" s="179"/>
      <c r="D24" s="179"/>
      <c r="E24" s="180"/>
    </row>
    <row r="25" ht="26.5" customHeight="1" spans="2:5">
      <c r="B25" s="181" t="s">
        <v>1015</v>
      </c>
      <c r="C25" s="182"/>
      <c r="D25" s="182"/>
      <c r="E25" s="183"/>
    </row>
    <row r="26" ht="25" customHeight="1" spans="2:5">
      <c r="B26" s="166" t="s">
        <v>559</v>
      </c>
      <c r="C26" s="167" t="s">
        <v>147</v>
      </c>
      <c r="D26" s="167" t="s">
        <v>559</v>
      </c>
      <c r="E26" s="168" t="s">
        <v>147</v>
      </c>
    </row>
    <row r="27" ht="20" customHeight="1" spans="2:5">
      <c r="B27" s="170" t="s">
        <v>1016</v>
      </c>
      <c r="C27" s="171" t="s">
        <v>625</v>
      </c>
      <c r="D27" s="172" t="s">
        <v>626</v>
      </c>
      <c r="E27" s="173" t="s">
        <v>627</v>
      </c>
    </row>
    <row r="28" ht="20" customHeight="1" spans="2:5">
      <c r="B28" s="174" t="s">
        <v>1017</v>
      </c>
      <c r="C28" s="175" t="s">
        <v>631</v>
      </c>
      <c r="D28" s="176" t="s">
        <v>632</v>
      </c>
      <c r="E28" s="177" t="s">
        <v>633</v>
      </c>
    </row>
    <row r="29" ht="20" customHeight="1" spans="2:5">
      <c r="B29" s="170" t="s">
        <v>636</v>
      </c>
      <c r="C29" s="171" t="s">
        <v>637</v>
      </c>
      <c r="D29" s="172" t="s">
        <v>1018</v>
      </c>
      <c r="E29" s="173" t="s">
        <v>1019</v>
      </c>
    </row>
    <row r="30" ht="20" customHeight="1" spans="2:5">
      <c r="B30" s="174" t="s">
        <v>668</v>
      </c>
      <c r="C30" s="175" t="s">
        <v>669</v>
      </c>
      <c r="D30" s="176" t="s">
        <v>1020</v>
      </c>
      <c r="E30" s="177" t="s">
        <v>1021</v>
      </c>
    </row>
    <row r="31" ht="20" customHeight="1" spans="2:5">
      <c r="B31" s="170" t="s">
        <v>662</v>
      </c>
      <c r="C31" s="171" t="s">
        <v>663</v>
      </c>
      <c r="D31" s="172" t="s">
        <v>638</v>
      </c>
      <c r="E31" s="173" t="s">
        <v>639</v>
      </c>
    </row>
    <row r="32" ht="20" customHeight="1" spans="2:5">
      <c r="B32" s="174" t="s">
        <v>654</v>
      </c>
      <c r="C32" s="175" t="s">
        <v>655</v>
      </c>
      <c r="D32" s="176" t="s">
        <v>644</v>
      </c>
      <c r="E32" s="177" t="s">
        <v>645</v>
      </c>
    </row>
    <row r="33" ht="20" customHeight="1" spans="2:5">
      <c r="B33" s="170" t="s">
        <v>660</v>
      </c>
      <c r="C33" s="171" t="s">
        <v>661</v>
      </c>
      <c r="D33" s="172" t="s">
        <v>650</v>
      </c>
      <c r="E33" s="173" t="s">
        <v>651</v>
      </c>
    </row>
    <row r="34" ht="20" customHeight="1" spans="2:5">
      <c r="B34" s="174" t="s">
        <v>656</v>
      </c>
      <c r="C34" s="175" t="s">
        <v>657</v>
      </c>
      <c r="D34" s="176" t="s">
        <v>1022</v>
      </c>
      <c r="E34" s="177" t="s">
        <v>671</v>
      </c>
    </row>
    <row r="35" ht="20" customHeight="1" spans="2:5">
      <c r="B35" s="170" t="s">
        <v>1014</v>
      </c>
      <c r="C35" s="171"/>
      <c r="D35" s="172"/>
      <c r="E35" s="173"/>
    </row>
    <row r="36" ht="20" customHeight="1" spans="2:5">
      <c r="B36" s="166" t="s">
        <v>1023</v>
      </c>
      <c r="C36" s="167" t="s">
        <v>704</v>
      </c>
      <c r="D36" s="167" t="s">
        <v>173</v>
      </c>
      <c r="E36" s="168" t="s">
        <v>125</v>
      </c>
    </row>
    <row r="37" ht="20" customHeight="1" spans="2:5">
      <c r="B37" s="170" t="s">
        <v>705</v>
      </c>
      <c r="C37" s="171">
        <v>85</v>
      </c>
      <c r="D37" s="172" t="s">
        <v>1024</v>
      </c>
      <c r="E37" s="173" t="s">
        <v>1025</v>
      </c>
    </row>
    <row r="38" ht="20" customHeight="1" spans="2:5">
      <c r="B38" s="174" t="s">
        <v>1026</v>
      </c>
      <c r="C38" s="175" t="s">
        <v>1027</v>
      </c>
      <c r="D38" s="176" t="s">
        <v>1028</v>
      </c>
      <c r="E38" s="177" t="s">
        <v>1029</v>
      </c>
    </row>
    <row r="39" ht="20" customHeight="1" spans="2:5">
      <c r="B39" s="170" t="s">
        <v>1030</v>
      </c>
      <c r="C39" s="171" t="s">
        <v>1027</v>
      </c>
      <c r="D39" s="172" t="s">
        <v>1028</v>
      </c>
      <c r="E39" s="173" t="s">
        <v>1031</v>
      </c>
    </row>
    <row r="40" ht="20" customHeight="1" spans="2:5">
      <c r="B40" s="174" t="s">
        <v>1032</v>
      </c>
      <c r="C40" s="175">
        <v>10</v>
      </c>
      <c r="D40" s="176" t="s">
        <v>715</v>
      </c>
      <c r="E40" s="177" t="s">
        <v>716</v>
      </c>
    </row>
    <row r="41" ht="20" customHeight="1" spans="2:5">
      <c r="B41" s="184" t="s">
        <v>717</v>
      </c>
      <c r="C41" s="185">
        <v>65</v>
      </c>
      <c r="D41" s="186" t="s">
        <v>1028</v>
      </c>
      <c r="E41" s="187" t="s">
        <v>718</v>
      </c>
    </row>
    <row r="42" customFormat="1" ht="25" customHeight="1"/>
    <row r="43" customFormat="1" ht="25" customHeight="1"/>
    <row r="44" customFormat="1" ht="25" customHeight="1"/>
    <row r="45" customFormat="1" ht="25" customHeight="1"/>
    <row r="46" customFormat="1" ht="25" customHeight="1"/>
    <row r="47" customFormat="1" ht="25" customHeight="1"/>
    <row r="48" customFormat="1" ht="25" customHeight="1"/>
  </sheetData>
  <mergeCells count="4">
    <mergeCell ref="B2:E2"/>
    <mergeCell ref="B3:E3"/>
    <mergeCell ref="B4:E4"/>
    <mergeCell ref="B25:E25"/>
  </mergeCells>
  <hyperlinks>
    <hyperlink ref="F5" location="目录!A1" display="返回目录"/>
  </hyperlinks>
  <pageMargins left="0.75" right="0.75" top="1" bottom="1" header="0.5" footer="0.5"/>
  <pageSetup paperSize="9"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F156"/>
  <sheetViews>
    <sheetView workbookViewId="0">
      <selection activeCell="J12" sqref="J12"/>
    </sheetView>
  </sheetViews>
  <sheetFormatPr defaultColWidth="9" defaultRowHeight="13.5" outlineLevelCol="5"/>
  <cols>
    <col min="1" max="1" width="15.75" style="147" customWidth="1"/>
    <col min="2" max="2" width="59.75" style="147" customWidth="1"/>
    <col min="3" max="3" width="17.3833333333333" style="147" customWidth="1"/>
    <col min="4" max="4" width="11.75" style="147" customWidth="1"/>
    <col min="5" max="5" width="15.1333333333333" style="149" customWidth="1"/>
    <col min="6" max="16384" width="8.25" style="147"/>
  </cols>
  <sheetData>
    <row r="1" s="147" customFormat="1" ht="34.9" customHeight="1" spans="1:5">
      <c r="A1" s="150" t="s">
        <v>1033</v>
      </c>
      <c r="B1" s="150"/>
      <c r="C1" s="150"/>
      <c r="D1" s="150"/>
      <c r="E1" s="151"/>
    </row>
    <row r="2" s="147" customFormat="1" ht="18.75" spans="1:6">
      <c r="A2" s="152" t="s">
        <v>1034</v>
      </c>
      <c r="B2" s="153" t="s">
        <v>1035</v>
      </c>
      <c r="C2" s="152" t="s">
        <v>1036</v>
      </c>
      <c r="D2" s="152" t="s">
        <v>1037</v>
      </c>
      <c r="E2" s="154" t="s">
        <v>1038</v>
      </c>
      <c r="F2" s="155" t="s">
        <v>1039</v>
      </c>
    </row>
    <row r="3" s="147" customFormat="1" ht="18" customHeight="1" spans="1:5">
      <c r="A3" s="156" t="s">
        <v>1040</v>
      </c>
      <c r="B3" s="156" t="s">
        <v>1041</v>
      </c>
      <c r="C3" s="156" t="s">
        <v>1042</v>
      </c>
      <c r="D3" s="156" t="s">
        <v>1043</v>
      </c>
      <c r="E3" s="157">
        <v>18031</v>
      </c>
    </row>
    <row r="4" s="147" customFormat="1" ht="18" customHeight="1" spans="1:5">
      <c r="A4" s="156" t="s">
        <v>1044</v>
      </c>
      <c r="B4" s="156" t="s">
        <v>1045</v>
      </c>
      <c r="C4" s="156" t="s">
        <v>1042</v>
      </c>
      <c r="D4" s="156" t="s">
        <v>1043</v>
      </c>
      <c r="E4" s="157">
        <v>18031</v>
      </c>
    </row>
    <row r="5" s="147" customFormat="1" ht="18" customHeight="1" spans="1:5">
      <c r="A5" s="156" t="s">
        <v>1046</v>
      </c>
      <c r="B5" s="156" t="s">
        <v>1047</v>
      </c>
      <c r="C5" s="156" t="s">
        <v>1048</v>
      </c>
      <c r="D5" s="156" t="s">
        <v>1043</v>
      </c>
      <c r="E5" s="157">
        <v>18045</v>
      </c>
    </row>
    <row r="6" s="147" customFormat="1" ht="18" customHeight="1" spans="1:5">
      <c r="A6" s="156" t="s">
        <v>1049</v>
      </c>
      <c r="B6" s="156" t="s">
        <v>1050</v>
      </c>
      <c r="C6" s="156" t="s">
        <v>1051</v>
      </c>
      <c r="D6" s="156" t="s">
        <v>1043</v>
      </c>
      <c r="E6" s="157">
        <v>17112</v>
      </c>
    </row>
    <row r="7" s="147" customFormat="1" ht="18" customHeight="1" spans="1:5">
      <c r="A7" s="156" t="s">
        <v>1052</v>
      </c>
      <c r="B7" s="156" t="s">
        <v>1053</v>
      </c>
      <c r="C7" s="156" t="s">
        <v>1054</v>
      </c>
      <c r="D7" s="156" t="s">
        <v>1055</v>
      </c>
      <c r="E7" s="157" t="s">
        <v>1056</v>
      </c>
    </row>
    <row r="8" s="147" customFormat="1" ht="18" customHeight="1" spans="1:5">
      <c r="A8" s="156" t="s">
        <v>1057</v>
      </c>
      <c r="B8" s="156" t="s">
        <v>1058</v>
      </c>
      <c r="C8" s="156" t="s">
        <v>1054</v>
      </c>
      <c r="D8" s="156" t="s">
        <v>1055</v>
      </c>
      <c r="E8" s="157">
        <v>8518</v>
      </c>
    </row>
    <row r="9" s="147" customFormat="1" ht="18" customHeight="1" spans="1:5">
      <c r="A9" s="156" t="s">
        <v>1059</v>
      </c>
      <c r="B9" s="156" t="s">
        <v>1060</v>
      </c>
      <c r="C9" s="156" t="s">
        <v>1061</v>
      </c>
      <c r="D9" s="156" t="s">
        <v>1062</v>
      </c>
      <c r="E9" s="157">
        <v>30344</v>
      </c>
    </row>
    <row r="10" s="147" customFormat="1" ht="18" customHeight="1" spans="1:5">
      <c r="A10" s="156" t="s">
        <v>1063</v>
      </c>
      <c r="B10" s="156" t="s">
        <v>1064</v>
      </c>
      <c r="C10" s="156" t="s">
        <v>1065</v>
      </c>
      <c r="D10" s="156" t="s">
        <v>1062</v>
      </c>
      <c r="E10" s="157">
        <v>30122</v>
      </c>
    </row>
    <row r="11" s="147" customFormat="1" ht="18" customHeight="1" spans="1:5">
      <c r="A11" s="156" t="s">
        <v>529</v>
      </c>
      <c r="B11" s="156" t="s">
        <v>1066</v>
      </c>
      <c r="C11" s="156" t="s">
        <v>1067</v>
      </c>
      <c r="D11" s="156" t="s">
        <v>1043</v>
      </c>
      <c r="E11" s="157" t="s">
        <v>1068</v>
      </c>
    </row>
    <row r="12" s="147" customFormat="1" ht="18" customHeight="1" spans="1:5">
      <c r="A12" s="156" t="s">
        <v>1069</v>
      </c>
      <c r="B12" s="156" t="s">
        <v>1070</v>
      </c>
      <c r="C12" s="156" t="s">
        <v>1071</v>
      </c>
      <c r="D12" s="156" t="s">
        <v>1043</v>
      </c>
      <c r="E12" s="157" t="s">
        <v>1072</v>
      </c>
    </row>
    <row r="13" s="147" customFormat="1" ht="18" customHeight="1" spans="1:5">
      <c r="A13" s="156" t="s">
        <v>1073</v>
      </c>
      <c r="B13" s="156" t="s">
        <v>1074</v>
      </c>
      <c r="C13" s="156" t="s">
        <v>1075</v>
      </c>
      <c r="D13" s="156" t="s">
        <v>1076</v>
      </c>
      <c r="E13" s="157">
        <v>6095</v>
      </c>
    </row>
    <row r="14" s="147" customFormat="1" ht="18" customHeight="1" spans="1:5">
      <c r="A14" s="156" t="s">
        <v>1077</v>
      </c>
      <c r="B14" s="156" t="s">
        <v>1078</v>
      </c>
      <c r="C14" s="156" t="s">
        <v>1075</v>
      </c>
      <c r="D14" s="156" t="s">
        <v>1076</v>
      </c>
      <c r="E14" s="157" t="s">
        <v>1079</v>
      </c>
    </row>
    <row r="15" s="147" customFormat="1" ht="18" customHeight="1" spans="1:5">
      <c r="A15" s="156" t="s">
        <v>1080</v>
      </c>
      <c r="B15" s="156" t="s">
        <v>1081</v>
      </c>
      <c r="C15" s="156" t="s">
        <v>1082</v>
      </c>
      <c r="D15" s="156" t="s">
        <v>1083</v>
      </c>
      <c r="E15" s="157">
        <v>98390</v>
      </c>
    </row>
    <row r="16" s="147" customFormat="1" ht="18" customHeight="1" spans="1:5">
      <c r="A16" s="156" t="s">
        <v>1084</v>
      </c>
      <c r="B16" s="156" t="s">
        <v>1085</v>
      </c>
      <c r="C16" s="156" t="s">
        <v>1086</v>
      </c>
      <c r="D16" s="156" t="s">
        <v>1083</v>
      </c>
      <c r="E16" s="157" t="s">
        <v>1087</v>
      </c>
    </row>
    <row r="17" s="147" customFormat="1" ht="18" customHeight="1" spans="1:5">
      <c r="A17" s="156" t="s">
        <v>1088</v>
      </c>
      <c r="B17" s="156" t="s">
        <v>1089</v>
      </c>
      <c r="C17" s="156" t="s">
        <v>1090</v>
      </c>
      <c r="D17" s="156" t="s">
        <v>1083</v>
      </c>
      <c r="E17" s="157">
        <v>98032</v>
      </c>
    </row>
    <row r="18" s="147" customFormat="1" ht="18" customHeight="1" spans="1:5">
      <c r="A18" s="156" t="s">
        <v>1091</v>
      </c>
      <c r="B18" s="156" t="s">
        <v>1092</v>
      </c>
      <c r="C18" s="156" t="s">
        <v>1093</v>
      </c>
      <c r="D18" s="156" t="s">
        <v>1083</v>
      </c>
      <c r="E18" s="157">
        <v>98032</v>
      </c>
    </row>
    <row r="19" s="147" customFormat="1" ht="18" customHeight="1" spans="1:5">
      <c r="A19" s="156" t="s">
        <v>1094</v>
      </c>
      <c r="B19" s="156" t="s">
        <v>1095</v>
      </c>
      <c r="C19" s="156" t="s">
        <v>1082</v>
      </c>
      <c r="D19" s="156" t="s">
        <v>1083</v>
      </c>
      <c r="E19" s="157">
        <v>98390</v>
      </c>
    </row>
    <row r="20" s="147" customFormat="1" ht="18" customHeight="1" spans="1:5">
      <c r="A20" s="156" t="s">
        <v>1096</v>
      </c>
      <c r="B20" s="156" t="s">
        <v>1097</v>
      </c>
      <c r="C20" s="156" t="s">
        <v>1098</v>
      </c>
      <c r="D20" s="156" t="s">
        <v>1099</v>
      </c>
      <c r="E20" s="157">
        <v>37090</v>
      </c>
    </row>
    <row r="21" s="147" customFormat="1" ht="18" customHeight="1" spans="1:5">
      <c r="A21" s="156" t="s">
        <v>1100</v>
      </c>
      <c r="B21" s="156" t="s">
        <v>1101</v>
      </c>
      <c r="C21" s="156" t="s">
        <v>1102</v>
      </c>
      <c r="D21" s="156" t="s">
        <v>1099</v>
      </c>
      <c r="E21" s="157">
        <v>37067</v>
      </c>
    </row>
    <row r="22" s="147" customFormat="1" ht="18" customHeight="1" spans="1:5">
      <c r="A22" s="156" t="s">
        <v>1103</v>
      </c>
      <c r="B22" s="156" t="s">
        <v>1104</v>
      </c>
      <c r="C22" s="156" t="s">
        <v>1105</v>
      </c>
      <c r="D22" s="156" t="s">
        <v>1099</v>
      </c>
      <c r="E22" s="157">
        <v>37127</v>
      </c>
    </row>
    <row r="23" s="147" customFormat="1" ht="18" customHeight="1" spans="1:5">
      <c r="A23" s="156" t="s">
        <v>1106</v>
      </c>
      <c r="B23" s="156" t="s">
        <v>1107</v>
      </c>
      <c r="C23" s="156" t="s">
        <v>1108</v>
      </c>
      <c r="D23" s="156" t="s">
        <v>1099</v>
      </c>
      <c r="E23" s="157">
        <v>37217</v>
      </c>
    </row>
    <row r="24" s="147" customFormat="1" ht="18" customHeight="1" spans="1:5">
      <c r="A24" s="156" t="s">
        <v>1109</v>
      </c>
      <c r="B24" s="156" t="s">
        <v>1110</v>
      </c>
      <c r="C24" s="156" t="s">
        <v>1111</v>
      </c>
      <c r="D24" s="156" t="s">
        <v>1112</v>
      </c>
      <c r="E24" s="157">
        <v>3063</v>
      </c>
    </row>
    <row r="25" s="147" customFormat="1" ht="18" customHeight="1" spans="1:5">
      <c r="A25" s="156" t="s">
        <v>1113</v>
      </c>
      <c r="B25" s="156" t="s">
        <v>1114</v>
      </c>
      <c r="C25" s="156" t="s">
        <v>1115</v>
      </c>
      <c r="D25" s="156" t="s">
        <v>1116</v>
      </c>
      <c r="E25" s="157">
        <v>2072</v>
      </c>
    </row>
    <row r="26" s="147" customFormat="1" ht="18" customHeight="1" spans="1:5">
      <c r="A26" s="156" t="s">
        <v>461</v>
      </c>
      <c r="B26" s="156" t="s">
        <v>1117</v>
      </c>
      <c r="C26" s="156" t="s">
        <v>1118</v>
      </c>
      <c r="D26" s="156" t="s">
        <v>1116</v>
      </c>
      <c r="E26" s="157">
        <v>2720</v>
      </c>
    </row>
    <row r="27" s="147" customFormat="1" ht="18" customHeight="1" spans="1:5">
      <c r="A27" s="156" t="s">
        <v>1119</v>
      </c>
      <c r="B27" s="156" t="s">
        <v>1120</v>
      </c>
      <c r="C27" s="156" t="s">
        <v>1121</v>
      </c>
      <c r="D27" s="156" t="s">
        <v>1122</v>
      </c>
      <c r="E27" s="157">
        <v>21224</v>
      </c>
    </row>
    <row r="28" s="147" customFormat="1" ht="18" customHeight="1" spans="1:5">
      <c r="A28" s="156" t="s">
        <v>1123</v>
      </c>
      <c r="B28" s="156" t="s">
        <v>1124</v>
      </c>
      <c r="C28" s="156" t="s">
        <v>1121</v>
      </c>
      <c r="D28" s="156" t="s">
        <v>1122</v>
      </c>
      <c r="E28" s="157">
        <v>21224</v>
      </c>
    </row>
    <row r="29" s="147" customFormat="1" ht="18" customHeight="1" spans="1:5">
      <c r="A29" s="156" t="s">
        <v>1125</v>
      </c>
      <c r="B29" s="156" t="s">
        <v>1126</v>
      </c>
      <c r="C29" s="156" t="s">
        <v>1127</v>
      </c>
      <c r="D29" s="156" t="s">
        <v>1128</v>
      </c>
      <c r="E29" s="157">
        <v>22624</v>
      </c>
    </row>
    <row r="30" s="147" customFormat="1" ht="18" customHeight="1" spans="1:5">
      <c r="A30" s="156" t="s">
        <v>1129</v>
      </c>
      <c r="B30" s="156" t="s">
        <v>1130</v>
      </c>
      <c r="C30" s="156" t="s">
        <v>1131</v>
      </c>
      <c r="D30" s="156" t="s">
        <v>1132</v>
      </c>
      <c r="E30" s="157">
        <v>29172</v>
      </c>
    </row>
    <row r="31" s="147" customFormat="1" ht="18" customHeight="1" spans="1:5">
      <c r="A31" s="156" t="s">
        <v>1133</v>
      </c>
      <c r="B31" s="156" t="s">
        <v>1134</v>
      </c>
      <c r="C31" s="156" t="s">
        <v>1135</v>
      </c>
      <c r="D31" s="156" t="s">
        <v>1099</v>
      </c>
      <c r="E31" s="157">
        <v>37416</v>
      </c>
    </row>
    <row r="32" s="147" customFormat="1" ht="18" customHeight="1" spans="1:5">
      <c r="A32" s="156" t="s">
        <v>1136</v>
      </c>
      <c r="B32" s="156" t="s">
        <v>1137</v>
      </c>
      <c r="C32" s="156" t="s">
        <v>1138</v>
      </c>
      <c r="D32" s="156" t="s">
        <v>1099</v>
      </c>
      <c r="E32" s="157">
        <v>37310</v>
      </c>
    </row>
    <row r="33" s="147" customFormat="1" ht="27" customHeight="1" spans="1:5">
      <c r="A33" s="156" t="s">
        <v>1139</v>
      </c>
      <c r="B33" s="156" t="s">
        <v>1140</v>
      </c>
      <c r="C33" s="156" t="s">
        <v>1141</v>
      </c>
      <c r="D33" s="156" t="s">
        <v>1142</v>
      </c>
      <c r="E33" s="157" t="s">
        <v>1143</v>
      </c>
    </row>
    <row r="34" s="147" customFormat="1" ht="18" customHeight="1" spans="1:5">
      <c r="A34" s="156" t="s">
        <v>1144</v>
      </c>
      <c r="B34" s="156" t="s">
        <v>1145</v>
      </c>
      <c r="C34" s="156" t="s">
        <v>1146</v>
      </c>
      <c r="D34" s="156" t="s">
        <v>1142</v>
      </c>
      <c r="E34" s="157">
        <v>28027</v>
      </c>
    </row>
    <row r="35" s="147" customFormat="1" ht="18" customHeight="1" spans="1:5">
      <c r="A35" s="156" t="s">
        <v>1147</v>
      </c>
      <c r="B35" s="156" t="s">
        <v>1148</v>
      </c>
      <c r="C35" s="156" t="s">
        <v>1149</v>
      </c>
      <c r="D35" s="156" t="s">
        <v>1150</v>
      </c>
      <c r="E35" s="157" t="s">
        <v>1151</v>
      </c>
    </row>
    <row r="36" s="147" customFormat="1" ht="18" customHeight="1" spans="1:5">
      <c r="A36" s="156" t="s">
        <v>1152</v>
      </c>
      <c r="B36" s="156" t="s">
        <v>1153</v>
      </c>
      <c r="C36" s="156" t="s">
        <v>1149</v>
      </c>
      <c r="D36" s="156" t="s">
        <v>1150</v>
      </c>
      <c r="E36" s="157">
        <v>43062</v>
      </c>
    </row>
    <row r="37" s="148" customFormat="1" ht="18" customHeight="1" spans="1:5">
      <c r="A37" s="156" t="s">
        <v>1154</v>
      </c>
      <c r="B37" s="156" t="s">
        <v>1155</v>
      </c>
      <c r="C37" s="156" t="s">
        <v>1156</v>
      </c>
      <c r="D37" s="156" t="s">
        <v>1150</v>
      </c>
      <c r="E37" s="157" t="s">
        <v>1157</v>
      </c>
    </row>
    <row r="38" s="147" customFormat="1" ht="18" customHeight="1" spans="1:5">
      <c r="A38" s="156" t="s">
        <v>1158</v>
      </c>
      <c r="B38" s="156" t="s">
        <v>1159</v>
      </c>
      <c r="C38" s="156" t="s">
        <v>1160</v>
      </c>
      <c r="D38" s="156" t="s">
        <v>1161</v>
      </c>
      <c r="E38" s="157">
        <v>41048</v>
      </c>
    </row>
    <row r="39" s="147" customFormat="1" ht="18" customHeight="1" spans="1:5">
      <c r="A39" s="156" t="s">
        <v>1162</v>
      </c>
      <c r="B39" s="156" t="s">
        <v>1163</v>
      </c>
      <c r="C39" s="156" t="s">
        <v>1160</v>
      </c>
      <c r="D39" s="156" t="s">
        <v>1161</v>
      </c>
      <c r="E39" s="157">
        <v>41048</v>
      </c>
    </row>
    <row r="40" s="147" customFormat="1" ht="18" customHeight="1" spans="1:5">
      <c r="A40" s="156" t="s">
        <v>1164</v>
      </c>
      <c r="B40" s="156" t="s">
        <v>1165</v>
      </c>
      <c r="C40" s="156" t="s">
        <v>1160</v>
      </c>
      <c r="D40" s="156" t="s">
        <v>1161</v>
      </c>
      <c r="E40" s="157">
        <v>41048</v>
      </c>
    </row>
    <row r="41" s="147" customFormat="1" ht="18" customHeight="1" spans="1:5">
      <c r="A41" s="156" t="s">
        <v>1166</v>
      </c>
      <c r="B41" s="156" t="s">
        <v>1167</v>
      </c>
      <c r="C41" s="156" t="s">
        <v>1160</v>
      </c>
      <c r="D41" s="156" t="s">
        <v>1161</v>
      </c>
      <c r="E41" s="157">
        <v>41048</v>
      </c>
    </row>
    <row r="42" s="147" customFormat="1" ht="18" customHeight="1" spans="1:5">
      <c r="A42" s="156" t="s">
        <v>1168</v>
      </c>
      <c r="B42" s="156" t="s">
        <v>1169</v>
      </c>
      <c r="C42" s="156" t="s">
        <v>1170</v>
      </c>
      <c r="D42" s="156" t="s">
        <v>1171</v>
      </c>
      <c r="E42" s="157">
        <v>80019</v>
      </c>
    </row>
    <row r="43" s="147" customFormat="1" ht="18" customHeight="1" spans="1:5">
      <c r="A43" s="156" t="s">
        <v>1172</v>
      </c>
      <c r="B43" s="156" t="s">
        <v>1173</v>
      </c>
      <c r="C43" s="156" t="s">
        <v>1174</v>
      </c>
      <c r="D43" s="156" t="s">
        <v>1175</v>
      </c>
      <c r="E43" s="157">
        <v>48150</v>
      </c>
    </row>
    <row r="44" s="147" customFormat="1" ht="18" customHeight="1" spans="1:5">
      <c r="A44" s="156" t="s">
        <v>1176</v>
      </c>
      <c r="B44" s="156" t="s">
        <v>1177</v>
      </c>
      <c r="C44" s="156" t="s">
        <v>1178</v>
      </c>
      <c r="D44" s="156" t="s">
        <v>1179</v>
      </c>
      <c r="E44" s="157">
        <v>75019</v>
      </c>
    </row>
    <row r="45" s="147" customFormat="1" ht="18" customHeight="1" spans="1:5">
      <c r="A45" s="156" t="s">
        <v>1180</v>
      </c>
      <c r="B45" s="156" t="s">
        <v>1181</v>
      </c>
      <c r="C45" s="156" t="s">
        <v>1182</v>
      </c>
      <c r="D45" s="156" t="s">
        <v>1179</v>
      </c>
      <c r="E45" s="157">
        <v>76177</v>
      </c>
    </row>
    <row r="46" s="147" customFormat="1" ht="18" customHeight="1" spans="1:5">
      <c r="A46" s="156" t="s">
        <v>1183</v>
      </c>
      <c r="B46" s="156" t="s">
        <v>1184</v>
      </c>
      <c r="C46" s="156" t="s">
        <v>1185</v>
      </c>
      <c r="D46" s="156" t="s">
        <v>1179</v>
      </c>
      <c r="E46" s="157">
        <v>75261</v>
      </c>
    </row>
    <row r="47" s="147" customFormat="1" ht="18" customHeight="1" spans="1:5">
      <c r="A47" s="156" t="s">
        <v>1186</v>
      </c>
      <c r="B47" s="156" t="s">
        <v>1187</v>
      </c>
      <c r="C47" s="156" t="s">
        <v>1188</v>
      </c>
      <c r="D47" s="156" t="s">
        <v>1175</v>
      </c>
      <c r="E47" s="157">
        <v>48174</v>
      </c>
    </row>
    <row r="48" s="147" customFormat="1" ht="18" customHeight="1" spans="1:5">
      <c r="A48" s="156" t="s">
        <v>1189</v>
      </c>
      <c r="B48" s="156" t="s">
        <v>1190</v>
      </c>
      <c r="C48" s="156" t="s">
        <v>1191</v>
      </c>
      <c r="D48" s="156" t="s">
        <v>1055</v>
      </c>
      <c r="E48" s="157">
        <v>8691</v>
      </c>
    </row>
    <row r="49" s="147" customFormat="1" ht="18" customHeight="1" spans="1:5">
      <c r="A49" s="156" t="s">
        <v>1192</v>
      </c>
      <c r="B49" s="156" t="s">
        <v>1193</v>
      </c>
      <c r="C49" s="156" t="s">
        <v>1194</v>
      </c>
      <c r="D49" s="156" t="s">
        <v>1055</v>
      </c>
      <c r="E49" s="157">
        <v>7001</v>
      </c>
    </row>
    <row r="50" s="147" customFormat="1" ht="18" customHeight="1" spans="1:5">
      <c r="A50" s="156" t="s">
        <v>1195</v>
      </c>
      <c r="B50" s="156" t="s">
        <v>1193</v>
      </c>
      <c r="C50" s="156" t="s">
        <v>1194</v>
      </c>
      <c r="D50" s="156" t="s">
        <v>1055</v>
      </c>
      <c r="E50" s="157">
        <v>7001</v>
      </c>
    </row>
    <row r="51" s="147" customFormat="1" ht="18" customHeight="1" spans="1:5">
      <c r="A51" s="156" t="s">
        <v>1196</v>
      </c>
      <c r="B51" s="156" t="s">
        <v>1197</v>
      </c>
      <c r="C51" s="156" t="s">
        <v>1198</v>
      </c>
      <c r="D51" s="156" t="s">
        <v>1055</v>
      </c>
      <c r="E51" s="157">
        <v>7008</v>
      </c>
    </row>
    <row r="52" s="147" customFormat="1" ht="18" customHeight="1" spans="1:5">
      <c r="A52" s="156" t="s">
        <v>1199</v>
      </c>
      <c r="B52" s="156" t="s">
        <v>1200</v>
      </c>
      <c r="C52" s="156" t="s">
        <v>1201</v>
      </c>
      <c r="D52" s="156" t="s">
        <v>1202</v>
      </c>
      <c r="E52" s="157">
        <v>93725</v>
      </c>
    </row>
    <row r="53" s="147" customFormat="1" ht="18" customHeight="1" spans="1:5">
      <c r="A53" s="156" t="s">
        <v>990</v>
      </c>
      <c r="B53" s="156" t="s">
        <v>1203</v>
      </c>
      <c r="C53" s="156" t="s">
        <v>1204</v>
      </c>
      <c r="D53" s="156" t="s">
        <v>1179</v>
      </c>
      <c r="E53" s="157">
        <v>75241</v>
      </c>
    </row>
    <row r="54" s="147" customFormat="1" ht="18" customHeight="1" spans="1:5">
      <c r="A54" s="156" t="s">
        <v>1205</v>
      </c>
      <c r="B54" s="156" t="s">
        <v>1206</v>
      </c>
      <c r="C54" s="156" t="s">
        <v>1178</v>
      </c>
      <c r="D54" s="156" t="s">
        <v>1179</v>
      </c>
      <c r="E54" s="157">
        <v>75019</v>
      </c>
    </row>
    <row r="55" s="147" customFormat="1" ht="18" customHeight="1" spans="1:5">
      <c r="A55" s="156" t="s">
        <v>1207</v>
      </c>
      <c r="B55" s="156" t="s">
        <v>1208</v>
      </c>
      <c r="C55" s="156" t="s">
        <v>1204</v>
      </c>
      <c r="D55" s="156" t="s">
        <v>1179</v>
      </c>
      <c r="E55" s="157">
        <v>75261</v>
      </c>
    </row>
    <row r="56" s="147" customFormat="1" ht="18" customHeight="1" spans="1:5">
      <c r="A56" s="156" t="s">
        <v>1209</v>
      </c>
      <c r="B56" s="156" t="s">
        <v>1210</v>
      </c>
      <c r="C56" s="156" t="s">
        <v>1211</v>
      </c>
      <c r="D56" s="156" t="s">
        <v>1132</v>
      </c>
      <c r="E56" s="157">
        <v>29303</v>
      </c>
    </row>
    <row r="57" s="147" customFormat="1" ht="18" customHeight="1" spans="1:5">
      <c r="A57" s="156" t="s">
        <v>1212</v>
      </c>
      <c r="B57" s="156" t="s">
        <v>1213</v>
      </c>
      <c r="C57" s="156" t="s">
        <v>1214</v>
      </c>
      <c r="D57" s="156" t="s">
        <v>1179</v>
      </c>
      <c r="E57" s="157">
        <v>77338</v>
      </c>
    </row>
    <row r="58" s="147" customFormat="1" ht="18" customHeight="1" spans="1:5">
      <c r="A58" s="156" t="s">
        <v>1215</v>
      </c>
      <c r="B58" s="156" t="s">
        <v>1216</v>
      </c>
      <c r="C58" s="156" t="s">
        <v>1217</v>
      </c>
      <c r="D58" s="156" t="s">
        <v>1179</v>
      </c>
      <c r="E58" s="157" t="s">
        <v>1218</v>
      </c>
    </row>
    <row r="59" s="147" customFormat="1" ht="18" customHeight="1" spans="1:5">
      <c r="A59" s="156" t="s">
        <v>1219</v>
      </c>
      <c r="B59" s="156" t="s">
        <v>1220</v>
      </c>
      <c r="C59" s="156" t="s">
        <v>1221</v>
      </c>
      <c r="D59" s="156" t="s">
        <v>1179</v>
      </c>
      <c r="E59" s="157">
        <v>77423</v>
      </c>
    </row>
    <row r="60" s="147" customFormat="1" ht="18" customHeight="1" spans="1:5">
      <c r="A60" s="156" t="s">
        <v>1222</v>
      </c>
      <c r="B60" s="156" t="s">
        <v>1223</v>
      </c>
      <c r="C60" s="156" t="s">
        <v>1224</v>
      </c>
      <c r="D60" s="156" t="s">
        <v>1225</v>
      </c>
      <c r="E60" s="157">
        <v>46075</v>
      </c>
    </row>
    <row r="61" s="147" customFormat="1" ht="18" customHeight="1" spans="1:5">
      <c r="A61" s="156" t="s">
        <v>1226</v>
      </c>
      <c r="B61" s="156" t="s">
        <v>1227</v>
      </c>
      <c r="C61" s="156" t="s">
        <v>1228</v>
      </c>
      <c r="D61" s="156" t="s">
        <v>1225</v>
      </c>
      <c r="E61" s="157">
        <v>46168</v>
      </c>
    </row>
    <row r="62" s="147" customFormat="1" ht="18" customHeight="1" spans="1:5">
      <c r="A62" s="156" t="s">
        <v>1229</v>
      </c>
      <c r="B62" s="156" t="s">
        <v>1230</v>
      </c>
      <c r="C62" s="156" t="s">
        <v>1228</v>
      </c>
      <c r="D62" s="156" t="s">
        <v>1225</v>
      </c>
      <c r="E62" s="157">
        <v>46168</v>
      </c>
    </row>
    <row r="63" s="147" customFormat="1" ht="18" customHeight="1" spans="1:5">
      <c r="A63" s="156" t="s">
        <v>1231</v>
      </c>
      <c r="B63" s="156" t="s">
        <v>1232</v>
      </c>
      <c r="C63" s="156" t="s">
        <v>1233</v>
      </c>
      <c r="D63" s="156" t="s">
        <v>1225</v>
      </c>
      <c r="E63" s="157">
        <v>46231</v>
      </c>
    </row>
    <row r="64" s="147" customFormat="1" ht="18" customHeight="1" spans="1:5">
      <c r="A64" s="156" t="s">
        <v>1234</v>
      </c>
      <c r="B64" s="156" t="s">
        <v>1235</v>
      </c>
      <c r="C64" s="156" t="s">
        <v>1228</v>
      </c>
      <c r="D64" s="156" t="s">
        <v>1225</v>
      </c>
      <c r="E64" s="157">
        <v>46168</v>
      </c>
    </row>
    <row r="65" s="147" customFormat="1" ht="18" customHeight="1" spans="1:5">
      <c r="A65" s="156" t="s">
        <v>1236</v>
      </c>
      <c r="B65" s="156" t="s">
        <v>1237</v>
      </c>
      <c r="C65" s="156" t="s">
        <v>1238</v>
      </c>
      <c r="D65" s="156" t="s">
        <v>1225</v>
      </c>
      <c r="E65" s="157">
        <v>47130</v>
      </c>
    </row>
    <row r="66" s="147" customFormat="1" ht="18" customHeight="1" spans="1:5">
      <c r="A66" s="156" t="s">
        <v>1239</v>
      </c>
      <c r="B66" s="156" t="s">
        <v>1240</v>
      </c>
      <c r="C66" s="156" t="s">
        <v>1217</v>
      </c>
      <c r="D66" s="156" t="s">
        <v>1179</v>
      </c>
      <c r="E66" s="157">
        <v>77064</v>
      </c>
    </row>
    <row r="67" s="147" customFormat="1" ht="28.15" customHeight="1" spans="1:5">
      <c r="A67" s="156" t="s">
        <v>1241</v>
      </c>
      <c r="B67" s="156" t="s">
        <v>1242</v>
      </c>
      <c r="C67" s="156" t="s">
        <v>1217</v>
      </c>
      <c r="D67" s="156" t="s">
        <v>1179</v>
      </c>
      <c r="E67" s="157">
        <v>77040</v>
      </c>
    </row>
    <row r="68" s="147" customFormat="1" ht="18" customHeight="1" spans="1:5">
      <c r="A68" s="156" t="s">
        <v>1243</v>
      </c>
      <c r="B68" s="156" t="s">
        <v>1244</v>
      </c>
      <c r="C68" s="156" t="s">
        <v>1245</v>
      </c>
      <c r="D68" s="156" t="s">
        <v>1161</v>
      </c>
      <c r="E68" s="157">
        <v>41018</v>
      </c>
    </row>
    <row r="69" s="147" customFormat="1" ht="18" customHeight="1" spans="1:5">
      <c r="A69" s="156" t="s">
        <v>1246</v>
      </c>
      <c r="B69" s="156" t="s">
        <v>1247</v>
      </c>
      <c r="C69" s="156" t="s">
        <v>1248</v>
      </c>
      <c r="D69" s="156" t="s">
        <v>1161</v>
      </c>
      <c r="E69" s="157">
        <v>41048</v>
      </c>
    </row>
    <row r="70" s="147" customFormat="1" ht="18" customHeight="1" spans="1:5">
      <c r="A70" s="156" t="s">
        <v>1249</v>
      </c>
      <c r="B70" s="156" t="s">
        <v>1250</v>
      </c>
      <c r="C70" s="156" t="s">
        <v>1251</v>
      </c>
      <c r="D70" s="156" t="s">
        <v>1055</v>
      </c>
      <c r="E70" s="157">
        <v>8066</v>
      </c>
    </row>
    <row r="71" s="147" customFormat="1" ht="18" customHeight="1" spans="1:5">
      <c r="A71" s="156" t="s">
        <v>1252</v>
      </c>
      <c r="B71" s="156" t="s">
        <v>1253</v>
      </c>
      <c r="C71" s="156" t="s">
        <v>1254</v>
      </c>
      <c r="D71" s="156" t="s">
        <v>1055</v>
      </c>
      <c r="E71" s="157">
        <v>8085</v>
      </c>
    </row>
    <row r="72" s="147" customFormat="1" ht="18" customHeight="1" spans="1:5">
      <c r="A72" s="156" t="s">
        <v>1255</v>
      </c>
      <c r="B72" s="156" t="s">
        <v>1256</v>
      </c>
      <c r="C72" s="156" t="s">
        <v>1257</v>
      </c>
      <c r="D72" s="156" t="s">
        <v>1258</v>
      </c>
      <c r="E72" s="157">
        <v>89115</v>
      </c>
    </row>
    <row r="73" s="147" customFormat="1" ht="18" customHeight="1" spans="1:5">
      <c r="A73" s="156" t="s">
        <v>1259</v>
      </c>
      <c r="B73" s="156" t="s">
        <v>1260</v>
      </c>
      <c r="C73" s="156" t="s">
        <v>1261</v>
      </c>
      <c r="D73" s="156" t="s">
        <v>1262</v>
      </c>
      <c r="E73" s="157">
        <v>32218</v>
      </c>
    </row>
    <row r="74" s="147" customFormat="1" ht="18" customHeight="1" spans="1:5">
      <c r="A74" s="156" t="s">
        <v>1263</v>
      </c>
      <c r="B74" s="156" t="s">
        <v>1264</v>
      </c>
      <c r="C74" s="156" t="s">
        <v>1261</v>
      </c>
      <c r="D74" s="156" t="s">
        <v>1262</v>
      </c>
      <c r="E74" s="157" t="s">
        <v>1265</v>
      </c>
    </row>
    <row r="75" s="147" customFormat="1" ht="18" customHeight="1" spans="1:5">
      <c r="A75" s="156" t="s">
        <v>1266</v>
      </c>
      <c r="B75" s="156" t="s">
        <v>1267</v>
      </c>
      <c r="C75" s="156" t="s">
        <v>1268</v>
      </c>
      <c r="D75" s="156" t="s">
        <v>1262</v>
      </c>
      <c r="E75" s="157">
        <v>33811</v>
      </c>
    </row>
    <row r="76" s="147" customFormat="1" ht="18" customHeight="1" spans="1:5">
      <c r="A76" s="156" t="s">
        <v>1269</v>
      </c>
      <c r="B76" s="156" t="s">
        <v>1270</v>
      </c>
      <c r="C76" s="156" t="s">
        <v>1271</v>
      </c>
      <c r="D76" s="156" t="s">
        <v>1258</v>
      </c>
      <c r="E76" s="157">
        <v>89115</v>
      </c>
    </row>
    <row r="77" s="147" customFormat="1" ht="18" customHeight="1" spans="1:5">
      <c r="A77" s="156" t="s">
        <v>1272</v>
      </c>
      <c r="B77" s="156" t="s">
        <v>1273</v>
      </c>
      <c r="C77" s="156" t="s">
        <v>1271</v>
      </c>
      <c r="D77" s="156" t="s">
        <v>1258</v>
      </c>
      <c r="E77" s="157">
        <v>89030</v>
      </c>
    </row>
    <row r="78" s="147" customFormat="1" ht="18" customHeight="1" spans="1:5">
      <c r="A78" s="156" t="s">
        <v>1274</v>
      </c>
      <c r="B78" s="156" t="s">
        <v>1275</v>
      </c>
      <c r="C78" s="156" t="s">
        <v>1271</v>
      </c>
      <c r="D78" s="156" t="s">
        <v>1258</v>
      </c>
      <c r="E78" s="157">
        <v>89115</v>
      </c>
    </row>
    <row r="79" s="147" customFormat="1" ht="18" customHeight="1" spans="1:5">
      <c r="A79" s="156" t="s">
        <v>1276</v>
      </c>
      <c r="B79" s="156" t="s">
        <v>1277</v>
      </c>
      <c r="C79" s="156" t="s">
        <v>1278</v>
      </c>
      <c r="D79" s="156" t="s">
        <v>1161</v>
      </c>
      <c r="E79" s="157">
        <v>40511</v>
      </c>
    </row>
    <row r="80" s="147" customFormat="1" ht="18" customHeight="1" spans="1:5">
      <c r="A80" s="156" t="s">
        <v>1279</v>
      </c>
      <c r="B80" s="156" t="s">
        <v>1280</v>
      </c>
      <c r="C80" s="156" t="s">
        <v>1278</v>
      </c>
      <c r="D80" s="156" t="s">
        <v>1161</v>
      </c>
      <c r="E80" s="157">
        <v>40511</v>
      </c>
    </row>
    <row r="81" s="147" customFormat="1" ht="18" customHeight="1" spans="1:5">
      <c r="A81" s="156" t="s">
        <v>1281</v>
      </c>
      <c r="B81" s="156" t="s">
        <v>1282</v>
      </c>
      <c r="C81" s="156" t="s">
        <v>1283</v>
      </c>
      <c r="D81" s="156" t="s">
        <v>1202</v>
      </c>
      <c r="E81" s="157">
        <v>91752</v>
      </c>
    </row>
    <row r="82" s="147" customFormat="1" ht="18" customHeight="1" spans="1:5">
      <c r="A82" s="156" t="s">
        <v>1284</v>
      </c>
      <c r="B82" s="156" t="s">
        <v>1285</v>
      </c>
      <c r="C82" s="156" t="s">
        <v>1286</v>
      </c>
      <c r="D82" s="156" t="s">
        <v>1202</v>
      </c>
      <c r="E82" s="157">
        <v>92374</v>
      </c>
    </row>
    <row r="83" s="147" customFormat="1" ht="18" customHeight="1" spans="1:5">
      <c r="A83" s="156" t="s">
        <v>1287</v>
      </c>
      <c r="B83" s="156" t="s">
        <v>1288</v>
      </c>
      <c r="C83" s="156" t="s">
        <v>1289</v>
      </c>
      <c r="D83" s="156" t="s">
        <v>1202</v>
      </c>
      <c r="E83" s="157" t="s">
        <v>1290</v>
      </c>
    </row>
    <row r="84" s="147" customFormat="1" ht="18" customHeight="1" spans="1:5">
      <c r="A84" s="156" t="s">
        <v>1291</v>
      </c>
      <c r="B84" s="156" t="s">
        <v>1292</v>
      </c>
      <c r="C84" s="156" t="s">
        <v>1293</v>
      </c>
      <c r="D84" s="156" t="s">
        <v>1202</v>
      </c>
      <c r="E84" s="157">
        <v>92376</v>
      </c>
    </row>
    <row r="85" s="147" customFormat="1" ht="18" customHeight="1" spans="1:5">
      <c r="A85" s="156" t="s">
        <v>1294</v>
      </c>
      <c r="B85" s="156" t="s">
        <v>1295</v>
      </c>
      <c r="C85" s="156" t="s">
        <v>1296</v>
      </c>
      <c r="D85" s="156" t="s">
        <v>1297</v>
      </c>
      <c r="E85" s="157">
        <v>66219</v>
      </c>
    </row>
    <row r="86" s="147" customFormat="1" ht="18" customHeight="1" spans="1:5">
      <c r="A86" s="156" t="s">
        <v>1298</v>
      </c>
      <c r="B86" s="156" t="s">
        <v>1299</v>
      </c>
      <c r="C86" s="156" t="s">
        <v>1300</v>
      </c>
      <c r="D86" s="156" t="s">
        <v>1043</v>
      </c>
      <c r="E86" s="157">
        <v>17015</v>
      </c>
    </row>
    <row r="87" s="147" customFormat="1" ht="18" customHeight="1" spans="1:5">
      <c r="A87" s="156" t="s">
        <v>1298</v>
      </c>
      <c r="B87" s="156" t="s">
        <v>1301</v>
      </c>
      <c r="C87" s="156" t="s">
        <v>1300</v>
      </c>
      <c r="D87" s="156" t="s">
        <v>1043</v>
      </c>
      <c r="E87" s="157">
        <v>17015</v>
      </c>
    </row>
    <row r="88" s="147" customFormat="1" ht="18" customHeight="1" spans="1:5">
      <c r="A88" s="156" t="s">
        <v>1302</v>
      </c>
      <c r="B88" s="156" t="s">
        <v>1303</v>
      </c>
      <c r="C88" s="156" t="s">
        <v>1304</v>
      </c>
      <c r="D88" s="156" t="s">
        <v>1122</v>
      </c>
      <c r="E88" s="157">
        <v>21901</v>
      </c>
    </row>
    <row r="89" s="147" customFormat="1" ht="18" customHeight="1" spans="1:5">
      <c r="A89" s="156" t="s">
        <v>1305</v>
      </c>
      <c r="B89" s="156" t="s">
        <v>1306</v>
      </c>
      <c r="C89" s="156" t="s">
        <v>673</v>
      </c>
      <c r="D89" s="156" t="s">
        <v>1307</v>
      </c>
      <c r="E89" s="157" t="s">
        <v>1308</v>
      </c>
    </row>
    <row r="90" s="147" customFormat="1" ht="18" customHeight="1" spans="1:5">
      <c r="A90" s="156" t="s">
        <v>1309</v>
      </c>
      <c r="B90" s="156" t="s">
        <v>1310</v>
      </c>
      <c r="C90" s="156" t="s">
        <v>673</v>
      </c>
      <c r="D90" s="156" t="s">
        <v>1307</v>
      </c>
      <c r="E90" s="157">
        <v>60433</v>
      </c>
    </row>
    <row r="91" s="147" customFormat="1" ht="18" customHeight="1" spans="1:5">
      <c r="A91" s="156" t="s">
        <v>1311</v>
      </c>
      <c r="B91" s="156" t="s">
        <v>1312</v>
      </c>
      <c r="C91" s="156" t="s">
        <v>673</v>
      </c>
      <c r="D91" s="156" t="s">
        <v>1307</v>
      </c>
      <c r="E91" s="157">
        <v>60433</v>
      </c>
    </row>
    <row r="92" s="147" customFormat="1" ht="18" customHeight="1" spans="1:5">
      <c r="A92" s="156" t="s">
        <v>1313</v>
      </c>
      <c r="B92" s="156" t="s">
        <v>1314</v>
      </c>
      <c r="C92" s="156" t="s">
        <v>673</v>
      </c>
      <c r="D92" s="156" t="s">
        <v>1307</v>
      </c>
      <c r="E92" s="157">
        <v>60433</v>
      </c>
    </row>
    <row r="93" s="147" customFormat="1" ht="18" customHeight="1" spans="1:5">
      <c r="A93" s="156" t="s">
        <v>1315</v>
      </c>
      <c r="B93" s="156" t="s">
        <v>1316</v>
      </c>
      <c r="C93" s="156" t="s">
        <v>1317</v>
      </c>
      <c r="D93" s="156" t="s">
        <v>1307</v>
      </c>
      <c r="E93" s="157" t="s">
        <v>1318</v>
      </c>
    </row>
    <row r="94" s="147" customFormat="1" ht="18" customHeight="1" spans="1:5">
      <c r="A94" s="156" t="s">
        <v>1319</v>
      </c>
      <c r="B94" s="156" t="s">
        <v>1320</v>
      </c>
      <c r="C94" s="156" t="s">
        <v>1321</v>
      </c>
      <c r="D94" s="156" t="s">
        <v>1307</v>
      </c>
      <c r="E94" s="157">
        <v>60449</v>
      </c>
    </row>
    <row r="95" s="147" customFormat="1" ht="18" customHeight="1" spans="1:5">
      <c r="A95" s="156" t="s">
        <v>1322</v>
      </c>
      <c r="B95" s="156" t="s">
        <v>1323</v>
      </c>
      <c r="C95" s="156" t="s">
        <v>1324</v>
      </c>
      <c r="D95" s="156" t="s">
        <v>1307</v>
      </c>
      <c r="E95" s="157">
        <v>60085</v>
      </c>
    </row>
    <row r="96" s="147" customFormat="1" ht="18" customHeight="1" spans="1:5">
      <c r="A96" s="156" t="s">
        <v>1325</v>
      </c>
      <c r="B96" s="156" t="s">
        <v>1326</v>
      </c>
      <c r="C96" s="156" t="s">
        <v>1170</v>
      </c>
      <c r="D96" s="156" t="s">
        <v>1307</v>
      </c>
      <c r="E96" s="157">
        <v>60502</v>
      </c>
    </row>
    <row r="97" s="147" customFormat="1" ht="18" customHeight="1" spans="1:5">
      <c r="A97" s="156" t="s">
        <v>1327</v>
      </c>
      <c r="B97" s="156" t="s">
        <v>1328</v>
      </c>
      <c r="C97" s="156" t="s">
        <v>1329</v>
      </c>
      <c r="D97" s="156" t="s">
        <v>1062</v>
      </c>
      <c r="E97" s="157">
        <v>30549</v>
      </c>
    </row>
    <row r="98" s="147" customFormat="1" ht="18" customHeight="1" spans="1:5">
      <c r="A98" s="156" t="s">
        <v>1330</v>
      </c>
      <c r="B98" s="156" t="s">
        <v>1331</v>
      </c>
      <c r="C98" s="156" t="s">
        <v>1332</v>
      </c>
      <c r="D98" s="156" t="s">
        <v>1262</v>
      </c>
      <c r="E98" s="157">
        <v>33182</v>
      </c>
    </row>
    <row r="99" s="147" customFormat="1" ht="18" customHeight="1" spans="1:5">
      <c r="A99" s="156" t="s">
        <v>1333</v>
      </c>
      <c r="B99" s="156" t="s">
        <v>1334</v>
      </c>
      <c r="C99" s="156" t="s">
        <v>1335</v>
      </c>
      <c r="D99" s="156" t="s">
        <v>1297</v>
      </c>
      <c r="E99" s="157" t="s">
        <v>1336</v>
      </c>
    </row>
    <row r="100" s="147" customFormat="1" ht="18" customHeight="1" spans="1:5">
      <c r="A100" s="156" t="s">
        <v>1337</v>
      </c>
      <c r="B100" s="156" t="s">
        <v>1338</v>
      </c>
      <c r="C100" s="156" t="s">
        <v>1339</v>
      </c>
      <c r="D100" s="156" t="s">
        <v>1340</v>
      </c>
      <c r="E100" s="157">
        <v>66102</v>
      </c>
    </row>
    <row r="101" s="147" customFormat="1" ht="18" customHeight="1" spans="1:5">
      <c r="A101" s="156" t="s">
        <v>1341</v>
      </c>
      <c r="B101" s="156" t="s">
        <v>1342</v>
      </c>
      <c r="C101" s="156" t="s">
        <v>1343</v>
      </c>
      <c r="D101" s="156" t="s">
        <v>1344</v>
      </c>
      <c r="E101" s="157">
        <v>53144</v>
      </c>
    </row>
    <row r="102" s="147" customFormat="1" ht="18" customHeight="1" spans="1:5">
      <c r="A102" s="156" t="s">
        <v>1345</v>
      </c>
      <c r="B102" s="156" t="s">
        <v>1346</v>
      </c>
      <c r="C102" s="156" t="s">
        <v>1347</v>
      </c>
      <c r="D102" s="156" t="s">
        <v>1348</v>
      </c>
      <c r="E102" s="157">
        <v>55379</v>
      </c>
    </row>
    <row r="103" s="147" customFormat="1" ht="18" customHeight="1" spans="1:5">
      <c r="A103" s="156" t="s">
        <v>1349</v>
      </c>
      <c r="B103" s="156" t="s">
        <v>1350</v>
      </c>
      <c r="C103" s="156" t="s">
        <v>1351</v>
      </c>
      <c r="D103" s="156" t="s">
        <v>1202</v>
      </c>
      <c r="E103" s="157">
        <v>95363</v>
      </c>
    </row>
    <row r="104" s="147" customFormat="1" ht="18" customHeight="1" spans="1:5">
      <c r="A104" s="156" t="s">
        <v>1352</v>
      </c>
      <c r="B104" s="156" t="s">
        <v>1353</v>
      </c>
      <c r="C104" s="156" t="s">
        <v>1354</v>
      </c>
      <c r="D104" s="156" t="s">
        <v>1202</v>
      </c>
      <c r="E104" s="157">
        <v>95376</v>
      </c>
    </row>
    <row r="105" s="147" customFormat="1" ht="18" customHeight="1" spans="1:5">
      <c r="A105" s="156" t="s">
        <v>1355</v>
      </c>
      <c r="B105" s="156" t="s">
        <v>1356</v>
      </c>
      <c r="C105" s="156" t="s">
        <v>1357</v>
      </c>
      <c r="D105" s="156" t="s">
        <v>1202</v>
      </c>
      <c r="E105" s="157">
        <v>92408</v>
      </c>
    </row>
    <row r="106" s="147" customFormat="1" ht="18" customHeight="1" spans="1:5">
      <c r="A106" s="156" t="s">
        <v>1358</v>
      </c>
      <c r="B106" s="156" t="s">
        <v>1359</v>
      </c>
      <c r="C106" s="156" t="s">
        <v>1360</v>
      </c>
      <c r="D106" s="156" t="s">
        <v>1202</v>
      </c>
      <c r="E106" s="157">
        <v>92551</v>
      </c>
    </row>
    <row r="107" s="147" customFormat="1" ht="18" customHeight="1" spans="1:5">
      <c r="A107" s="156" t="s">
        <v>1361</v>
      </c>
      <c r="B107" s="156" t="s">
        <v>1362</v>
      </c>
      <c r="C107" s="156" t="s">
        <v>1286</v>
      </c>
      <c r="D107" s="156" t="s">
        <v>1202</v>
      </c>
      <c r="E107" s="157">
        <v>92374</v>
      </c>
    </row>
    <row r="108" s="147" customFormat="1" ht="18" customHeight="1" spans="1:5">
      <c r="A108" s="156" t="s">
        <v>1363</v>
      </c>
      <c r="B108" s="156" t="s">
        <v>1364</v>
      </c>
      <c r="C108" s="156" t="s">
        <v>1365</v>
      </c>
      <c r="D108" s="156" t="s">
        <v>1202</v>
      </c>
      <c r="E108" s="157">
        <v>92551</v>
      </c>
    </row>
    <row r="109" s="147" customFormat="1" ht="18" customHeight="1" spans="1:5">
      <c r="A109" s="156" t="s">
        <v>1366</v>
      </c>
      <c r="B109" s="156" t="s">
        <v>1367</v>
      </c>
      <c r="C109" s="156" t="s">
        <v>1286</v>
      </c>
      <c r="D109" s="156" t="s">
        <v>1202</v>
      </c>
      <c r="E109" s="157">
        <v>92374</v>
      </c>
    </row>
    <row r="110" s="147" customFormat="1" ht="18" customHeight="1" spans="1:5">
      <c r="A110" s="156" t="s">
        <v>1368</v>
      </c>
      <c r="B110" s="156" t="s">
        <v>1369</v>
      </c>
      <c r="C110" s="156" t="s">
        <v>1370</v>
      </c>
      <c r="D110" s="156" t="s">
        <v>1307</v>
      </c>
      <c r="E110" s="157">
        <v>60191</v>
      </c>
    </row>
    <row r="111" s="147" customFormat="1" ht="18" customHeight="1" spans="1:5">
      <c r="A111" s="156" t="s">
        <v>1371</v>
      </c>
      <c r="B111" s="156" t="s">
        <v>1372</v>
      </c>
      <c r="C111" s="156" t="s">
        <v>1373</v>
      </c>
      <c r="D111" s="156" t="s">
        <v>1374</v>
      </c>
      <c r="E111" s="157">
        <v>97060</v>
      </c>
    </row>
    <row r="112" s="147" customFormat="1" ht="18" customHeight="1" spans="1:5">
      <c r="A112" s="156" t="s">
        <v>1375</v>
      </c>
      <c r="B112" s="156" t="s">
        <v>1376</v>
      </c>
      <c r="C112" s="156" t="s">
        <v>1377</v>
      </c>
      <c r="D112" s="156" t="s">
        <v>1378</v>
      </c>
      <c r="E112" s="157">
        <v>19720</v>
      </c>
    </row>
    <row r="113" s="147" customFormat="1" ht="18" customHeight="1" spans="1:5">
      <c r="A113" s="156" t="s">
        <v>1379</v>
      </c>
      <c r="B113" s="156" t="s">
        <v>1380</v>
      </c>
      <c r="C113" s="156" t="s">
        <v>1377</v>
      </c>
      <c r="D113" s="156" t="s">
        <v>1378</v>
      </c>
      <c r="E113" s="157">
        <v>19720</v>
      </c>
    </row>
    <row r="114" s="147" customFormat="1" ht="18" customHeight="1" spans="1:5">
      <c r="A114" s="156" t="s">
        <v>1381</v>
      </c>
      <c r="B114" s="156" t="s">
        <v>1382</v>
      </c>
      <c r="C114" s="156" t="s">
        <v>1300</v>
      </c>
      <c r="D114" s="156" t="s">
        <v>1043</v>
      </c>
      <c r="E114" s="157">
        <v>17015</v>
      </c>
    </row>
    <row r="115" s="147" customFormat="1" ht="18" customHeight="1" spans="1:5">
      <c r="A115" s="156" t="s">
        <v>1383</v>
      </c>
      <c r="B115" s="156" t="s">
        <v>1384</v>
      </c>
      <c r="C115" s="156" t="s">
        <v>1385</v>
      </c>
      <c r="D115" s="156" t="s">
        <v>1043</v>
      </c>
      <c r="E115" s="157">
        <v>17339</v>
      </c>
    </row>
    <row r="116" s="147" customFormat="1" ht="18" customHeight="1" spans="1:5">
      <c r="A116" s="156" t="s">
        <v>1386</v>
      </c>
      <c r="B116" s="156" t="s">
        <v>1387</v>
      </c>
      <c r="C116" s="156" t="s">
        <v>1300</v>
      </c>
      <c r="D116" s="156" t="s">
        <v>1043</v>
      </c>
      <c r="E116" s="157">
        <v>17015</v>
      </c>
    </row>
    <row r="117" s="147" customFormat="1" ht="18" customHeight="1" spans="1:5">
      <c r="A117" s="156" t="s">
        <v>1388</v>
      </c>
      <c r="B117" s="156" t="s">
        <v>1389</v>
      </c>
      <c r="C117" s="156" t="s">
        <v>1390</v>
      </c>
      <c r="D117" s="156" t="s">
        <v>1378</v>
      </c>
      <c r="E117" s="157">
        <v>19709</v>
      </c>
    </row>
    <row r="118" s="147" customFormat="1" ht="18" customHeight="1" spans="1:5">
      <c r="A118" s="156" t="s">
        <v>1391</v>
      </c>
      <c r="B118" s="156" t="s">
        <v>1392</v>
      </c>
      <c r="C118" s="156" t="s">
        <v>1390</v>
      </c>
      <c r="D118" s="156" t="s">
        <v>1378</v>
      </c>
      <c r="E118" s="157">
        <v>19709</v>
      </c>
    </row>
    <row r="119" s="147" customFormat="1" ht="18" customHeight="1" spans="1:5">
      <c r="A119" s="156" t="s">
        <v>1393</v>
      </c>
      <c r="B119" s="156" t="s">
        <v>1394</v>
      </c>
      <c r="C119" s="156" t="s">
        <v>1395</v>
      </c>
      <c r="D119" s="156" t="s">
        <v>1396</v>
      </c>
      <c r="E119" s="157">
        <v>85043</v>
      </c>
    </row>
    <row r="120" s="147" customFormat="1" ht="18" customHeight="1" spans="1:5">
      <c r="A120" s="156" t="s">
        <v>1397</v>
      </c>
      <c r="B120" s="156" t="s">
        <v>1398</v>
      </c>
      <c r="C120" s="156" t="s">
        <v>1399</v>
      </c>
      <c r="D120" s="156" t="s">
        <v>1396</v>
      </c>
      <c r="E120" s="157">
        <v>85338</v>
      </c>
    </row>
    <row r="121" s="147" customFormat="1" ht="18" customHeight="1" spans="1:5">
      <c r="A121" s="156" t="s">
        <v>1400</v>
      </c>
      <c r="B121" s="156" t="s">
        <v>1401</v>
      </c>
      <c r="C121" s="156" t="s">
        <v>1395</v>
      </c>
      <c r="D121" s="156" t="s">
        <v>1396</v>
      </c>
      <c r="E121" s="157">
        <v>85043</v>
      </c>
    </row>
    <row r="122" s="147" customFormat="1" ht="18" customHeight="1" spans="1:5">
      <c r="A122" s="156" t="s">
        <v>1402</v>
      </c>
      <c r="B122" s="156" t="s">
        <v>1403</v>
      </c>
      <c r="C122" s="156" t="s">
        <v>1395</v>
      </c>
      <c r="D122" s="156" t="s">
        <v>1396</v>
      </c>
      <c r="E122" s="157">
        <v>85043</v>
      </c>
    </row>
    <row r="123" s="147" customFormat="1" ht="18" customHeight="1" spans="1:5">
      <c r="A123" s="156" t="s">
        <v>1404</v>
      </c>
      <c r="B123" s="156" t="s">
        <v>1405</v>
      </c>
      <c r="C123" s="156" t="s">
        <v>1406</v>
      </c>
      <c r="D123" s="156" t="s">
        <v>1043</v>
      </c>
      <c r="E123" s="157">
        <v>15205</v>
      </c>
    </row>
    <row r="124" s="147" customFormat="1" ht="18" customHeight="1" spans="1:5">
      <c r="A124" s="156" t="s">
        <v>1407</v>
      </c>
      <c r="B124" s="156" t="s">
        <v>1408</v>
      </c>
      <c r="C124" s="156" t="s">
        <v>1409</v>
      </c>
      <c r="D124" s="156" t="s">
        <v>1128</v>
      </c>
      <c r="E124" s="157">
        <v>23803</v>
      </c>
    </row>
    <row r="125" s="147" customFormat="1" ht="18" customHeight="1" spans="1:5">
      <c r="A125" s="156" t="s">
        <v>1410</v>
      </c>
      <c r="B125" s="156" t="s">
        <v>1411</v>
      </c>
      <c r="C125" s="156" t="s">
        <v>1412</v>
      </c>
      <c r="D125" s="156" t="s">
        <v>1128</v>
      </c>
      <c r="E125" s="157">
        <v>23836</v>
      </c>
    </row>
    <row r="126" s="147" customFormat="1" ht="18" customHeight="1" spans="1:5">
      <c r="A126" s="156" t="s">
        <v>1413</v>
      </c>
      <c r="B126" s="156" t="s">
        <v>1414</v>
      </c>
      <c r="C126" s="156" t="s">
        <v>1412</v>
      </c>
      <c r="D126" s="156" t="s">
        <v>1128</v>
      </c>
      <c r="E126" s="157">
        <v>23836</v>
      </c>
    </row>
    <row r="127" s="147" customFormat="1" ht="18" customHeight="1" spans="1:5">
      <c r="A127" s="156" t="s">
        <v>1415</v>
      </c>
      <c r="B127" s="156" t="s">
        <v>1416</v>
      </c>
      <c r="C127" s="156" t="s">
        <v>1417</v>
      </c>
      <c r="D127" s="156" t="s">
        <v>1258</v>
      </c>
      <c r="E127" s="157">
        <v>89408</v>
      </c>
    </row>
    <row r="128" s="147" customFormat="1" ht="18" customHeight="1" spans="1:5">
      <c r="A128" s="156" t="s">
        <v>1418</v>
      </c>
      <c r="B128" s="156" t="s">
        <v>1419</v>
      </c>
      <c r="C128" s="156" t="s">
        <v>1420</v>
      </c>
      <c r="D128" s="156" t="s">
        <v>1258</v>
      </c>
      <c r="E128" s="157">
        <v>85906</v>
      </c>
    </row>
    <row r="129" s="147" customFormat="1" ht="18" customHeight="1" spans="1:5">
      <c r="A129" s="156" t="s">
        <v>743</v>
      </c>
      <c r="B129" s="156" t="s">
        <v>1421</v>
      </c>
      <c r="C129" s="156" t="s">
        <v>1420</v>
      </c>
      <c r="D129" s="156" t="s">
        <v>1258</v>
      </c>
      <c r="E129" s="157">
        <v>89506</v>
      </c>
    </row>
    <row r="130" s="147" customFormat="1" ht="18" customHeight="1" spans="1:5">
      <c r="A130" s="156" t="s">
        <v>1422</v>
      </c>
      <c r="B130" s="156" t="s">
        <v>1423</v>
      </c>
      <c r="C130" s="156" t="s">
        <v>1424</v>
      </c>
      <c r="D130" s="156" t="s">
        <v>1179</v>
      </c>
      <c r="E130" s="157" t="s">
        <v>1425</v>
      </c>
    </row>
    <row r="131" s="147" customFormat="1" ht="18" customHeight="1" spans="1:5">
      <c r="A131" s="156" t="s">
        <v>1426</v>
      </c>
      <c r="B131" s="156" t="s">
        <v>1427</v>
      </c>
      <c r="C131" s="156" t="s">
        <v>1428</v>
      </c>
      <c r="D131" s="156" t="s">
        <v>1179</v>
      </c>
      <c r="E131" s="157">
        <v>78666</v>
      </c>
    </row>
    <row r="132" s="147" customFormat="1" ht="18" customHeight="1" spans="1:5">
      <c r="A132" s="156" t="s">
        <v>1429</v>
      </c>
      <c r="B132" s="156" t="s">
        <v>1430</v>
      </c>
      <c r="C132" s="156" t="s">
        <v>1431</v>
      </c>
      <c r="D132" s="156" t="s">
        <v>1161</v>
      </c>
      <c r="E132" s="157">
        <v>42718</v>
      </c>
    </row>
    <row r="133" s="147" customFormat="1" ht="18" customHeight="1" spans="1:5">
      <c r="A133" s="156" t="s">
        <v>1432</v>
      </c>
      <c r="B133" s="156" t="s">
        <v>1433</v>
      </c>
      <c r="C133" s="156" t="s">
        <v>1434</v>
      </c>
      <c r="D133" s="156" t="s">
        <v>1161</v>
      </c>
      <c r="E133" s="157">
        <v>40218</v>
      </c>
    </row>
    <row r="134" s="147" customFormat="1" ht="18" customHeight="1" spans="1:5">
      <c r="A134" s="156" t="s">
        <v>835</v>
      </c>
      <c r="B134" s="156" t="s">
        <v>1435</v>
      </c>
      <c r="C134" s="156" t="s">
        <v>1436</v>
      </c>
      <c r="D134" s="156" t="s">
        <v>1161</v>
      </c>
      <c r="E134" s="157">
        <v>40165</v>
      </c>
    </row>
    <row r="135" s="147" customFormat="1" ht="18" customHeight="1" spans="1:5">
      <c r="A135" s="156" t="s">
        <v>1437</v>
      </c>
      <c r="B135" s="156" t="s">
        <v>1438</v>
      </c>
      <c r="C135" s="156" t="s">
        <v>1436</v>
      </c>
      <c r="D135" s="156" t="s">
        <v>1161</v>
      </c>
      <c r="E135" s="157">
        <v>40165</v>
      </c>
    </row>
    <row r="136" s="147" customFormat="1" ht="18" customHeight="1" spans="1:5">
      <c r="A136" s="156" t="s">
        <v>1439</v>
      </c>
      <c r="B136" s="156" t="s">
        <v>1440</v>
      </c>
      <c r="C136" s="156" t="s">
        <v>1436</v>
      </c>
      <c r="D136" s="156" t="s">
        <v>1161</v>
      </c>
      <c r="E136" s="157">
        <v>40165</v>
      </c>
    </row>
    <row r="137" s="147" customFormat="1" ht="18" customHeight="1" spans="1:5">
      <c r="A137" s="156" t="s">
        <v>1441</v>
      </c>
      <c r="B137" s="156" t="s">
        <v>1442</v>
      </c>
      <c r="C137" s="156" t="s">
        <v>1238</v>
      </c>
      <c r="D137" s="156" t="s">
        <v>1225</v>
      </c>
      <c r="E137" s="157">
        <v>47130</v>
      </c>
    </row>
    <row r="138" s="147" customFormat="1" ht="18" customHeight="1" spans="1:5">
      <c r="A138" s="156" t="s">
        <v>1443</v>
      </c>
      <c r="B138" s="156" t="s">
        <v>1444</v>
      </c>
      <c r="C138" s="156" t="s">
        <v>1436</v>
      </c>
      <c r="D138" s="156" t="s">
        <v>1161</v>
      </c>
      <c r="E138" s="157">
        <v>40165</v>
      </c>
    </row>
    <row r="139" s="147" customFormat="1" ht="18" customHeight="1" spans="1:5">
      <c r="A139" s="156" t="s">
        <v>1445</v>
      </c>
      <c r="B139" s="156" t="s">
        <v>1446</v>
      </c>
      <c r="C139" s="156" t="s">
        <v>1447</v>
      </c>
      <c r="D139" s="156" t="s">
        <v>1083</v>
      </c>
      <c r="E139" s="157">
        <v>98144</v>
      </c>
    </row>
    <row r="140" s="147" customFormat="1" ht="18" customHeight="1" spans="1:5">
      <c r="A140" s="156" t="s">
        <v>1448</v>
      </c>
      <c r="B140" s="156" t="s">
        <v>1449</v>
      </c>
      <c r="C140" s="156" t="s">
        <v>1450</v>
      </c>
      <c r="D140" s="156" t="s">
        <v>1083</v>
      </c>
      <c r="E140" s="157">
        <v>98005</v>
      </c>
    </row>
    <row r="141" s="147" customFormat="1" ht="18" customHeight="1" spans="1:5">
      <c r="A141" s="156" t="s">
        <v>1451</v>
      </c>
      <c r="B141" s="156" t="s">
        <v>1452</v>
      </c>
      <c r="C141" s="156" t="s">
        <v>1354</v>
      </c>
      <c r="D141" s="156" t="s">
        <v>1202</v>
      </c>
      <c r="E141" s="157">
        <v>95391</v>
      </c>
    </row>
    <row r="142" s="147" customFormat="1" ht="18" customHeight="1" spans="1:5">
      <c r="A142" s="156" t="s">
        <v>1453</v>
      </c>
      <c r="B142" s="156" t="s">
        <v>1454</v>
      </c>
      <c r="C142" s="156" t="s">
        <v>1455</v>
      </c>
      <c r="D142" s="156" t="s">
        <v>1202</v>
      </c>
      <c r="E142" s="157">
        <v>95837</v>
      </c>
    </row>
    <row r="143" s="147" customFormat="1" ht="18" customHeight="1" spans="1:5">
      <c r="A143" s="156" t="s">
        <v>1456</v>
      </c>
      <c r="B143" s="156" t="s">
        <v>1457</v>
      </c>
      <c r="C143" s="156" t="s">
        <v>1458</v>
      </c>
      <c r="D143" s="156" t="s">
        <v>1202</v>
      </c>
      <c r="E143" s="157" t="s">
        <v>1459</v>
      </c>
    </row>
    <row r="144" s="147" customFormat="1" ht="18" customHeight="1" spans="1:5">
      <c r="A144" s="156" t="s">
        <v>1460</v>
      </c>
      <c r="B144" s="156" t="s">
        <v>1461</v>
      </c>
      <c r="C144" s="156" t="s">
        <v>1293</v>
      </c>
      <c r="D144" s="156" t="s">
        <v>1202</v>
      </c>
      <c r="E144" s="157" t="s">
        <v>1462</v>
      </c>
    </row>
    <row r="145" s="147" customFormat="1" ht="18" customHeight="1" spans="1:5">
      <c r="A145" s="156" t="s">
        <v>1463</v>
      </c>
      <c r="B145" s="156" t="s">
        <v>1464</v>
      </c>
      <c r="C145" s="156" t="s">
        <v>1465</v>
      </c>
      <c r="D145" s="156" t="s">
        <v>1307</v>
      </c>
      <c r="E145" s="157" t="s">
        <v>1466</v>
      </c>
    </row>
    <row r="146" s="147" customFormat="1" ht="18" customHeight="1" spans="1:5">
      <c r="A146" s="156" t="s">
        <v>1467</v>
      </c>
      <c r="B146" s="156" t="s">
        <v>1468</v>
      </c>
      <c r="C146" s="156" t="s">
        <v>1469</v>
      </c>
      <c r="D146" s="156" t="s">
        <v>1055</v>
      </c>
      <c r="E146" s="157">
        <v>8085</v>
      </c>
    </row>
    <row r="147" s="147" customFormat="1" ht="18" customHeight="1" spans="1:5">
      <c r="A147" s="156" t="s">
        <v>1470</v>
      </c>
      <c r="B147" s="156" t="s">
        <v>1471</v>
      </c>
      <c r="C147" s="156" t="s">
        <v>1472</v>
      </c>
      <c r="D147" s="156" t="s">
        <v>1055</v>
      </c>
      <c r="E147" s="157">
        <v>8512</v>
      </c>
    </row>
    <row r="148" s="147" customFormat="1" ht="18" customHeight="1" spans="1:5">
      <c r="A148" s="156" t="s">
        <v>1473</v>
      </c>
      <c r="B148" s="156" t="s">
        <v>1474</v>
      </c>
      <c r="C148" s="156" t="s">
        <v>1475</v>
      </c>
      <c r="D148" s="156" t="s">
        <v>1262</v>
      </c>
      <c r="E148" s="157">
        <v>33570</v>
      </c>
    </row>
    <row r="149" s="147" customFormat="1" ht="18" customHeight="1" spans="1:5">
      <c r="A149" s="156" t="s">
        <v>1476</v>
      </c>
      <c r="B149" s="156" t="s">
        <v>1477</v>
      </c>
      <c r="C149" s="156" t="s">
        <v>1268</v>
      </c>
      <c r="D149" s="156" t="s">
        <v>1262</v>
      </c>
      <c r="E149" s="157">
        <v>33811</v>
      </c>
    </row>
    <row r="150" s="147" customFormat="1" ht="18" customHeight="1" spans="1:5">
      <c r="A150" s="156" t="s">
        <v>1478</v>
      </c>
      <c r="B150" s="156" t="s">
        <v>1479</v>
      </c>
      <c r="C150" s="156" t="s">
        <v>1480</v>
      </c>
      <c r="D150" s="156" t="s">
        <v>1297</v>
      </c>
      <c r="E150" s="157">
        <v>67337</v>
      </c>
    </row>
    <row r="151" s="147" customFormat="1" ht="18" customHeight="1" spans="1:5">
      <c r="A151" s="156" t="s">
        <v>1481</v>
      </c>
      <c r="B151" s="156" t="s">
        <v>1482</v>
      </c>
      <c r="C151" s="156" t="s">
        <v>1483</v>
      </c>
      <c r="D151" s="156" t="s">
        <v>1043</v>
      </c>
      <c r="E151" s="157">
        <v>18512</v>
      </c>
    </row>
    <row r="152" s="147" customFormat="1" ht="18" customHeight="1" spans="1:5">
      <c r="A152" s="156" t="s">
        <v>1484</v>
      </c>
      <c r="B152" s="156" t="s">
        <v>1485</v>
      </c>
      <c r="C152" s="156" t="s">
        <v>1486</v>
      </c>
      <c r="D152" s="156" t="s">
        <v>1043</v>
      </c>
      <c r="E152" s="157">
        <v>18643</v>
      </c>
    </row>
    <row r="153" s="147" customFormat="1" ht="18" customHeight="1" spans="1:5">
      <c r="A153" s="156" t="s">
        <v>1487</v>
      </c>
      <c r="B153" s="156" t="s">
        <v>1488</v>
      </c>
      <c r="C153" s="156" t="s">
        <v>1489</v>
      </c>
      <c r="D153" s="156" t="s">
        <v>1179</v>
      </c>
      <c r="E153" s="157">
        <v>76155</v>
      </c>
    </row>
    <row r="154" s="147" customFormat="1" ht="18" customHeight="1" spans="1:5">
      <c r="A154" s="156" t="s">
        <v>1490</v>
      </c>
      <c r="B154" s="156" t="s">
        <v>1491</v>
      </c>
      <c r="C154" s="156" t="s">
        <v>1300</v>
      </c>
      <c r="D154" s="156" t="s">
        <v>1043</v>
      </c>
      <c r="E154" s="157">
        <v>17013</v>
      </c>
    </row>
    <row r="155" s="147" customFormat="1" ht="18" customHeight="1" spans="1:5">
      <c r="A155" s="156" t="s">
        <v>1492</v>
      </c>
      <c r="B155" s="156" t="s">
        <v>1493</v>
      </c>
      <c r="C155" s="156" t="s">
        <v>1494</v>
      </c>
      <c r="D155" s="156" t="s">
        <v>1202</v>
      </c>
      <c r="E155" s="157">
        <v>95206</v>
      </c>
    </row>
    <row r="156" s="147" customFormat="1" ht="18" customHeight="1" spans="1:5">
      <c r="A156" s="156" t="s">
        <v>1495</v>
      </c>
      <c r="B156" s="156" t="s">
        <v>1496</v>
      </c>
      <c r="C156" s="156" t="s">
        <v>1224</v>
      </c>
      <c r="D156" s="156" t="s">
        <v>1225</v>
      </c>
      <c r="E156" s="157">
        <v>46075</v>
      </c>
    </row>
  </sheetData>
  <mergeCells count="1">
    <mergeCell ref="A1:E1"/>
  </mergeCells>
  <hyperlinks>
    <hyperlink ref="F2" location="目录!A1" display=" 返回目录 "/>
  </hyperlinks>
  <pageMargins left="0.75" right="0.75" top="1" bottom="1" header="0.5" footer="0.5"/>
  <pageSetup paperSize="11"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3" tint="0.4"/>
  </sheetPr>
  <dimension ref="A1:I49"/>
  <sheetViews>
    <sheetView zoomScale="85" zoomScaleNormal="85" workbookViewId="0">
      <selection activeCell="I9" sqref="I9"/>
    </sheetView>
  </sheetViews>
  <sheetFormatPr defaultColWidth="9" defaultRowHeight="14.25"/>
  <cols>
    <col min="1" max="1" width="72.875" style="7" customWidth="1"/>
    <col min="2" max="2" width="15.375" style="7" customWidth="1"/>
    <col min="3" max="3" width="13.5" style="7" customWidth="1"/>
    <col min="4" max="4" width="11.75" style="7" customWidth="1"/>
    <col min="5" max="5" width="13.25" style="7" customWidth="1"/>
    <col min="6" max="6" width="14.25" style="7" customWidth="1"/>
    <col min="7" max="7" width="35.25" style="7" customWidth="1"/>
    <col min="8" max="16378" width="9" style="7"/>
    <col min="16379" max="16384" width="9" style="11"/>
  </cols>
  <sheetData>
    <row r="1" s="7" customFormat="1" ht="54" customHeight="1" spans="1:7">
      <c r="A1" s="71" t="s">
        <v>1497</v>
      </c>
      <c r="B1" s="72"/>
      <c r="C1" s="72"/>
      <c r="D1" s="72"/>
      <c r="E1" s="72"/>
      <c r="F1" s="72"/>
      <c r="G1" s="72"/>
    </row>
    <row r="2" s="7" customFormat="1" ht="72" customHeight="1" spans="1:9">
      <c r="A2" s="131" t="s">
        <v>1498</v>
      </c>
      <c r="B2" s="132" t="s">
        <v>1499</v>
      </c>
      <c r="C2" s="133" t="s">
        <v>1500</v>
      </c>
      <c r="D2" s="133" t="s">
        <v>1501</v>
      </c>
      <c r="E2" s="133" t="s">
        <v>1502</v>
      </c>
      <c r="F2" s="134" t="s">
        <v>1503</v>
      </c>
      <c r="G2" s="132" t="s">
        <v>1504</v>
      </c>
      <c r="H2" s="123" t="s">
        <v>383</v>
      </c>
      <c r="I2" s="125"/>
    </row>
    <row r="3" s="7" customFormat="1" ht="80.25" customHeight="1" spans="1:9">
      <c r="A3" s="135" t="s">
        <v>1505</v>
      </c>
      <c r="B3" s="136" t="s">
        <v>1506</v>
      </c>
      <c r="C3" s="79">
        <v>4700</v>
      </c>
      <c r="D3" s="79">
        <v>4700</v>
      </c>
      <c r="E3" s="79">
        <v>4700</v>
      </c>
      <c r="F3" s="80" t="s">
        <v>1507</v>
      </c>
      <c r="G3" s="81" t="s">
        <v>1508</v>
      </c>
      <c r="H3" s="125"/>
      <c r="I3" s="125"/>
    </row>
    <row r="4" s="7" customFormat="1" ht="115" customHeight="1" spans="1:7">
      <c r="A4" s="135" t="s">
        <v>1509</v>
      </c>
      <c r="B4" s="145"/>
      <c r="C4" s="79">
        <v>4800</v>
      </c>
      <c r="D4" s="79">
        <v>4800</v>
      </c>
      <c r="E4" s="79">
        <v>4800</v>
      </c>
      <c r="F4" s="80"/>
      <c r="G4" s="81"/>
    </row>
    <row r="5" s="7" customFormat="1" ht="86.25" customHeight="1" spans="1:7">
      <c r="A5" s="135" t="s">
        <v>1510</v>
      </c>
      <c r="B5" s="146"/>
      <c r="C5" s="79">
        <v>4900</v>
      </c>
      <c r="D5" s="79">
        <v>4900</v>
      </c>
      <c r="E5" s="79">
        <v>4900</v>
      </c>
      <c r="F5" s="80"/>
      <c r="G5" s="81"/>
    </row>
    <row r="6" s="7" customFormat="1" ht="28" customHeight="1" spans="1:7">
      <c r="A6" s="82" t="s">
        <v>1511</v>
      </c>
      <c r="B6" s="83"/>
      <c r="C6" s="84"/>
      <c r="D6" s="84"/>
      <c r="E6" s="85"/>
      <c r="F6" s="86"/>
      <c r="G6" s="87"/>
    </row>
    <row r="7" s="7" customFormat="1" ht="27.75" spans="1:7">
      <c r="A7" s="88" t="s">
        <v>1512</v>
      </c>
      <c r="B7" s="89"/>
      <c r="C7" s="89"/>
      <c r="D7" s="84"/>
      <c r="E7" s="85"/>
      <c r="F7" s="86"/>
      <c r="G7" s="87"/>
    </row>
    <row r="8" s="7" customFormat="1" ht="22.5" spans="1:7">
      <c r="A8" s="90" t="s">
        <v>1513</v>
      </c>
      <c r="B8" s="91"/>
      <c r="C8" s="92"/>
      <c r="D8" s="92"/>
      <c r="E8" s="92"/>
      <c r="F8" s="92"/>
      <c r="G8" s="92"/>
    </row>
    <row r="9" s="7" customFormat="1" ht="23" customHeight="1" spans="1:7">
      <c r="A9" s="94" t="s">
        <v>1514</v>
      </c>
      <c r="B9" s="95"/>
      <c r="C9" s="95"/>
      <c r="D9" s="95"/>
      <c r="E9" s="95"/>
      <c r="F9" s="95"/>
      <c r="G9" s="95"/>
    </row>
    <row r="10" s="7" customFormat="1" ht="29" customHeight="1" spans="1:7">
      <c r="A10" s="97" t="s">
        <v>1515</v>
      </c>
      <c r="B10" s="95"/>
      <c r="C10" s="95"/>
      <c r="D10" s="95"/>
      <c r="E10" s="95"/>
      <c r="F10" s="95"/>
      <c r="G10" s="95"/>
    </row>
    <row r="11" s="7" customFormat="1" ht="24" customHeight="1" spans="1:7">
      <c r="A11" s="97" t="s">
        <v>1516</v>
      </c>
      <c r="B11" s="95"/>
      <c r="C11" s="95"/>
      <c r="D11" s="95"/>
      <c r="E11" s="95"/>
      <c r="F11" s="95"/>
      <c r="G11" s="95"/>
    </row>
    <row r="12" s="7" customFormat="1" ht="40.5" customHeight="1" spans="1:7">
      <c r="A12" s="99" t="s">
        <v>1517</v>
      </c>
      <c r="B12" s="99"/>
      <c r="C12" s="99"/>
      <c r="D12" s="99"/>
      <c r="E12" s="99"/>
      <c r="F12" s="99"/>
      <c r="G12" s="99"/>
    </row>
    <row r="13" s="7" customFormat="1" ht="25" customHeight="1" spans="1:7">
      <c r="A13" s="139" t="s">
        <v>1518</v>
      </c>
      <c r="B13" s="95"/>
      <c r="C13" s="95"/>
      <c r="D13" s="95"/>
      <c r="E13" s="95"/>
      <c r="F13" s="95"/>
      <c r="G13" s="95"/>
    </row>
    <row r="14" s="7" customFormat="1" ht="25" customHeight="1" spans="1:7">
      <c r="A14" s="95" t="s">
        <v>1519</v>
      </c>
      <c r="B14" s="95"/>
      <c r="C14" s="95"/>
      <c r="D14" s="95"/>
      <c r="E14" s="95"/>
      <c r="F14" s="95"/>
      <c r="G14" s="95"/>
    </row>
    <row r="15" s="7" customFormat="1" ht="25" customHeight="1" spans="1:7">
      <c r="A15" s="95" t="s">
        <v>1520</v>
      </c>
      <c r="B15" s="95"/>
      <c r="C15" s="95"/>
      <c r="D15" s="95"/>
      <c r="E15" s="95"/>
      <c r="F15" s="95"/>
      <c r="G15" s="95"/>
    </row>
    <row r="16" s="7" customFormat="1" ht="25" customHeight="1" spans="1:7">
      <c r="A16" s="94" t="s">
        <v>1521</v>
      </c>
      <c r="B16" s="95"/>
      <c r="C16" s="95"/>
      <c r="D16" s="95"/>
      <c r="E16" s="95"/>
      <c r="F16" s="95"/>
      <c r="G16" s="95"/>
    </row>
    <row r="17" s="7" customFormat="1" ht="25" customHeight="1" spans="1:7">
      <c r="A17" s="95" t="s">
        <v>1522</v>
      </c>
      <c r="B17" s="95"/>
      <c r="C17" s="95"/>
      <c r="D17" s="95"/>
      <c r="E17" s="95"/>
      <c r="F17" s="95"/>
      <c r="G17" s="95"/>
    </row>
    <row r="18" s="7" customFormat="1" ht="25" customHeight="1" spans="1:7">
      <c r="A18" s="95" t="s">
        <v>1523</v>
      </c>
      <c r="B18" s="95"/>
      <c r="C18" s="95"/>
      <c r="D18" s="95"/>
      <c r="E18" s="95"/>
      <c r="F18" s="95"/>
      <c r="G18" s="95"/>
    </row>
    <row r="19" s="7" customFormat="1" ht="30" customHeight="1" spans="1:7">
      <c r="A19" s="140" t="s">
        <v>1524</v>
      </c>
      <c r="B19" s="95"/>
      <c r="C19" s="95"/>
      <c r="D19" s="95"/>
      <c r="E19" s="95"/>
      <c r="F19" s="95"/>
      <c r="G19" s="95"/>
    </row>
    <row r="20" s="7" customFormat="1" ht="51.75" customHeight="1" spans="1:7">
      <c r="A20" s="101" t="s">
        <v>1525</v>
      </c>
      <c r="B20" s="102"/>
      <c r="C20" s="102"/>
      <c r="D20" s="102"/>
      <c r="E20" s="102"/>
      <c r="F20" s="102"/>
      <c r="G20" s="102"/>
    </row>
    <row r="21" s="7" customFormat="1" ht="65.25" customHeight="1" spans="1:7">
      <c r="A21" s="101" t="s">
        <v>1526</v>
      </c>
      <c r="B21" s="102"/>
      <c r="C21" s="102"/>
      <c r="D21" s="102"/>
      <c r="E21" s="102"/>
      <c r="F21" s="102"/>
      <c r="G21" s="102"/>
    </row>
    <row r="22" s="7" customFormat="1" ht="47.25" customHeight="1" spans="1:7">
      <c r="A22" s="101" t="s">
        <v>1527</v>
      </c>
      <c r="B22" s="101"/>
      <c r="C22" s="101"/>
      <c r="D22" s="101"/>
      <c r="E22" s="101"/>
      <c r="F22" s="101"/>
      <c r="G22" s="101"/>
    </row>
    <row r="23" s="7" customFormat="1" ht="18" spans="1:7">
      <c r="A23" s="104" t="s">
        <v>1528</v>
      </c>
      <c r="B23" s="104"/>
      <c r="C23" s="104"/>
      <c r="D23" s="104"/>
      <c r="E23" s="104"/>
      <c r="F23" s="104"/>
      <c r="G23" s="104"/>
    </row>
    <row r="24" s="7" customFormat="1" ht="16.5" spans="1:7">
      <c r="A24" s="94" t="s">
        <v>1529</v>
      </c>
      <c r="B24" s="95"/>
      <c r="C24" s="95"/>
      <c r="D24" s="95"/>
      <c r="E24" s="95"/>
      <c r="F24" s="95"/>
      <c r="G24" s="95"/>
    </row>
    <row r="25" s="7" customFormat="1" ht="16.5" spans="1:7">
      <c r="A25" s="95" t="s">
        <v>1530</v>
      </c>
      <c r="B25" s="95"/>
      <c r="C25" s="95"/>
      <c r="D25" s="95"/>
      <c r="E25" s="95"/>
      <c r="F25" s="95"/>
      <c r="G25" s="95"/>
    </row>
    <row r="26" s="7" customFormat="1" ht="77.25" customHeight="1" spans="1:7">
      <c r="A26" s="106" t="s">
        <v>1531</v>
      </c>
      <c r="B26" s="107"/>
      <c r="C26" s="107"/>
      <c r="D26" s="107"/>
      <c r="E26" s="107"/>
      <c r="F26" s="107"/>
      <c r="G26" s="107"/>
    </row>
    <row r="27" s="7" customFormat="1" ht="54.75" customHeight="1" spans="1:7">
      <c r="A27" s="101" t="s">
        <v>1532</v>
      </c>
      <c r="B27" s="102"/>
      <c r="C27" s="102"/>
      <c r="D27" s="102"/>
      <c r="E27" s="102"/>
      <c r="F27" s="102"/>
      <c r="G27" s="102"/>
    </row>
    <row r="28" s="7" customFormat="1" ht="63" customHeight="1" spans="1:7">
      <c r="A28" s="141" t="s">
        <v>1533</v>
      </c>
      <c r="B28" s="142"/>
      <c r="C28" s="142"/>
      <c r="D28" s="142"/>
      <c r="E28" s="142"/>
      <c r="F28" s="142"/>
      <c r="G28" s="142"/>
    </row>
    <row r="29" s="7" customFormat="1" ht="49.5" customHeight="1" spans="1:7">
      <c r="A29" s="101" t="s">
        <v>1534</v>
      </c>
      <c r="B29" s="101"/>
      <c r="C29" s="101"/>
      <c r="D29" s="101"/>
      <c r="E29" s="101"/>
      <c r="F29" s="101"/>
      <c r="G29" s="101"/>
    </row>
    <row r="30" s="7" customFormat="1" ht="51" customHeight="1" spans="1:7">
      <c r="A30" s="110" t="s">
        <v>1535</v>
      </c>
      <c r="B30" s="143"/>
      <c r="C30" s="143"/>
      <c r="D30" s="143"/>
      <c r="E30" s="143"/>
      <c r="F30" s="143"/>
      <c r="G30" s="143"/>
    </row>
    <row r="31" s="7" customFormat="1" ht="15" spans="1:7">
      <c r="A31" s="110" t="s">
        <v>1536</v>
      </c>
      <c r="B31" s="110"/>
      <c r="C31" s="110"/>
      <c r="D31" s="110"/>
      <c r="E31" s="110"/>
      <c r="F31" s="110"/>
      <c r="G31" s="110"/>
    </row>
    <row r="32" s="7" customFormat="1" ht="15" spans="1:7">
      <c r="A32" s="110" t="s">
        <v>1537</v>
      </c>
      <c r="B32" s="110"/>
      <c r="C32" s="110"/>
      <c r="D32" s="110"/>
      <c r="E32" s="110"/>
      <c r="F32" s="110"/>
      <c r="G32" s="110"/>
    </row>
    <row r="33" s="7" customFormat="1" ht="15" spans="1:7">
      <c r="A33" s="110" t="s">
        <v>1538</v>
      </c>
      <c r="B33" s="110"/>
      <c r="C33" s="110"/>
      <c r="D33" s="110"/>
      <c r="E33" s="110"/>
      <c r="F33" s="110"/>
      <c r="G33" s="110"/>
    </row>
    <row r="34" s="7" customFormat="1" ht="15" spans="1:7">
      <c r="A34" s="110" t="s">
        <v>1539</v>
      </c>
      <c r="B34" s="110"/>
      <c r="C34" s="110"/>
      <c r="D34" s="110"/>
      <c r="E34" s="110"/>
      <c r="F34" s="110"/>
      <c r="G34" s="110"/>
    </row>
    <row r="35" s="7" customFormat="1" ht="15" spans="1:7">
      <c r="A35" s="110" t="s">
        <v>1540</v>
      </c>
      <c r="B35" s="110"/>
      <c r="C35" s="110"/>
      <c r="D35" s="110"/>
      <c r="E35" s="110"/>
      <c r="F35" s="110"/>
      <c r="G35" s="110"/>
    </row>
    <row r="36" s="7" customFormat="1" ht="46.5" customHeight="1" spans="1:7">
      <c r="A36" s="113" t="s">
        <v>1541</v>
      </c>
      <c r="B36" s="102"/>
      <c r="C36" s="102"/>
      <c r="D36" s="102"/>
      <c r="E36" s="102"/>
      <c r="F36" s="102"/>
      <c r="G36" s="102"/>
    </row>
    <row r="37" s="7" customFormat="1" ht="48" customHeight="1" spans="1:7">
      <c r="A37" s="113" t="s">
        <v>1542</v>
      </c>
      <c r="B37" s="113"/>
      <c r="C37" s="113"/>
      <c r="D37" s="113"/>
      <c r="E37" s="113"/>
      <c r="F37" s="113"/>
      <c r="G37" s="113"/>
    </row>
    <row r="38" s="7" customFormat="1" spans="1:7">
      <c r="A38" s="112" t="s">
        <v>1543</v>
      </c>
      <c r="B38" s="113"/>
      <c r="C38" s="113"/>
      <c r="D38" s="113"/>
      <c r="E38" s="113"/>
      <c r="F38" s="113"/>
      <c r="G38" s="113"/>
    </row>
    <row r="39" s="7" customFormat="1" ht="29.25" spans="1:7">
      <c r="A39" s="115" t="s">
        <v>1544</v>
      </c>
      <c r="B39" s="116"/>
      <c r="C39" s="117"/>
      <c r="D39" s="117"/>
      <c r="E39" s="117"/>
      <c r="F39" s="117"/>
      <c r="G39" s="117"/>
    </row>
    <row r="40" s="7" customFormat="1" spans="1:7">
      <c r="A40" s="119" t="s">
        <v>1545</v>
      </c>
      <c r="B40" s="119"/>
      <c r="C40" s="119"/>
      <c r="D40" s="119"/>
      <c r="E40" s="119"/>
      <c r="F40" s="119"/>
      <c r="G40" s="119"/>
    </row>
    <row r="41" s="7" customFormat="1" spans="1:7">
      <c r="A41" s="119" t="s">
        <v>1546</v>
      </c>
      <c r="B41" s="119"/>
      <c r="C41" s="119"/>
      <c r="D41" s="119"/>
      <c r="E41" s="119"/>
      <c r="F41" s="119"/>
      <c r="G41" s="119"/>
    </row>
    <row r="42" s="7" customFormat="1" ht="64.5" customHeight="1" spans="1:7">
      <c r="A42" s="119" t="s">
        <v>1547</v>
      </c>
      <c r="B42" s="119"/>
      <c r="C42" s="119"/>
      <c r="D42" s="119"/>
      <c r="E42" s="119"/>
      <c r="F42" s="119"/>
      <c r="G42" s="119"/>
    </row>
    <row r="43" s="7" customFormat="1" spans="1:7">
      <c r="A43" s="119" t="s">
        <v>1548</v>
      </c>
      <c r="B43" s="119"/>
      <c r="C43" s="119"/>
      <c r="D43" s="119"/>
      <c r="E43" s="119"/>
      <c r="F43" s="119"/>
      <c r="G43" s="119"/>
    </row>
    <row r="44" s="7" customFormat="1" spans="1:7">
      <c r="A44" s="119" t="s">
        <v>1549</v>
      </c>
      <c r="B44" s="119"/>
      <c r="C44" s="119"/>
      <c r="D44" s="119"/>
      <c r="E44" s="119"/>
      <c r="F44" s="119"/>
      <c r="G44" s="119"/>
    </row>
    <row r="45" s="7" customFormat="1" ht="47.25" customHeight="1" spans="1:7">
      <c r="A45" s="119" t="s">
        <v>1550</v>
      </c>
      <c r="B45" s="119"/>
      <c r="C45" s="119"/>
      <c r="D45" s="119"/>
      <c r="E45" s="119"/>
      <c r="F45" s="119"/>
      <c r="G45" s="119"/>
    </row>
    <row r="46" s="7" customFormat="1" ht="46.5" customHeight="1" spans="1:7">
      <c r="A46" s="119" t="s">
        <v>1551</v>
      </c>
      <c r="B46" s="119"/>
      <c r="C46" s="119"/>
      <c r="D46" s="119"/>
      <c r="E46" s="119"/>
      <c r="F46" s="119"/>
      <c r="G46" s="119"/>
    </row>
    <row r="47" s="7" customFormat="1" ht="39" customHeight="1" spans="1:7">
      <c r="A47" s="119" t="s">
        <v>1552</v>
      </c>
      <c r="B47" s="119"/>
      <c r="C47" s="119"/>
      <c r="D47" s="119"/>
      <c r="E47" s="119"/>
      <c r="F47" s="119"/>
      <c r="G47" s="119"/>
    </row>
    <row r="48" s="7" customFormat="1" ht="39" customHeight="1" spans="1:7">
      <c r="A48" s="119" t="s">
        <v>1553</v>
      </c>
      <c r="B48" s="119"/>
      <c r="C48" s="119"/>
      <c r="D48" s="119"/>
      <c r="E48" s="119"/>
      <c r="F48" s="119"/>
      <c r="G48" s="119"/>
    </row>
    <row r="49" s="7" customFormat="1" ht="22.5" spans="1:7">
      <c r="A49" s="121" t="s">
        <v>1554</v>
      </c>
      <c r="B49" s="122"/>
      <c r="C49" s="122"/>
      <c r="D49" s="122"/>
      <c r="E49" s="122"/>
      <c r="F49" s="122"/>
      <c r="G49" s="129"/>
    </row>
  </sheetData>
  <mergeCells count="34">
    <mergeCell ref="A1:G1"/>
    <mergeCell ref="A7:C7"/>
    <mergeCell ref="A8:G8"/>
    <mergeCell ref="A12:G12"/>
    <mergeCell ref="A20:G20"/>
    <mergeCell ref="A21:G21"/>
    <mergeCell ref="A22:G22"/>
    <mergeCell ref="A23:G23"/>
    <mergeCell ref="A26:G26"/>
    <mergeCell ref="A27:G27"/>
    <mergeCell ref="A28:G28"/>
    <mergeCell ref="A29:G29"/>
    <mergeCell ref="A30:G30"/>
    <mergeCell ref="A31:G31"/>
    <mergeCell ref="A32:G32"/>
    <mergeCell ref="A33:G33"/>
    <mergeCell ref="A34:G34"/>
    <mergeCell ref="A35:G35"/>
    <mergeCell ref="A36:G36"/>
    <mergeCell ref="A37:G37"/>
    <mergeCell ref="A39:G39"/>
    <mergeCell ref="A40:G40"/>
    <mergeCell ref="A41:G41"/>
    <mergeCell ref="A42:G42"/>
    <mergeCell ref="A43:G43"/>
    <mergeCell ref="A44:G44"/>
    <mergeCell ref="A45:G45"/>
    <mergeCell ref="A46:G46"/>
    <mergeCell ref="A47:G47"/>
    <mergeCell ref="A48:G48"/>
    <mergeCell ref="A49:G49"/>
    <mergeCell ref="B3:B5"/>
    <mergeCell ref="F3:F5"/>
    <mergeCell ref="G3:G5"/>
  </mergeCells>
  <hyperlinks>
    <hyperlink ref="A6" location="墨西哥海外仓!A1" display="海派渠道海外仓收费参考（具体请单询）"/>
  </hyperlink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theme="7" tint="0.4"/>
  </sheetPr>
  <dimension ref="A1:I50"/>
  <sheetViews>
    <sheetView workbookViewId="0">
      <selection activeCell="C3" sqref="C3:E5"/>
    </sheetView>
  </sheetViews>
  <sheetFormatPr defaultColWidth="9" defaultRowHeight="14.25"/>
  <cols>
    <col min="1" max="1" width="78.875" style="7" customWidth="1"/>
    <col min="2" max="2" width="23.625" style="7" customWidth="1"/>
    <col min="3" max="3" width="13.5" style="7" customWidth="1"/>
    <col min="4" max="4" width="11.75" style="7" customWidth="1"/>
    <col min="5" max="5" width="13.25" style="7" customWidth="1"/>
    <col min="6" max="6" width="19.375" style="7" customWidth="1"/>
    <col min="7" max="7" width="32.875" style="7" customWidth="1"/>
    <col min="8" max="16378" width="9" style="7"/>
    <col min="16379" max="16384" width="9" style="11"/>
  </cols>
  <sheetData>
    <row r="1" s="7" customFormat="1" ht="54" customHeight="1" spans="1:7">
      <c r="A1" s="71" t="s">
        <v>1555</v>
      </c>
      <c r="B1" s="72"/>
      <c r="C1" s="72"/>
      <c r="D1" s="72"/>
      <c r="E1" s="72"/>
      <c r="F1" s="72"/>
      <c r="G1" s="72"/>
    </row>
    <row r="2" s="7" customFormat="1" ht="72" customHeight="1" spans="1:9">
      <c r="A2" s="131" t="s">
        <v>1498</v>
      </c>
      <c r="B2" s="132" t="s">
        <v>1499</v>
      </c>
      <c r="C2" s="133" t="s">
        <v>1500</v>
      </c>
      <c r="D2" s="133" t="s">
        <v>1501</v>
      </c>
      <c r="E2" s="133" t="s">
        <v>1502</v>
      </c>
      <c r="F2" s="134" t="s">
        <v>1503</v>
      </c>
      <c r="G2" s="132" t="s">
        <v>1504</v>
      </c>
      <c r="H2" s="123" t="s">
        <v>383</v>
      </c>
      <c r="I2" s="125"/>
    </row>
    <row r="3" s="7" customFormat="1" ht="80.25" customHeight="1" spans="1:9">
      <c r="A3" s="135" t="s">
        <v>1505</v>
      </c>
      <c r="B3" s="136" t="s">
        <v>1556</v>
      </c>
      <c r="C3" s="79">
        <v>3250</v>
      </c>
      <c r="D3" s="79">
        <v>3250</v>
      </c>
      <c r="E3" s="79">
        <v>3250</v>
      </c>
      <c r="F3" s="80" t="s">
        <v>1507</v>
      </c>
      <c r="G3" s="81" t="s">
        <v>1557</v>
      </c>
      <c r="H3" s="125">
        <v>100</v>
      </c>
      <c r="I3" s="125"/>
    </row>
    <row r="4" s="7" customFormat="1" ht="115" customHeight="1" spans="1:7">
      <c r="A4" s="135" t="s">
        <v>1509</v>
      </c>
      <c r="B4" s="137"/>
      <c r="C4" s="79">
        <v>3350</v>
      </c>
      <c r="D4" s="79">
        <v>3350</v>
      </c>
      <c r="E4" s="79">
        <v>3350</v>
      </c>
      <c r="F4" s="80"/>
      <c r="G4" s="81"/>
    </row>
    <row r="5" s="7" customFormat="1" ht="86.25" customHeight="1" spans="1:7">
      <c r="A5" s="135" t="s">
        <v>1510</v>
      </c>
      <c r="B5" s="138"/>
      <c r="C5" s="79">
        <v>3450</v>
      </c>
      <c r="D5" s="79">
        <v>3450</v>
      </c>
      <c r="E5" s="79">
        <v>3450</v>
      </c>
      <c r="F5" s="80"/>
      <c r="G5" s="81"/>
    </row>
    <row r="6" s="7" customFormat="1" ht="35.25" customHeight="1" spans="1:7">
      <c r="A6" s="144" t="s">
        <v>1511</v>
      </c>
      <c r="B6" s="83"/>
      <c r="C6" s="84"/>
      <c r="D6" s="84"/>
      <c r="E6" s="85"/>
      <c r="F6" s="86"/>
      <c r="G6" s="87"/>
    </row>
    <row r="7" s="7" customFormat="1" ht="27.75" spans="1:7">
      <c r="A7" s="88" t="s">
        <v>1512</v>
      </c>
      <c r="B7" s="89"/>
      <c r="C7" s="89"/>
      <c r="D7" s="84"/>
      <c r="E7" s="85"/>
      <c r="F7" s="86"/>
      <c r="G7" s="87"/>
    </row>
    <row r="8" s="7" customFormat="1" ht="24" customHeight="1" spans="1:7">
      <c r="A8" s="90" t="s">
        <v>1513</v>
      </c>
      <c r="B8" s="91"/>
      <c r="C8" s="92"/>
      <c r="D8" s="92"/>
      <c r="E8" s="92"/>
      <c r="F8" s="92"/>
      <c r="G8" s="92"/>
    </row>
    <row r="9" s="7" customFormat="1" ht="35" customHeight="1" spans="1:7">
      <c r="A9" s="94" t="s">
        <v>1514</v>
      </c>
      <c r="B9" s="95"/>
      <c r="C9" s="95"/>
      <c r="D9" s="95"/>
      <c r="E9" s="95"/>
      <c r="F9" s="95"/>
      <c r="G9" s="95"/>
    </row>
    <row r="10" s="7" customFormat="1" ht="35" customHeight="1" spans="1:7">
      <c r="A10" s="97" t="s">
        <v>1515</v>
      </c>
      <c r="B10" s="95"/>
      <c r="C10" s="95"/>
      <c r="D10" s="95"/>
      <c r="E10" s="95"/>
      <c r="F10" s="95"/>
      <c r="G10" s="95"/>
    </row>
    <row r="11" s="7" customFormat="1" ht="35" customHeight="1" spans="1:7">
      <c r="A11" s="97" t="s">
        <v>1516</v>
      </c>
      <c r="B11" s="95"/>
      <c r="C11" s="95"/>
      <c r="D11" s="95"/>
      <c r="E11" s="95"/>
      <c r="F11" s="95"/>
      <c r="G11" s="95"/>
    </row>
    <row r="12" s="7" customFormat="1" ht="35" customHeight="1" spans="1:7">
      <c r="A12" s="99" t="s">
        <v>1558</v>
      </c>
      <c r="B12" s="99"/>
      <c r="C12" s="99"/>
      <c r="D12" s="99"/>
      <c r="E12" s="99"/>
      <c r="F12" s="99"/>
      <c r="G12" s="99"/>
    </row>
    <row r="13" s="7" customFormat="1" ht="35" customHeight="1" spans="1:7">
      <c r="A13" s="139" t="s">
        <v>1518</v>
      </c>
      <c r="B13" s="95"/>
      <c r="C13" s="95"/>
      <c r="D13" s="95"/>
      <c r="E13" s="95"/>
      <c r="F13" s="95"/>
      <c r="G13" s="95"/>
    </row>
    <row r="14" s="7" customFormat="1" ht="35" customHeight="1" spans="1:7">
      <c r="A14" s="95" t="s">
        <v>1519</v>
      </c>
      <c r="B14" s="95"/>
      <c r="C14" s="95"/>
      <c r="D14" s="95"/>
      <c r="E14" s="95"/>
      <c r="F14" s="95"/>
      <c r="G14" s="95"/>
    </row>
    <row r="15" s="7" customFormat="1" ht="35" customHeight="1" spans="1:7">
      <c r="A15" s="95" t="s">
        <v>1520</v>
      </c>
      <c r="B15" s="95"/>
      <c r="C15" s="95"/>
      <c r="D15" s="95"/>
      <c r="E15" s="95"/>
      <c r="F15" s="95"/>
      <c r="G15" s="95"/>
    </row>
    <row r="16" s="7" customFormat="1" ht="35" customHeight="1" spans="1:7">
      <c r="A16" s="94" t="s">
        <v>1521</v>
      </c>
      <c r="B16" s="95"/>
      <c r="C16" s="95"/>
      <c r="D16" s="95"/>
      <c r="E16" s="95"/>
      <c r="F16" s="95"/>
      <c r="G16" s="95"/>
    </row>
    <row r="17" s="7" customFormat="1" ht="35" customHeight="1" spans="1:7">
      <c r="A17" s="95" t="s">
        <v>1522</v>
      </c>
      <c r="B17" s="95"/>
      <c r="C17" s="95"/>
      <c r="D17" s="95"/>
      <c r="E17" s="95"/>
      <c r="F17" s="95"/>
      <c r="G17" s="95"/>
    </row>
    <row r="18" s="7" customFormat="1" ht="35" customHeight="1" spans="1:7">
      <c r="A18" s="95" t="s">
        <v>1523</v>
      </c>
      <c r="B18" s="95"/>
      <c r="C18" s="95"/>
      <c r="D18" s="95"/>
      <c r="E18" s="95"/>
      <c r="F18" s="95"/>
      <c r="G18" s="95"/>
    </row>
    <row r="19" s="7" customFormat="1" ht="35" customHeight="1" spans="1:7">
      <c r="A19" s="140" t="s">
        <v>1524</v>
      </c>
      <c r="B19" s="95"/>
      <c r="C19" s="95"/>
      <c r="D19" s="95"/>
      <c r="E19" s="95"/>
      <c r="F19" s="95"/>
      <c r="G19" s="95"/>
    </row>
    <row r="20" s="7" customFormat="1" ht="35" customHeight="1" spans="1:7">
      <c r="A20" s="101" t="s">
        <v>1525</v>
      </c>
      <c r="B20" s="102"/>
      <c r="C20" s="102"/>
      <c r="D20" s="102"/>
      <c r="E20" s="102"/>
      <c r="F20" s="102"/>
      <c r="G20" s="102"/>
    </row>
    <row r="21" s="7" customFormat="1" ht="63" customHeight="1" spans="1:7">
      <c r="A21" s="101" t="s">
        <v>1526</v>
      </c>
      <c r="B21" s="102"/>
      <c r="C21" s="102"/>
      <c r="D21" s="102"/>
      <c r="E21" s="102"/>
      <c r="F21" s="102"/>
      <c r="G21" s="102"/>
    </row>
    <row r="22" s="7" customFormat="1" ht="45" customHeight="1" spans="1:7">
      <c r="A22" s="101" t="s">
        <v>1527</v>
      </c>
      <c r="B22" s="101"/>
      <c r="C22" s="101"/>
      <c r="D22" s="101"/>
      <c r="E22" s="101"/>
      <c r="F22" s="101"/>
      <c r="G22" s="101"/>
    </row>
    <row r="23" s="7" customFormat="1" ht="35" customHeight="1" spans="1:7">
      <c r="A23" s="104" t="s">
        <v>1528</v>
      </c>
      <c r="B23" s="104"/>
      <c r="C23" s="104"/>
      <c r="D23" s="104"/>
      <c r="E23" s="104"/>
      <c r="F23" s="104"/>
      <c r="G23" s="104"/>
    </row>
    <row r="24" s="7" customFormat="1" ht="35" customHeight="1" spans="1:7">
      <c r="A24" s="94" t="s">
        <v>1529</v>
      </c>
      <c r="B24" s="95"/>
      <c r="C24" s="95"/>
      <c r="D24" s="95"/>
      <c r="E24" s="95"/>
      <c r="F24" s="95"/>
      <c r="G24" s="95"/>
    </row>
    <row r="25" s="7" customFormat="1" ht="35" customHeight="1" spans="1:7">
      <c r="A25" s="95" t="s">
        <v>1530</v>
      </c>
      <c r="B25" s="95"/>
      <c r="C25" s="95"/>
      <c r="D25" s="95"/>
      <c r="E25" s="95"/>
      <c r="F25" s="95"/>
      <c r="G25" s="95"/>
    </row>
    <row r="26" s="7" customFormat="1" ht="72" customHeight="1" spans="1:7">
      <c r="A26" s="106" t="s">
        <v>1531</v>
      </c>
      <c r="B26" s="107"/>
      <c r="C26" s="107"/>
      <c r="D26" s="107"/>
      <c r="E26" s="107"/>
      <c r="F26" s="107"/>
      <c r="G26" s="107"/>
    </row>
    <row r="27" s="7" customFormat="1" ht="52" customHeight="1" spans="1:7">
      <c r="A27" s="101" t="s">
        <v>1532</v>
      </c>
      <c r="B27" s="102"/>
      <c r="C27" s="102"/>
      <c r="D27" s="102"/>
      <c r="E27" s="102"/>
      <c r="F27" s="102"/>
      <c r="G27" s="102"/>
    </row>
    <row r="28" s="7" customFormat="1" ht="69" customHeight="1" spans="1:7">
      <c r="A28" s="141" t="s">
        <v>1533</v>
      </c>
      <c r="B28" s="142"/>
      <c r="C28" s="142"/>
      <c r="D28" s="142"/>
      <c r="E28" s="142"/>
      <c r="F28" s="142"/>
      <c r="G28" s="142"/>
    </row>
    <row r="29" s="7" customFormat="1" ht="35" customHeight="1" spans="1:7">
      <c r="A29" s="101" t="s">
        <v>1534</v>
      </c>
      <c r="B29" s="101"/>
      <c r="C29" s="101"/>
      <c r="D29" s="101"/>
      <c r="E29" s="101"/>
      <c r="F29" s="101"/>
      <c r="G29" s="101"/>
    </row>
    <row r="30" s="7" customFormat="1" ht="54" customHeight="1" spans="1:7">
      <c r="A30" s="110" t="s">
        <v>1535</v>
      </c>
      <c r="B30" s="143"/>
      <c r="C30" s="143"/>
      <c r="D30" s="143"/>
      <c r="E30" s="143"/>
      <c r="F30" s="143"/>
      <c r="G30" s="143"/>
    </row>
    <row r="31" s="7" customFormat="1" ht="35" customHeight="1" spans="1:7">
      <c r="A31" s="110" t="s">
        <v>1536</v>
      </c>
      <c r="B31" s="110"/>
      <c r="C31" s="110"/>
      <c r="D31" s="110"/>
      <c r="E31" s="110"/>
      <c r="F31" s="110"/>
      <c r="G31" s="110"/>
    </row>
    <row r="32" s="7" customFormat="1" ht="35" customHeight="1" spans="1:7">
      <c r="A32" s="110" t="s">
        <v>1537</v>
      </c>
      <c r="B32" s="110"/>
      <c r="C32" s="110"/>
      <c r="D32" s="110"/>
      <c r="E32" s="110"/>
      <c r="F32" s="110"/>
      <c r="G32" s="110"/>
    </row>
    <row r="33" s="7" customFormat="1" ht="35" customHeight="1" spans="1:7">
      <c r="A33" s="110" t="s">
        <v>1538</v>
      </c>
      <c r="B33" s="110"/>
      <c r="C33" s="110"/>
      <c r="D33" s="110"/>
      <c r="E33" s="110"/>
      <c r="F33" s="110"/>
      <c r="G33" s="110"/>
    </row>
    <row r="34" s="7" customFormat="1" ht="35" customHeight="1" spans="1:7">
      <c r="A34" s="110" t="s">
        <v>1539</v>
      </c>
      <c r="B34" s="110"/>
      <c r="C34" s="110"/>
      <c r="D34" s="110"/>
      <c r="E34" s="110"/>
      <c r="F34" s="110"/>
      <c r="G34" s="110"/>
    </row>
    <row r="35" s="7" customFormat="1" ht="35" customHeight="1" spans="1:7">
      <c r="A35" s="110" t="s">
        <v>1540</v>
      </c>
      <c r="B35" s="110"/>
      <c r="C35" s="110"/>
      <c r="D35" s="110"/>
      <c r="E35" s="110"/>
      <c r="F35" s="110"/>
      <c r="G35" s="110"/>
    </row>
    <row r="36" s="7" customFormat="1" ht="43" customHeight="1" spans="1:7">
      <c r="A36" s="113" t="s">
        <v>1541</v>
      </c>
      <c r="B36" s="102"/>
      <c r="C36" s="102"/>
      <c r="D36" s="102"/>
      <c r="E36" s="102"/>
      <c r="F36" s="102"/>
      <c r="G36" s="102"/>
    </row>
    <row r="37" s="7" customFormat="1" ht="61" customHeight="1" spans="1:7">
      <c r="A37" s="113" t="s">
        <v>1542</v>
      </c>
      <c r="B37" s="113"/>
      <c r="C37" s="113"/>
      <c r="D37" s="113"/>
      <c r="E37" s="113"/>
      <c r="F37" s="113"/>
      <c r="G37" s="113"/>
    </row>
    <row r="38" s="7" customFormat="1" ht="35" customHeight="1" spans="1:7">
      <c r="A38" s="112" t="s">
        <v>1543</v>
      </c>
      <c r="B38" s="113"/>
      <c r="C38" s="113"/>
      <c r="D38" s="113"/>
      <c r="E38" s="113"/>
      <c r="F38" s="113"/>
      <c r="G38" s="113"/>
    </row>
    <row r="39" s="7" customFormat="1" ht="35" customHeight="1" spans="1:7">
      <c r="A39" s="115" t="s">
        <v>1544</v>
      </c>
      <c r="B39" s="116"/>
      <c r="C39" s="117"/>
      <c r="D39" s="117"/>
      <c r="E39" s="117"/>
      <c r="F39" s="117"/>
      <c r="G39" s="117"/>
    </row>
    <row r="40" s="7" customFormat="1" ht="35" customHeight="1" spans="1:7">
      <c r="A40" s="119" t="s">
        <v>1545</v>
      </c>
      <c r="B40" s="119"/>
      <c r="C40" s="119"/>
      <c r="D40" s="119"/>
      <c r="E40" s="119"/>
      <c r="F40" s="119"/>
      <c r="G40" s="119"/>
    </row>
    <row r="41" s="7" customFormat="1" ht="35" customHeight="1" spans="1:7">
      <c r="A41" s="119" t="s">
        <v>1546</v>
      </c>
      <c r="B41" s="119"/>
      <c r="C41" s="119"/>
      <c r="D41" s="119"/>
      <c r="E41" s="119"/>
      <c r="F41" s="119"/>
      <c r="G41" s="119"/>
    </row>
    <row r="42" s="7" customFormat="1" ht="60" customHeight="1" spans="1:7">
      <c r="A42" s="119" t="s">
        <v>1547</v>
      </c>
      <c r="B42" s="119"/>
      <c r="C42" s="119"/>
      <c r="D42" s="119"/>
      <c r="E42" s="119"/>
      <c r="F42" s="119"/>
      <c r="G42" s="119"/>
    </row>
    <row r="43" s="7" customFormat="1" ht="35" customHeight="1" spans="1:7">
      <c r="A43" s="119" t="s">
        <v>1548</v>
      </c>
      <c r="B43" s="119"/>
      <c r="C43" s="119"/>
      <c r="D43" s="119"/>
      <c r="E43" s="119"/>
      <c r="F43" s="119"/>
      <c r="G43" s="119"/>
    </row>
    <row r="44" s="7" customFormat="1" ht="35" customHeight="1" spans="1:7">
      <c r="A44" s="119" t="s">
        <v>1549</v>
      </c>
      <c r="B44" s="119"/>
      <c r="C44" s="119"/>
      <c r="D44" s="119"/>
      <c r="E44" s="119"/>
      <c r="F44" s="119"/>
      <c r="G44" s="119"/>
    </row>
    <row r="45" s="7" customFormat="1" ht="45" customHeight="1" spans="1:7">
      <c r="A45" s="119" t="s">
        <v>1550</v>
      </c>
      <c r="B45" s="119"/>
      <c r="C45" s="119"/>
      <c r="D45" s="119"/>
      <c r="E45" s="119"/>
      <c r="F45" s="119"/>
      <c r="G45" s="119"/>
    </row>
    <row r="46" s="7" customFormat="1" ht="35" customHeight="1" spans="1:7">
      <c r="A46" s="119" t="s">
        <v>1551</v>
      </c>
      <c r="B46" s="119"/>
      <c r="C46" s="119"/>
      <c r="D46" s="119"/>
      <c r="E46" s="119"/>
      <c r="F46" s="119"/>
      <c r="G46" s="119"/>
    </row>
    <row r="47" s="7" customFormat="1" ht="54" customHeight="1" spans="1:7">
      <c r="A47" s="119" t="s">
        <v>1552</v>
      </c>
      <c r="B47" s="119"/>
      <c r="C47" s="119"/>
      <c r="D47" s="119"/>
      <c r="E47" s="119"/>
      <c r="F47" s="119"/>
      <c r="G47" s="119"/>
    </row>
    <row r="48" s="7" customFormat="1" ht="57" customHeight="1" spans="1:7">
      <c r="A48" s="119" t="s">
        <v>1553</v>
      </c>
      <c r="B48" s="119"/>
      <c r="C48" s="119"/>
      <c r="D48" s="119"/>
      <c r="E48" s="119"/>
      <c r="F48" s="119"/>
      <c r="G48" s="119"/>
    </row>
    <row r="49" s="7" customFormat="1" ht="35" customHeight="1" spans="1:7">
      <c r="A49" s="121" t="s">
        <v>1554</v>
      </c>
      <c r="B49" s="122"/>
      <c r="C49" s="122"/>
      <c r="D49" s="122"/>
      <c r="E49" s="122"/>
      <c r="F49" s="122"/>
      <c r="G49" s="129"/>
    </row>
    <row r="50" ht="35" customHeight="1"/>
  </sheetData>
  <mergeCells count="34">
    <mergeCell ref="A1:G1"/>
    <mergeCell ref="A7:C7"/>
    <mergeCell ref="A8:G8"/>
    <mergeCell ref="A12:G12"/>
    <mergeCell ref="A20:G20"/>
    <mergeCell ref="A21:G21"/>
    <mergeCell ref="A22:G22"/>
    <mergeCell ref="A23:G23"/>
    <mergeCell ref="A26:G26"/>
    <mergeCell ref="A27:G27"/>
    <mergeCell ref="A28:G28"/>
    <mergeCell ref="A29:G29"/>
    <mergeCell ref="A30:G30"/>
    <mergeCell ref="A31:G31"/>
    <mergeCell ref="A32:G32"/>
    <mergeCell ref="A33:G33"/>
    <mergeCell ref="A34:G34"/>
    <mergeCell ref="A35:G35"/>
    <mergeCell ref="A36:G36"/>
    <mergeCell ref="A37:G37"/>
    <mergeCell ref="A39:G39"/>
    <mergeCell ref="A40:G40"/>
    <mergeCell ref="A41:G41"/>
    <mergeCell ref="A42:G42"/>
    <mergeCell ref="A43:G43"/>
    <mergeCell ref="A44:G44"/>
    <mergeCell ref="A45:G45"/>
    <mergeCell ref="A46:G46"/>
    <mergeCell ref="A47:G47"/>
    <mergeCell ref="A48:G48"/>
    <mergeCell ref="A49:G49"/>
    <mergeCell ref="B3:B5"/>
    <mergeCell ref="F3:F5"/>
    <mergeCell ref="G3:G5"/>
  </mergeCells>
  <hyperlinks>
    <hyperlink ref="A6" location="墨西哥海外仓!A1" display="海派渠道海外仓收费参考（具体请单询）"/>
  </hyperlink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theme="9" tint="-0.25"/>
  </sheetPr>
  <dimension ref="A1:J53"/>
  <sheetViews>
    <sheetView workbookViewId="0">
      <selection activeCell="H9" sqref="H9"/>
    </sheetView>
  </sheetViews>
  <sheetFormatPr defaultColWidth="9" defaultRowHeight="14.25"/>
  <cols>
    <col min="1" max="1" width="2" style="64" customWidth="1"/>
    <col min="2" max="2" width="77" style="64" customWidth="1"/>
    <col min="3" max="3" width="24.375" style="64" customWidth="1"/>
    <col min="4" max="4" width="15.875" style="64" customWidth="1"/>
    <col min="5" max="5" width="14.75" style="64" customWidth="1"/>
    <col min="6" max="6" width="13.5" style="64" customWidth="1"/>
    <col min="7" max="7" width="19.25" style="64" customWidth="1"/>
    <col min="8" max="8" width="23.5666666666667" style="64" customWidth="1"/>
    <col min="9" max="16379" width="9" style="64"/>
    <col min="16380" max="16380" width="9" style="7"/>
    <col min="16381" max="16384" width="9" style="11"/>
  </cols>
  <sheetData>
    <row r="1" s="64" customFormat="1" ht="63" customHeight="1" spans="2:8">
      <c r="B1" s="71" t="s">
        <v>1559</v>
      </c>
      <c r="C1" s="72"/>
      <c r="D1" s="72"/>
      <c r="E1" s="72"/>
      <c r="F1" s="72"/>
      <c r="G1" s="72"/>
      <c r="H1" s="72"/>
    </row>
    <row r="2" s="64" customFormat="1" ht="66" customHeight="1" spans="2:10">
      <c r="B2" s="131" t="s">
        <v>1498</v>
      </c>
      <c r="C2" s="132" t="s">
        <v>1499</v>
      </c>
      <c r="D2" s="133" t="s">
        <v>1500</v>
      </c>
      <c r="E2" s="133" t="s">
        <v>1501</v>
      </c>
      <c r="F2" s="133" t="s">
        <v>1502</v>
      </c>
      <c r="G2" s="134" t="s">
        <v>1503</v>
      </c>
      <c r="H2" s="132" t="s">
        <v>1504</v>
      </c>
      <c r="I2" s="123" t="s">
        <v>383</v>
      </c>
      <c r="J2" s="125"/>
    </row>
    <row r="3" s="64" customFormat="1" ht="75.95" customHeight="1" spans="2:10">
      <c r="B3" s="135" t="s">
        <v>1505</v>
      </c>
      <c r="C3" s="136" t="s">
        <v>1560</v>
      </c>
      <c r="D3" s="79">
        <v>3100</v>
      </c>
      <c r="E3" s="79">
        <v>3100</v>
      </c>
      <c r="F3" s="79">
        <v>3100</v>
      </c>
      <c r="G3" s="80" t="s">
        <v>1507</v>
      </c>
      <c r="H3" s="81" t="s">
        <v>1561</v>
      </c>
      <c r="I3" s="125">
        <v>100</v>
      </c>
      <c r="J3" s="125"/>
    </row>
    <row r="4" s="64" customFormat="1" ht="116.1" customHeight="1" spans="2:8">
      <c r="B4" s="135" t="s">
        <v>1509</v>
      </c>
      <c r="C4" s="137"/>
      <c r="D4" s="79">
        <v>3200</v>
      </c>
      <c r="E4" s="79">
        <v>3200</v>
      </c>
      <c r="F4" s="79">
        <v>3200</v>
      </c>
      <c r="G4" s="80"/>
      <c r="H4" s="81"/>
    </row>
    <row r="5" s="64" customFormat="1" ht="65" customHeight="1" spans="2:8">
      <c r="B5" s="135" t="s">
        <v>1510</v>
      </c>
      <c r="C5" s="138"/>
      <c r="D5" s="79">
        <v>3300</v>
      </c>
      <c r="E5" s="79">
        <v>3300</v>
      </c>
      <c r="F5" s="79">
        <v>3300</v>
      </c>
      <c r="G5" s="80"/>
      <c r="H5" s="81"/>
    </row>
    <row r="6" s="64" customFormat="1" ht="24" customHeight="1" spans="2:8">
      <c r="B6" s="82" t="s">
        <v>1511</v>
      </c>
      <c r="C6" s="83"/>
      <c r="D6" s="84"/>
      <c r="E6" s="84"/>
      <c r="F6" s="85"/>
      <c r="G6" s="86"/>
      <c r="H6" s="87"/>
    </row>
    <row r="7" s="64" customFormat="1" ht="24" customHeight="1" spans="2:8">
      <c r="B7" s="88" t="s">
        <v>1512</v>
      </c>
      <c r="C7" s="89"/>
      <c r="D7" s="89"/>
      <c r="E7" s="84"/>
      <c r="F7" s="85"/>
      <c r="G7" s="86"/>
      <c r="H7" s="87"/>
    </row>
    <row r="8" s="66" customFormat="1" ht="26.1" customHeight="1" spans="2:8">
      <c r="B8" s="90" t="s">
        <v>1513</v>
      </c>
      <c r="C8" s="91"/>
      <c r="D8" s="92"/>
      <c r="E8" s="92"/>
      <c r="F8" s="92"/>
      <c r="G8" s="92"/>
      <c r="H8" s="92"/>
    </row>
    <row r="9" s="66" customFormat="1" ht="21" customHeight="1" spans="2:8">
      <c r="B9" s="94" t="s">
        <v>1514</v>
      </c>
      <c r="C9" s="95"/>
      <c r="D9" s="95"/>
      <c r="E9" s="95"/>
      <c r="F9" s="95"/>
      <c r="G9" s="95"/>
      <c r="H9" s="95"/>
    </row>
    <row r="10" s="66" customFormat="1" ht="21" customHeight="1" spans="2:8">
      <c r="B10" s="97" t="s">
        <v>1515</v>
      </c>
      <c r="C10" s="95"/>
      <c r="D10" s="95"/>
      <c r="E10" s="95"/>
      <c r="F10" s="95"/>
      <c r="G10" s="95"/>
      <c r="H10" s="95"/>
    </row>
    <row r="11" s="66" customFormat="1" ht="21" customHeight="1" spans="2:8">
      <c r="B11" s="97" t="s">
        <v>1516</v>
      </c>
      <c r="C11" s="95"/>
      <c r="D11" s="95"/>
      <c r="E11" s="95"/>
      <c r="F11" s="95"/>
      <c r="G11" s="95"/>
      <c r="H11" s="95"/>
    </row>
    <row r="12" s="66" customFormat="1" ht="33.95" customHeight="1" spans="2:8">
      <c r="B12" s="99" t="s">
        <v>1558</v>
      </c>
      <c r="C12" s="99"/>
      <c r="D12" s="99"/>
      <c r="E12" s="99"/>
      <c r="F12" s="99"/>
      <c r="G12" s="99"/>
      <c r="H12" s="99"/>
    </row>
    <row r="13" s="66" customFormat="1" ht="21" customHeight="1" spans="2:8">
      <c r="B13" s="139" t="s">
        <v>1518</v>
      </c>
      <c r="C13" s="95"/>
      <c r="D13" s="95"/>
      <c r="E13" s="95"/>
      <c r="F13" s="95"/>
      <c r="G13" s="95"/>
      <c r="H13" s="95"/>
    </row>
    <row r="14" s="66" customFormat="1" ht="21" customHeight="1" spans="2:8">
      <c r="B14" s="95" t="s">
        <v>1519</v>
      </c>
      <c r="C14" s="95"/>
      <c r="D14" s="95"/>
      <c r="E14" s="95"/>
      <c r="F14" s="95"/>
      <c r="G14" s="95"/>
      <c r="H14" s="95"/>
    </row>
    <row r="15" s="66" customFormat="1" ht="21" customHeight="1" spans="2:8">
      <c r="B15" s="95" t="s">
        <v>1520</v>
      </c>
      <c r="C15" s="95"/>
      <c r="D15" s="95"/>
      <c r="E15" s="95"/>
      <c r="F15" s="95"/>
      <c r="G15" s="95"/>
      <c r="H15" s="95"/>
    </row>
    <row r="16" s="66" customFormat="1" ht="21" customHeight="1" spans="2:8">
      <c r="B16" s="95" t="s">
        <v>1562</v>
      </c>
      <c r="C16" s="95"/>
      <c r="D16" s="95"/>
      <c r="E16" s="95"/>
      <c r="F16" s="95"/>
      <c r="G16" s="95"/>
      <c r="H16" s="95"/>
    </row>
    <row r="17" s="66" customFormat="1" ht="21" customHeight="1" spans="2:8">
      <c r="B17" s="95" t="s">
        <v>1522</v>
      </c>
      <c r="C17" s="95"/>
      <c r="D17" s="95"/>
      <c r="E17" s="95"/>
      <c r="F17" s="95"/>
      <c r="G17" s="95"/>
      <c r="H17" s="95"/>
    </row>
    <row r="18" s="66" customFormat="1" ht="21" customHeight="1" spans="2:8">
      <c r="B18" s="95" t="s">
        <v>1523</v>
      </c>
      <c r="C18" s="95"/>
      <c r="D18" s="95"/>
      <c r="E18" s="95"/>
      <c r="F18" s="95"/>
      <c r="G18" s="95"/>
      <c r="H18" s="95"/>
    </row>
    <row r="19" s="66" customFormat="1" ht="21" customHeight="1" spans="2:8">
      <c r="B19" s="140" t="s">
        <v>1524</v>
      </c>
      <c r="C19" s="95"/>
      <c r="D19" s="95"/>
      <c r="E19" s="95"/>
      <c r="F19" s="95"/>
      <c r="G19" s="95"/>
      <c r="H19" s="95"/>
    </row>
    <row r="20" s="66" customFormat="1" ht="30.95" customHeight="1" spans="2:8">
      <c r="B20" s="101" t="s">
        <v>1525</v>
      </c>
      <c r="C20" s="102"/>
      <c r="D20" s="102"/>
      <c r="E20" s="102"/>
      <c r="F20" s="102"/>
      <c r="G20" s="102"/>
      <c r="H20" s="102"/>
    </row>
    <row r="21" s="66" customFormat="1" ht="72" customHeight="1" spans="2:8">
      <c r="B21" s="101" t="s">
        <v>1526</v>
      </c>
      <c r="C21" s="102"/>
      <c r="D21" s="102"/>
      <c r="E21" s="102"/>
      <c r="F21" s="102"/>
      <c r="G21" s="102"/>
      <c r="H21" s="102"/>
    </row>
    <row r="22" s="66" customFormat="1" ht="35.1" customHeight="1" spans="2:8">
      <c r="B22" s="101" t="s">
        <v>1527</v>
      </c>
      <c r="C22" s="101"/>
      <c r="D22" s="101"/>
      <c r="E22" s="101"/>
      <c r="F22" s="101"/>
      <c r="G22" s="101"/>
      <c r="H22" s="101"/>
    </row>
    <row r="23" s="66" customFormat="1" ht="21" customHeight="1" spans="2:8">
      <c r="B23" s="104" t="s">
        <v>1528</v>
      </c>
      <c r="C23" s="104"/>
      <c r="D23" s="104"/>
      <c r="E23" s="104"/>
      <c r="F23" s="104"/>
      <c r="G23" s="104"/>
      <c r="H23" s="104"/>
    </row>
    <row r="24" s="66" customFormat="1" ht="21" customHeight="1" spans="2:8">
      <c r="B24" s="94" t="s">
        <v>1529</v>
      </c>
      <c r="C24" s="95"/>
      <c r="D24" s="95"/>
      <c r="E24" s="95"/>
      <c r="F24" s="95"/>
      <c r="G24" s="95"/>
      <c r="H24" s="95"/>
    </row>
    <row r="25" s="66" customFormat="1" ht="21" customHeight="1" spans="2:8">
      <c r="B25" s="95" t="s">
        <v>1530</v>
      </c>
      <c r="C25" s="95"/>
      <c r="D25" s="95"/>
      <c r="E25" s="95"/>
      <c r="F25" s="95"/>
      <c r="G25" s="95"/>
      <c r="H25" s="95"/>
    </row>
    <row r="26" s="66" customFormat="1" ht="66" customHeight="1" spans="2:8">
      <c r="B26" s="106" t="s">
        <v>1531</v>
      </c>
      <c r="C26" s="107"/>
      <c r="D26" s="107"/>
      <c r="E26" s="107"/>
      <c r="F26" s="107"/>
      <c r="G26" s="107"/>
      <c r="H26" s="107"/>
    </row>
    <row r="27" s="64" customFormat="1" ht="53.1" customHeight="1" spans="2:8">
      <c r="B27" s="101" t="s">
        <v>1532</v>
      </c>
      <c r="C27" s="102"/>
      <c r="D27" s="102"/>
      <c r="E27" s="102"/>
      <c r="F27" s="102"/>
      <c r="G27" s="102"/>
      <c r="H27" s="102"/>
    </row>
    <row r="28" s="64" customFormat="1" ht="68.1" customHeight="1" spans="2:8">
      <c r="B28" s="141" t="s">
        <v>1533</v>
      </c>
      <c r="C28" s="142"/>
      <c r="D28" s="142"/>
      <c r="E28" s="142"/>
      <c r="F28" s="142"/>
      <c r="G28" s="142"/>
      <c r="H28" s="142"/>
    </row>
    <row r="29" s="67" customFormat="1" ht="51.95" customHeight="1" spans="2:8">
      <c r="B29" s="101" t="s">
        <v>1534</v>
      </c>
      <c r="C29" s="101"/>
      <c r="D29" s="101"/>
      <c r="E29" s="101"/>
      <c r="F29" s="101"/>
      <c r="G29" s="101"/>
      <c r="H29" s="101"/>
    </row>
    <row r="30" s="67" customFormat="1" ht="51.95" customHeight="1" spans="2:8">
      <c r="B30" s="110" t="s">
        <v>1535</v>
      </c>
      <c r="C30" s="143"/>
      <c r="D30" s="143"/>
      <c r="E30" s="143"/>
      <c r="F30" s="143"/>
      <c r="G30" s="143"/>
      <c r="H30" s="143"/>
    </row>
    <row r="31" s="67" customFormat="1" ht="23.1" customHeight="1" spans="2:8">
      <c r="B31" s="110" t="s">
        <v>1536</v>
      </c>
      <c r="C31" s="110"/>
      <c r="D31" s="110"/>
      <c r="E31" s="110"/>
      <c r="F31" s="110"/>
      <c r="G31" s="110"/>
      <c r="H31" s="110"/>
    </row>
    <row r="32" s="67" customFormat="1" ht="23.1" customHeight="1" spans="2:8">
      <c r="B32" s="110" t="s">
        <v>1537</v>
      </c>
      <c r="C32" s="110"/>
      <c r="D32" s="110"/>
      <c r="E32" s="110"/>
      <c r="F32" s="110"/>
      <c r="G32" s="110"/>
      <c r="H32" s="110"/>
    </row>
    <row r="33" s="67" customFormat="1" ht="23.1" customHeight="1" spans="2:8">
      <c r="B33" s="110" t="s">
        <v>1538</v>
      </c>
      <c r="C33" s="110"/>
      <c r="D33" s="110"/>
      <c r="E33" s="110"/>
      <c r="F33" s="110"/>
      <c r="G33" s="110"/>
      <c r="H33" s="110"/>
    </row>
    <row r="34" s="67" customFormat="1" ht="23.1" customHeight="1" spans="2:8">
      <c r="B34" s="110" t="s">
        <v>1539</v>
      </c>
      <c r="C34" s="110"/>
      <c r="D34" s="110"/>
      <c r="E34" s="110"/>
      <c r="F34" s="110"/>
      <c r="G34" s="110"/>
      <c r="H34" s="110"/>
    </row>
    <row r="35" s="67" customFormat="1" ht="23.1" customHeight="1" spans="2:8">
      <c r="B35" s="110" t="s">
        <v>1540</v>
      </c>
      <c r="C35" s="110"/>
      <c r="D35" s="110"/>
      <c r="E35" s="110"/>
      <c r="F35" s="110"/>
      <c r="G35" s="110"/>
      <c r="H35" s="110"/>
    </row>
    <row r="36" s="67" customFormat="1" ht="36" customHeight="1" spans="2:8">
      <c r="B36" s="113" t="s">
        <v>1541</v>
      </c>
      <c r="C36" s="102"/>
      <c r="D36" s="102"/>
      <c r="E36" s="102"/>
      <c r="F36" s="102"/>
      <c r="G36" s="102"/>
      <c r="H36" s="102"/>
    </row>
    <row r="37" s="66" customFormat="1" ht="48" customHeight="1" spans="2:8">
      <c r="B37" s="113" t="s">
        <v>1542</v>
      </c>
      <c r="C37" s="113"/>
      <c r="D37" s="113"/>
      <c r="E37" s="113"/>
      <c r="F37" s="113"/>
      <c r="G37" s="113"/>
      <c r="H37" s="113"/>
    </row>
    <row r="38" s="66" customFormat="1" ht="21.95" customHeight="1" spans="2:8">
      <c r="B38" s="112" t="s">
        <v>1543</v>
      </c>
      <c r="C38" s="113"/>
      <c r="D38" s="113"/>
      <c r="E38" s="113"/>
      <c r="F38" s="113"/>
      <c r="G38" s="113"/>
      <c r="H38" s="113"/>
    </row>
    <row r="39" s="66" customFormat="1" ht="26.1" customHeight="1" spans="2:8">
      <c r="B39" s="115" t="s">
        <v>1544</v>
      </c>
      <c r="C39" s="116"/>
      <c r="D39" s="117"/>
      <c r="E39" s="117"/>
      <c r="F39" s="117"/>
      <c r="G39" s="117"/>
      <c r="H39" s="117"/>
    </row>
    <row r="40" s="68" customFormat="1" ht="21.95" customHeight="1" spans="1:8">
      <c r="A40" s="69"/>
      <c r="B40" s="119" t="s">
        <v>1545</v>
      </c>
      <c r="C40" s="119"/>
      <c r="D40" s="119"/>
      <c r="E40" s="119"/>
      <c r="F40" s="119"/>
      <c r="G40" s="119"/>
      <c r="H40" s="119"/>
    </row>
    <row r="41" s="68" customFormat="1" ht="21.95" customHeight="1" spans="1:8">
      <c r="A41" s="69"/>
      <c r="B41" s="119" t="s">
        <v>1546</v>
      </c>
      <c r="C41" s="119"/>
      <c r="D41" s="119"/>
      <c r="E41" s="119"/>
      <c r="F41" s="119"/>
      <c r="G41" s="119"/>
      <c r="H41" s="119"/>
    </row>
    <row r="42" s="68" customFormat="1" ht="63.95" customHeight="1" spans="1:8">
      <c r="A42" s="69"/>
      <c r="B42" s="119" t="s">
        <v>1547</v>
      </c>
      <c r="C42" s="119"/>
      <c r="D42" s="119"/>
      <c r="E42" s="119"/>
      <c r="F42" s="119"/>
      <c r="G42" s="119"/>
      <c r="H42" s="119"/>
    </row>
    <row r="43" s="68" customFormat="1" ht="21.95" customHeight="1" spans="1:8">
      <c r="A43" s="69"/>
      <c r="B43" s="119" t="s">
        <v>1548</v>
      </c>
      <c r="C43" s="119"/>
      <c r="D43" s="119"/>
      <c r="E43" s="119"/>
      <c r="F43" s="119"/>
      <c r="G43" s="119"/>
      <c r="H43" s="119"/>
    </row>
    <row r="44" s="68" customFormat="1" ht="21.95" customHeight="1" spans="1:8">
      <c r="A44" s="69"/>
      <c r="B44" s="119" t="s">
        <v>1549</v>
      </c>
      <c r="C44" s="119"/>
      <c r="D44" s="119"/>
      <c r="E44" s="119"/>
      <c r="F44" s="119"/>
      <c r="G44" s="119"/>
      <c r="H44" s="119"/>
    </row>
    <row r="45" s="68" customFormat="1" ht="32.1" customHeight="1" spans="1:8">
      <c r="A45" s="69"/>
      <c r="B45" s="119" t="s">
        <v>1550</v>
      </c>
      <c r="C45" s="119"/>
      <c r="D45" s="119"/>
      <c r="E45" s="119"/>
      <c r="F45" s="119"/>
      <c r="G45" s="119"/>
      <c r="H45" s="119"/>
    </row>
    <row r="46" s="68" customFormat="1" ht="32.1" customHeight="1" spans="2:8">
      <c r="B46" s="119" t="s">
        <v>1551</v>
      </c>
      <c r="C46" s="119"/>
      <c r="D46" s="119"/>
      <c r="E46" s="119"/>
      <c r="F46" s="119"/>
      <c r="G46" s="119"/>
      <c r="H46" s="119"/>
    </row>
    <row r="47" s="69" customFormat="1" ht="33.95" customHeight="1" spans="2:8">
      <c r="B47" s="119" t="s">
        <v>1552</v>
      </c>
      <c r="C47" s="119"/>
      <c r="D47" s="119"/>
      <c r="E47" s="119"/>
      <c r="F47" s="119"/>
      <c r="G47" s="119"/>
      <c r="H47" s="119"/>
    </row>
    <row r="48" s="69" customFormat="1" ht="33.95" customHeight="1" spans="2:8">
      <c r="B48" s="119" t="s">
        <v>1553</v>
      </c>
      <c r="C48" s="119"/>
      <c r="D48" s="119"/>
      <c r="E48" s="119"/>
      <c r="F48" s="119"/>
      <c r="G48" s="119"/>
      <c r="H48" s="119"/>
    </row>
    <row r="49" s="64" customFormat="1" ht="27.95" customHeight="1" spans="2:8">
      <c r="B49" s="121" t="s">
        <v>1554</v>
      </c>
      <c r="C49" s="122"/>
      <c r="D49" s="122"/>
      <c r="E49" s="122"/>
      <c r="F49" s="122"/>
      <c r="G49" s="122"/>
      <c r="H49" s="129"/>
    </row>
    <row r="50" s="66" customFormat="1" ht="33.95" customHeight="1" spans="2:8">
      <c r="B50" s="113"/>
      <c r="C50" s="113"/>
      <c r="D50" s="113"/>
      <c r="E50" s="113"/>
      <c r="F50" s="113"/>
      <c r="G50" s="113"/>
      <c r="H50" s="113"/>
    </row>
    <row r="51" s="66" customFormat="1" ht="33.95" customHeight="1" spans="2:8">
      <c r="B51" s="113"/>
      <c r="C51" s="113"/>
      <c r="D51" s="113"/>
      <c r="E51" s="113"/>
      <c r="F51" s="113"/>
      <c r="G51" s="113"/>
      <c r="H51" s="113"/>
    </row>
    <row r="52" s="66" customFormat="1" ht="33.95" customHeight="1" spans="2:8">
      <c r="B52" s="113"/>
      <c r="C52" s="113"/>
      <c r="D52" s="113"/>
      <c r="E52" s="113"/>
      <c r="F52" s="113"/>
      <c r="G52" s="113"/>
      <c r="H52" s="113"/>
    </row>
    <row r="53" s="66" customFormat="1" ht="33.95" customHeight="1" spans="2:8">
      <c r="B53" s="113"/>
      <c r="C53" s="113"/>
      <c r="D53" s="113"/>
      <c r="E53" s="113"/>
      <c r="F53" s="113"/>
      <c r="G53" s="113"/>
      <c r="H53" s="113"/>
    </row>
  </sheetData>
  <mergeCells count="38">
    <mergeCell ref="B1:H1"/>
    <mergeCell ref="B7:D7"/>
    <mergeCell ref="B8:H8"/>
    <mergeCell ref="B12:H12"/>
    <mergeCell ref="B20:H20"/>
    <mergeCell ref="B21:H21"/>
    <mergeCell ref="B22:H22"/>
    <mergeCell ref="B23:H23"/>
    <mergeCell ref="B26:H26"/>
    <mergeCell ref="B27:H27"/>
    <mergeCell ref="B28:H28"/>
    <mergeCell ref="B29:H29"/>
    <mergeCell ref="B30:H30"/>
    <mergeCell ref="B31:H31"/>
    <mergeCell ref="B32:H32"/>
    <mergeCell ref="B33:H33"/>
    <mergeCell ref="B34:H34"/>
    <mergeCell ref="B35:H35"/>
    <mergeCell ref="B36:H36"/>
    <mergeCell ref="B37:H37"/>
    <mergeCell ref="B39:H39"/>
    <mergeCell ref="B40:H40"/>
    <mergeCell ref="B41:H41"/>
    <mergeCell ref="B42:H42"/>
    <mergeCell ref="B43:H43"/>
    <mergeCell ref="B44:H44"/>
    <mergeCell ref="B45:H45"/>
    <mergeCell ref="B46:H46"/>
    <mergeCell ref="B47:H47"/>
    <mergeCell ref="B48:H48"/>
    <mergeCell ref="B49:H49"/>
    <mergeCell ref="B50:H50"/>
    <mergeCell ref="B51:H51"/>
    <mergeCell ref="B52:H52"/>
    <mergeCell ref="B53:H53"/>
    <mergeCell ref="C3:C5"/>
    <mergeCell ref="G3:G5"/>
    <mergeCell ref="H3:H5"/>
  </mergeCells>
  <hyperlinks>
    <hyperlink ref="B6" location="墨西哥海外仓!A1" display="海派渠道海外仓收费参考（具体请单询）"/>
  </hyperlink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theme="2" tint="-0.5"/>
  </sheetPr>
  <dimension ref="A1:J56"/>
  <sheetViews>
    <sheetView workbookViewId="0">
      <selection activeCell="I5" sqref="I5"/>
    </sheetView>
  </sheetViews>
  <sheetFormatPr defaultColWidth="9" defaultRowHeight="14.25"/>
  <cols>
    <col min="1" max="1" width="2" style="64" customWidth="1"/>
    <col min="2" max="2" width="40.125" style="64" customWidth="1"/>
    <col min="3" max="3" width="23.75" style="64" customWidth="1"/>
    <col min="4" max="4" width="20.875" style="64" customWidth="1"/>
    <col min="5" max="5" width="17.625" style="64" customWidth="1"/>
    <col min="6" max="6" width="16.875" style="64" customWidth="1"/>
    <col min="7" max="7" width="25.375" style="64" customWidth="1"/>
    <col min="8" max="8" width="28" style="70" customWidth="1"/>
    <col min="9" max="9" width="37.875" style="64" customWidth="1"/>
    <col min="10" max="10" width="17.9416666666667" style="64" customWidth="1"/>
    <col min="11" max="16384" width="9" style="64"/>
  </cols>
  <sheetData>
    <row r="1" s="64" customFormat="1" ht="63" customHeight="1" spans="2:9">
      <c r="B1" s="71" t="s">
        <v>1563</v>
      </c>
      <c r="C1" s="72"/>
      <c r="D1" s="72"/>
      <c r="E1" s="72"/>
      <c r="F1" s="72"/>
      <c r="G1" s="72"/>
      <c r="H1" s="72"/>
      <c r="I1" s="72"/>
    </row>
    <row r="2" s="64" customFormat="1" ht="108.95" customHeight="1" spans="2:10">
      <c r="B2" s="73" t="s">
        <v>1564</v>
      </c>
      <c r="C2" s="74" t="s">
        <v>1499</v>
      </c>
      <c r="D2" s="75" t="s">
        <v>1500</v>
      </c>
      <c r="E2" s="75" t="s">
        <v>1501</v>
      </c>
      <c r="F2" s="75" t="s">
        <v>1502</v>
      </c>
      <c r="G2" s="76" t="s">
        <v>1565</v>
      </c>
      <c r="H2" s="74" t="s">
        <v>1504</v>
      </c>
      <c r="I2" s="123" t="s">
        <v>383</v>
      </c>
      <c r="J2" s="124"/>
    </row>
    <row r="3" s="64" customFormat="1" ht="98.1" customHeight="1" spans="2:9">
      <c r="B3" s="77" t="s">
        <v>1566</v>
      </c>
      <c r="C3" s="78" t="s">
        <v>1567</v>
      </c>
      <c r="D3" s="79">
        <v>3950</v>
      </c>
      <c r="E3" s="79">
        <v>3950</v>
      </c>
      <c r="F3" s="79">
        <v>3950</v>
      </c>
      <c r="G3" s="80" t="s">
        <v>188</v>
      </c>
      <c r="H3" s="81" t="s">
        <v>1568</v>
      </c>
      <c r="I3" s="125"/>
    </row>
    <row r="4" s="64" customFormat="1" ht="98.1" customHeight="1" spans="2:9">
      <c r="B4" s="77" t="s">
        <v>1569</v>
      </c>
      <c r="C4" s="78"/>
      <c r="D4" s="79">
        <v>4400</v>
      </c>
      <c r="E4" s="79">
        <v>4400</v>
      </c>
      <c r="F4" s="79">
        <v>4400</v>
      </c>
      <c r="G4" s="80"/>
      <c r="H4" s="81"/>
      <c r="I4" s="126"/>
    </row>
    <row r="5" s="64" customFormat="1" ht="98.1" customHeight="1" spans="2:9">
      <c r="B5" s="77" t="s">
        <v>1566</v>
      </c>
      <c r="C5" s="78" t="s">
        <v>1570</v>
      </c>
      <c r="D5" s="79">
        <v>4100</v>
      </c>
      <c r="E5" s="79">
        <v>4100</v>
      </c>
      <c r="F5" s="79">
        <v>4100</v>
      </c>
      <c r="G5" s="80" t="s">
        <v>188</v>
      </c>
      <c r="H5" s="81" t="s">
        <v>1571</v>
      </c>
      <c r="I5" s="126"/>
    </row>
    <row r="6" s="64" customFormat="1" ht="98.1" customHeight="1" spans="2:9">
      <c r="B6" s="77" t="s">
        <v>1569</v>
      </c>
      <c r="C6" s="78"/>
      <c r="D6" s="79">
        <v>4550</v>
      </c>
      <c r="E6" s="79">
        <v>4550</v>
      </c>
      <c r="F6" s="79">
        <v>4550</v>
      </c>
      <c r="G6" s="80"/>
      <c r="H6" s="81"/>
      <c r="I6" s="126"/>
    </row>
    <row r="7" s="64" customFormat="1" ht="24" customHeight="1" spans="2:8">
      <c r="B7" s="82" t="s">
        <v>1511</v>
      </c>
      <c r="C7" s="83"/>
      <c r="D7" s="84"/>
      <c r="E7" s="84"/>
      <c r="F7" s="85"/>
      <c r="G7" s="86"/>
      <c r="H7" s="87"/>
    </row>
    <row r="8" s="64" customFormat="1" ht="24" customHeight="1" spans="2:8">
      <c r="B8" s="88" t="s">
        <v>1512</v>
      </c>
      <c r="C8" s="89"/>
      <c r="D8" s="89"/>
      <c r="E8" s="84"/>
      <c r="F8" s="85"/>
      <c r="G8" s="86"/>
      <c r="H8" s="87"/>
    </row>
    <row r="9" s="65" customFormat="1" ht="32" customHeight="1" spans="2:10">
      <c r="B9" s="90" t="s">
        <v>1572</v>
      </c>
      <c r="C9" s="91"/>
      <c r="D9" s="91"/>
      <c r="E9" s="92"/>
      <c r="F9" s="92"/>
      <c r="G9" s="92"/>
      <c r="H9" s="93"/>
      <c r="I9" s="92"/>
      <c r="J9" s="127"/>
    </row>
    <row r="10" s="66" customFormat="1" ht="21" customHeight="1" spans="2:10">
      <c r="B10" s="94" t="s">
        <v>1573</v>
      </c>
      <c r="C10" s="95"/>
      <c r="D10" s="95"/>
      <c r="E10" s="95"/>
      <c r="F10" s="95"/>
      <c r="G10" s="95"/>
      <c r="H10" s="96"/>
      <c r="I10" s="95"/>
      <c r="J10" s="64"/>
    </row>
    <row r="11" s="66" customFormat="1" ht="21" customHeight="1" spans="2:10">
      <c r="B11" s="97" t="s">
        <v>1515</v>
      </c>
      <c r="C11" s="95"/>
      <c r="D11" s="95"/>
      <c r="E11" s="95"/>
      <c r="F11" s="95"/>
      <c r="G11" s="95"/>
      <c r="H11" s="96"/>
      <c r="I11" s="95"/>
      <c r="J11" s="128"/>
    </row>
    <row r="12" s="66" customFormat="1" ht="21" customHeight="1" spans="2:10">
      <c r="B12" s="97" t="s">
        <v>1516</v>
      </c>
      <c r="C12" s="95"/>
      <c r="D12" s="95"/>
      <c r="E12" s="95"/>
      <c r="F12" s="95"/>
      <c r="G12" s="95"/>
      <c r="H12" s="96"/>
      <c r="I12" s="95"/>
      <c r="J12" s="128"/>
    </row>
    <row r="13" s="66" customFormat="1" ht="33.95" customHeight="1" spans="2:10">
      <c r="B13" s="98" t="s">
        <v>1574</v>
      </c>
      <c r="C13" s="99"/>
      <c r="D13" s="99"/>
      <c r="E13" s="99"/>
      <c r="F13" s="99"/>
      <c r="G13" s="99"/>
      <c r="H13" s="100"/>
      <c r="I13" s="99"/>
      <c r="J13" s="128"/>
    </row>
    <row r="14" s="66" customFormat="1" ht="72" customHeight="1" spans="2:10">
      <c r="B14" s="101" t="s">
        <v>1575</v>
      </c>
      <c r="C14" s="102"/>
      <c r="D14" s="102"/>
      <c r="E14" s="102"/>
      <c r="F14" s="102"/>
      <c r="G14" s="102"/>
      <c r="H14" s="103"/>
      <c r="I14" s="102"/>
      <c r="J14" s="128"/>
    </row>
    <row r="15" s="66" customFormat="1" ht="21" customHeight="1" spans="2:10">
      <c r="B15" s="104" t="s">
        <v>1576</v>
      </c>
      <c r="C15" s="104"/>
      <c r="D15" s="104"/>
      <c r="E15" s="104"/>
      <c r="F15" s="104"/>
      <c r="G15" s="104"/>
      <c r="H15" s="105"/>
      <c r="I15" s="104"/>
      <c r="J15" s="128"/>
    </row>
    <row r="16" s="66" customFormat="1" ht="21" customHeight="1" spans="2:10">
      <c r="B16" s="94" t="s">
        <v>1577</v>
      </c>
      <c r="C16" s="95"/>
      <c r="D16" s="95"/>
      <c r="E16" s="95"/>
      <c r="F16" s="95"/>
      <c r="G16" s="95"/>
      <c r="H16" s="96"/>
      <c r="I16" s="95"/>
      <c r="J16" s="128"/>
    </row>
    <row r="17" s="66" customFormat="1" ht="66" customHeight="1" spans="2:10">
      <c r="B17" s="106" t="s">
        <v>1578</v>
      </c>
      <c r="C17" s="107"/>
      <c r="D17" s="107"/>
      <c r="E17" s="107"/>
      <c r="F17" s="107"/>
      <c r="G17" s="107"/>
      <c r="H17" s="108"/>
      <c r="I17" s="107"/>
      <c r="J17" s="128"/>
    </row>
    <row r="18" s="64" customFormat="1" ht="53.1" customHeight="1" spans="2:10">
      <c r="B18" s="101" t="s">
        <v>1579</v>
      </c>
      <c r="C18" s="102"/>
      <c r="D18" s="102"/>
      <c r="E18" s="102"/>
      <c r="F18" s="102"/>
      <c r="G18" s="102"/>
      <c r="H18" s="103"/>
      <c r="I18" s="102"/>
      <c r="J18" s="128"/>
    </row>
    <row r="19" s="67" customFormat="1" ht="51.95" customHeight="1" spans="2:10">
      <c r="B19" s="101" t="s">
        <v>1580</v>
      </c>
      <c r="C19" s="101"/>
      <c r="D19" s="101"/>
      <c r="E19" s="101"/>
      <c r="F19" s="101"/>
      <c r="G19" s="101"/>
      <c r="H19" s="109"/>
      <c r="I19" s="101"/>
      <c r="J19" s="128"/>
    </row>
    <row r="20" s="67" customFormat="1" ht="23.1" customHeight="1" spans="2:10">
      <c r="B20" s="110" t="s">
        <v>1581</v>
      </c>
      <c r="C20" s="110"/>
      <c r="D20" s="110"/>
      <c r="E20" s="110"/>
      <c r="F20" s="110"/>
      <c r="G20" s="110"/>
      <c r="H20" s="111"/>
      <c r="I20" s="110"/>
      <c r="J20" s="128"/>
    </row>
    <row r="21" s="67" customFormat="1" ht="23.1" customHeight="1" spans="2:10">
      <c r="B21" s="110" t="s">
        <v>1537</v>
      </c>
      <c r="C21" s="110"/>
      <c r="D21" s="110"/>
      <c r="E21" s="110"/>
      <c r="F21" s="110"/>
      <c r="G21" s="110"/>
      <c r="H21" s="111"/>
      <c r="I21" s="110"/>
      <c r="J21" s="128"/>
    </row>
    <row r="22" s="67" customFormat="1" ht="23.1" customHeight="1" spans="2:10">
      <c r="B22" s="110" t="s">
        <v>1538</v>
      </c>
      <c r="C22" s="110"/>
      <c r="D22" s="110"/>
      <c r="E22" s="110"/>
      <c r="F22" s="110"/>
      <c r="G22" s="110"/>
      <c r="H22" s="111"/>
      <c r="I22" s="110"/>
      <c r="J22" s="128"/>
    </row>
    <row r="23" s="67" customFormat="1" ht="23.1" customHeight="1" spans="2:10">
      <c r="B23" s="110" t="s">
        <v>1539</v>
      </c>
      <c r="C23" s="110"/>
      <c r="D23" s="110"/>
      <c r="E23" s="110"/>
      <c r="F23" s="110"/>
      <c r="G23" s="110"/>
      <c r="H23" s="111"/>
      <c r="I23" s="110"/>
      <c r="J23" s="128"/>
    </row>
    <row r="24" s="67" customFormat="1" ht="40" customHeight="1" spans="2:10">
      <c r="B24" s="110" t="s">
        <v>1540</v>
      </c>
      <c r="C24" s="110"/>
      <c r="D24" s="110"/>
      <c r="E24" s="110"/>
      <c r="F24" s="110"/>
      <c r="G24" s="110"/>
      <c r="H24" s="111"/>
      <c r="I24" s="110"/>
      <c r="J24" s="128"/>
    </row>
    <row r="25" s="66" customFormat="1" ht="21.95" customHeight="1" spans="2:10">
      <c r="B25" s="112" t="s">
        <v>1582</v>
      </c>
      <c r="C25" s="113"/>
      <c r="D25" s="113"/>
      <c r="E25" s="113"/>
      <c r="F25" s="113"/>
      <c r="G25" s="113"/>
      <c r="H25" s="114"/>
      <c r="I25" s="113"/>
      <c r="J25" s="128"/>
    </row>
    <row r="26" s="66" customFormat="1" ht="26.1" customHeight="1" spans="2:10">
      <c r="B26" s="115" t="s">
        <v>1544</v>
      </c>
      <c r="C26" s="116"/>
      <c r="D26" s="116"/>
      <c r="E26" s="117"/>
      <c r="F26" s="117"/>
      <c r="G26" s="117"/>
      <c r="H26" s="118"/>
      <c r="I26" s="117"/>
      <c r="J26" s="128"/>
    </row>
    <row r="27" s="68" customFormat="1" ht="21.95" customHeight="1" spans="1:10">
      <c r="A27" s="69"/>
      <c r="B27" s="119" t="s">
        <v>1545</v>
      </c>
      <c r="C27" s="119"/>
      <c r="D27" s="119"/>
      <c r="E27" s="119"/>
      <c r="F27" s="119"/>
      <c r="G27" s="119"/>
      <c r="H27" s="120"/>
      <c r="I27" s="119"/>
      <c r="J27" s="128"/>
    </row>
    <row r="28" s="68" customFormat="1" ht="21.95" customHeight="1" spans="1:10">
      <c r="A28" s="69"/>
      <c r="B28" s="119" t="s">
        <v>1583</v>
      </c>
      <c r="C28" s="119"/>
      <c r="D28" s="119"/>
      <c r="E28" s="119"/>
      <c r="F28" s="119"/>
      <c r="G28" s="119"/>
      <c r="H28" s="120"/>
      <c r="I28" s="119"/>
      <c r="J28" s="128"/>
    </row>
    <row r="29" s="68" customFormat="1" ht="21.95" customHeight="1" spans="1:10">
      <c r="A29" s="69"/>
      <c r="B29" s="119" t="s">
        <v>1548</v>
      </c>
      <c r="C29" s="119"/>
      <c r="D29" s="119"/>
      <c r="E29" s="119"/>
      <c r="F29" s="119"/>
      <c r="G29" s="119"/>
      <c r="H29" s="120"/>
      <c r="I29" s="119"/>
      <c r="J29" s="128"/>
    </row>
    <row r="30" s="68" customFormat="1" ht="21.95" customHeight="1" spans="1:10">
      <c r="A30" s="69"/>
      <c r="B30" s="119" t="s">
        <v>1549</v>
      </c>
      <c r="C30" s="119"/>
      <c r="D30" s="119"/>
      <c r="E30" s="119"/>
      <c r="F30" s="119"/>
      <c r="G30" s="119"/>
      <c r="H30" s="120"/>
      <c r="I30" s="119"/>
      <c r="J30" s="64"/>
    </row>
    <row r="31" s="68" customFormat="1" ht="32.1" customHeight="1" spans="2:10">
      <c r="B31" s="119" t="s">
        <v>1551</v>
      </c>
      <c r="C31" s="119"/>
      <c r="D31" s="119"/>
      <c r="E31" s="119"/>
      <c r="F31" s="119"/>
      <c r="G31" s="119"/>
      <c r="H31" s="120"/>
      <c r="I31" s="119"/>
      <c r="J31" s="64"/>
    </row>
    <row r="32" s="69" customFormat="1" ht="33.95" customHeight="1" spans="2:10">
      <c r="B32" s="119" t="s">
        <v>1553</v>
      </c>
      <c r="C32" s="119"/>
      <c r="D32" s="119"/>
      <c r="E32" s="119"/>
      <c r="F32" s="119"/>
      <c r="G32" s="119"/>
      <c r="H32" s="120"/>
      <c r="I32" s="119"/>
      <c r="J32" s="67"/>
    </row>
    <row r="33" s="64" customFormat="1" ht="27.95" customHeight="1" spans="2:10">
      <c r="B33" s="121" t="s">
        <v>1554</v>
      </c>
      <c r="C33" s="122"/>
      <c r="D33" s="122"/>
      <c r="E33" s="122"/>
      <c r="F33" s="122"/>
      <c r="G33" s="122"/>
      <c r="H33" s="122"/>
      <c r="I33" s="129"/>
      <c r="J33" s="67"/>
    </row>
    <row r="34" s="66" customFormat="1" ht="33.95" customHeight="1" spans="2:10">
      <c r="B34" s="113"/>
      <c r="C34" s="113"/>
      <c r="D34" s="113"/>
      <c r="E34" s="113"/>
      <c r="F34" s="113"/>
      <c r="G34" s="113"/>
      <c r="H34" s="114"/>
      <c r="I34" s="113"/>
      <c r="J34" s="67"/>
    </row>
    <row r="35" s="66" customFormat="1" ht="33.95" customHeight="1" spans="2:10">
      <c r="B35" s="113"/>
      <c r="C35" s="113"/>
      <c r="D35" s="113"/>
      <c r="E35" s="113"/>
      <c r="F35" s="113"/>
      <c r="G35" s="113"/>
      <c r="H35" s="114"/>
      <c r="I35" s="113"/>
      <c r="J35" s="67"/>
    </row>
    <row r="36" s="66" customFormat="1" ht="33.95" customHeight="1" spans="2:10">
      <c r="B36" s="113"/>
      <c r="C36" s="113"/>
      <c r="D36" s="113"/>
      <c r="E36" s="113"/>
      <c r="F36" s="113"/>
      <c r="G36" s="113"/>
      <c r="H36" s="114"/>
      <c r="I36" s="113"/>
      <c r="J36" s="67"/>
    </row>
    <row r="37" s="66" customFormat="1" ht="33.95" customHeight="1" spans="2:10">
      <c r="B37" s="113"/>
      <c r="C37" s="113"/>
      <c r="D37" s="113"/>
      <c r="E37" s="113"/>
      <c r="F37" s="113"/>
      <c r="G37" s="113"/>
      <c r="H37" s="114"/>
      <c r="I37" s="113"/>
      <c r="J37" s="67"/>
    </row>
    <row r="38" s="64" customFormat="1" ht="15" spans="8:10">
      <c r="H38" s="70"/>
      <c r="J38" s="67"/>
    </row>
    <row r="39" s="64" customFormat="1" ht="15" spans="8:10">
      <c r="H39" s="70"/>
      <c r="J39" s="67"/>
    </row>
    <row r="40" s="64" customFormat="1" spans="8:10">
      <c r="H40" s="70"/>
      <c r="J40" s="128"/>
    </row>
    <row r="41" s="64" customFormat="1" spans="8:10">
      <c r="H41" s="70"/>
      <c r="J41" s="128"/>
    </row>
    <row r="42" s="64" customFormat="1" spans="8:10">
      <c r="H42" s="70"/>
      <c r="J42" s="128"/>
    </row>
    <row r="43" s="64" customFormat="1" spans="8:10">
      <c r="H43" s="70"/>
      <c r="J43" s="130"/>
    </row>
    <row r="44" s="64" customFormat="1" spans="8:10">
      <c r="H44" s="70"/>
      <c r="J44" s="130"/>
    </row>
    <row r="45" s="64" customFormat="1" spans="8:10">
      <c r="H45" s="70"/>
      <c r="J45" s="130"/>
    </row>
    <row r="46" s="64" customFormat="1" spans="8:10">
      <c r="H46" s="70"/>
      <c r="J46" s="130"/>
    </row>
    <row r="47" s="64" customFormat="1" spans="8:10">
      <c r="H47" s="70"/>
      <c r="J47" s="130"/>
    </row>
    <row r="48" s="64" customFormat="1" spans="8:10">
      <c r="H48" s="70"/>
      <c r="J48" s="130"/>
    </row>
    <row r="49" s="64" customFormat="1" spans="8:10">
      <c r="H49" s="70"/>
      <c r="J49" s="130"/>
    </row>
    <row r="50" s="64" customFormat="1" spans="8:10">
      <c r="H50" s="70"/>
      <c r="J50" s="69"/>
    </row>
    <row r="51" s="64" customFormat="1" spans="8:10">
      <c r="H51" s="70"/>
      <c r="J51" s="69"/>
    </row>
    <row r="52" s="64" customFormat="1" spans="8:8">
      <c r="H52" s="70"/>
    </row>
    <row r="53" s="64" customFormat="1" spans="8:10">
      <c r="H53" s="70"/>
      <c r="J53" s="128"/>
    </row>
    <row r="54" s="64" customFormat="1" spans="8:10">
      <c r="H54" s="70"/>
      <c r="J54" s="128"/>
    </row>
    <row r="55" s="64" customFormat="1" spans="8:10">
      <c r="H55" s="70"/>
      <c r="J55" s="128"/>
    </row>
    <row r="56" s="64" customFormat="1" spans="8:10">
      <c r="H56" s="70"/>
      <c r="J56" s="128"/>
    </row>
  </sheetData>
  <mergeCells count="32">
    <mergeCell ref="B1:I1"/>
    <mergeCell ref="B8:D8"/>
    <mergeCell ref="B9:I9"/>
    <mergeCell ref="B13:I13"/>
    <mergeCell ref="B14:I14"/>
    <mergeCell ref="B15:I15"/>
    <mergeCell ref="B17:I17"/>
    <mergeCell ref="B18:I18"/>
    <mergeCell ref="B19:I19"/>
    <mergeCell ref="B20:I20"/>
    <mergeCell ref="B21:I21"/>
    <mergeCell ref="B22:I22"/>
    <mergeCell ref="B23:I23"/>
    <mergeCell ref="B24:I24"/>
    <mergeCell ref="B26:I26"/>
    <mergeCell ref="B27:I27"/>
    <mergeCell ref="B28:I28"/>
    <mergeCell ref="B29:I29"/>
    <mergeCell ref="B30:I30"/>
    <mergeCell ref="B31:I31"/>
    <mergeCell ref="B32:I32"/>
    <mergeCell ref="B33:I33"/>
    <mergeCell ref="B34:I34"/>
    <mergeCell ref="B35:I35"/>
    <mergeCell ref="B36:I36"/>
    <mergeCell ref="B37:I37"/>
    <mergeCell ref="C3:C4"/>
    <mergeCell ref="C5:C6"/>
    <mergeCell ref="G3:G4"/>
    <mergeCell ref="G5:G6"/>
    <mergeCell ref="H3:H4"/>
    <mergeCell ref="H5:H6"/>
  </mergeCells>
  <hyperlinks>
    <hyperlink ref="B7" location="墨西哥海外仓!A1" display="海派渠道海外仓收费参考（具体请单询）"/>
  </hyperlink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N1408"/>
  <sheetViews>
    <sheetView workbookViewId="0">
      <selection activeCell="J35" sqref="J35"/>
    </sheetView>
  </sheetViews>
  <sheetFormatPr defaultColWidth="9.14166666666667" defaultRowHeight="14.25"/>
  <cols>
    <col min="1" max="1" width="18.375" style="51" customWidth="1"/>
    <col min="2" max="2" width="15.75" style="51" customWidth="1"/>
    <col min="3" max="3" width="14.125" style="51" customWidth="1"/>
    <col min="4" max="4" width="9.75" style="51" customWidth="1"/>
    <col min="5" max="5" width="8.125" style="51" customWidth="1"/>
    <col min="6" max="7" width="15.9166666666667" style="51" customWidth="1"/>
    <col min="8" max="8" width="20.5" style="51" customWidth="1"/>
    <col min="9" max="9" width="12.1333333333333" style="50" customWidth="1"/>
    <col min="10" max="10" width="69.125" style="50" customWidth="1"/>
    <col min="11" max="11" width="13.75" style="50" customWidth="1"/>
    <col min="12" max="14" width="9.5" style="50" customWidth="1"/>
    <col min="15" max="15" width="9.14166666666667" style="50"/>
    <col min="16" max="16" width="9.375" style="50"/>
    <col min="17" max="16384" width="9.14166666666667" style="50"/>
  </cols>
  <sheetData>
    <row r="1" s="50" customFormat="1" ht="42.75" spans="1:12">
      <c r="A1" s="52" t="s">
        <v>1584</v>
      </c>
      <c r="B1" s="52" t="s">
        <v>1585</v>
      </c>
      <c r="C1" s="53" t="s">
        <v>1586</v>
      </c>
      <c r="D1" s="51"/>
      <c r="E1" s="51"/>
      <c r="F1" s="52" t="s">
        <v>1587</v>
      </c>
      <c r="G1" s="52" t="s">
        <v>1585</v>
      </c>
      <c r="H1" s="53" t="s">
        <v>1586</v>
      </c>
      <c r="I1" s="56"/>
      <c r="J1" s="57" t="s">
        <v>1588</v>
      </c>
      <c r="K1" s="58"/>
      <c r="L1" s="58"/>
    </row>
    <row r="2" s="50" customFormat="1" spans="1:9">
      <c r="A2" s="54" t="s">
        <v>1589</v>
      </c>
      <c r="B2" s="54" t="s">
        <v>1590</v>
      </c>
      <c r="C2" s="54" t="s">
        <v>1591</v>
      </c>
      <c r="D2" s="51"/>
      <c r="E2" s="51"/>
      <c r="F2" s="54" t="s">
        <v>1592</v>
      </c>
      <c r="G2" s="54" t="s">
        <v>1593</v>
      </c>
      <c r="H2" s="54" t="s">
        <v>1594</v>
      </c>
      <c r="I2" s="59"/>
    </row>
    <row r="3" s="50" customFormat="1" spans="1:9">
      <c r="A3" s="54" t="s">
        <v>1595</v>
      </c>
      <c r="B3" s="54" t="s">
        <v>1590</v>
      </c>
      <c r="C3" s="54" t="s">
        <v>1591</v>
      </c>
      <c r="D3" s="55"/>
      <c r="E3" s="55"/>
      <c r="F3" s="54" t="s">
        <v>1596</v>
      </c>
      <c r="G3" s="54" t="s">
        <v>1593</v>
      </c>
      <c r="H3" s="54" t="s">
        <v>1594</v>
      </c>
      <c r="I3" s="59"/>
    </row>
    <row r="4" s="50" customFormat="1" spans="1:9">
      <c r="A4" s="54" t="s">
        <v>1597</v>
      </c>
      <c r="B4" s="54" t="s">
        <v>1590</v>
      </c>
      <c r="C4" s="54" t="s">
        <v>1591</v>
      </c>
      <c r="D4" s="55"/>
      <c r="E4" s="55"/>
      <c r="F4" s="54" t="s">
        <v>1598</v>
      </c>
      <c r="G4" s="54" t="s">
        <v>1593</v>
      </c>
      <c r="H4" s="54" t="s">
        <v>1594</v>
      </c>
      <c r="I4" s="59"/>
    </row>
    <row r="5" s="50" customFormat="1" spans="1:9">
      <c r="A5" s="54" t="s">
        <v>1599</v>
      </c>
      <c r="B5" s="54" t="s">
        <v>1590</v>
      </c>
      <c r="C5" s="54" t="s">
        <v>1591</v>
      </c>
      <c r="D5" s="55"/>
      <c r="E5" s="55"/>
      <c r="F5" s="54" t="s">
        <v>1600</v>
      </c>
      <c r="G5" s="54" t="s">
        <v>1593</v>
      </c>
      <c r="H5" s="54" t="s">
        <v>1594</v>
      </c>
      <c r="I5" s="59"/>
    </row>
    <row r="6" s="50" customFormat="1" spans="1:9">
      <c r="A6" s="54" t="s">
        <v>1601</v>
      </c>
      <c r="B6" s="54" t="s">
        <v>1590</v>
      </c>
      <c r="C6" s="54" t="s">
        <v>1591</v>
      </c>
      <c r="D6" s="55"/>
      <c r="E6" s="55"/>
      <c r="F6" s="54" t="s">
        <v>1602</v>
      </c>
      <c r="G6" s="54" t="s">
        <v>1593</v>
      </c>
      <c r="H6" s="54" t="s">
        <v>1594</v>
      </c>
      <c r="I6" s="59"/>
    </row>
    <row r="7" s="50" customFormat="1" spans="1:9">
      <c r="A7" s="54" t="s">
        <v>1603</v>
      </c>
      <c r="B7" s="54" t="s">
        <v>1590</v>
      </c>
      <c r="C7" s="54" t="s">
        <v>1591</v>
      </c>
      <c r="D7" s="55"/>
      <c r="E7" s="55"/>
      <c r="F7" s="54" t="s">
        <v>1604</v>
      </c>
      <c r="G7" s="54" t="s">
        <v>1593</v>
      </c>
      <c r="H7" s="54" t="s">
        <v>1594</v>
      </c>
      <c r="I7" s="59"/>
    </row>
    <row r="8" s="50" customFormat="1" spans="1:9">
      <c r="A8" s="54" t="s">
        <v>1605</v>
      </c>
      <c r="B8" s="54" t="s">
        <v>1590</v>
      </c>
      <c r="C8" s="54" t="s">
        <v>1591</v>
      </c>
      <c r="D8" s="55"/>
      <c r="E8" s="55"/>
      <c r="F8" s="54" t="s">
        <v>1606</v>
      </c>
      <c r="G8" s="54" t="s">
        <v>1593</v>
      </c>
      <c r="H8" s="54" t="s">
        <v>1594</v>
      </c>
      <c r="I8" s="59"/>
    </row>
    <row r="9" s="50" customFormat="1" spans="1:9">
      <c r="A9" s="54" t="s">
        <v>1607</v>
      </c>
      <c r="B9" s="54" t="s">
        <v>1590</v>
      </c>
      <c r="C9" s="54" t="s">
        <v>1591</v>
      </c>
      <c r="D9" s="55"/>
      <c r="E9" s="55"/>
      <c r="F9" s="54" t="s">
        <v>1608</v>
      </c>
      <c r="G9" s="54" t="s">
        <v>1593</v>
      </c>
      <c r="H9" s="54" t="s">
        <v>1594</v>
      </c>
      <c r="I9" s="59"/>
    </row>
    <row r="10" s="50" customFormat="1" spans="1:9">
      <c r="A10" s="54" t="s">
        <v>1609</v>
      </c>
      <c r="B10" s="54" t="s">
        <v>1590</v>
      </c>
      <c r="C10" s="54" t="s">
        <v>1591</v>
      </c>
      <c r="D10" s="55"/>
      <c r="E10" s="55"/>
      <c r="F10" s="54" t="s">
        <v>1610</v>
      </c>
      <c r="G10" s="54" t="s">
        <v>1593</v>
      </c>
      <c r="H10" s="54" t="s">
        <v>1594</v>
      </c>
      <c r="I10" s="59"/>
    </row>
    <row r="11" s="50" customFormat="1" spans="1:9">
      <c r="A11" s="54" t="s">
        <v>1611</v>
      </c>
      <c r="B11" s="54" t="s">
        <v>1590</v>
      </c>
      <c r="C11" s="54" t="s">
        <v>1591</v>
      </c>
      <c r="D11" s="55"/>
      <c r="E11" s="55"/>
      <c r="F11" s="54" t="s">
        <v>1612</v>
      </c>
      <c r="G11" s="54" t="s">
        <v>1593</v>
      </c>
      <c r="H11" s="54" t="s">
        <v>1594</v>
      </c>
      <c r="I11" s="59"/>
    </row>
    <row r="12" s="50" customFormat="1" spans="1:9">
      <c r="A12" s="54" t="s">
        <v>1613</v>
      </c>
      <c r="B12" s="54" t="s">
        <v>1590</v>
      </c>
      <c r="C12" s="54" t="s">
        <v>1591</v>
      </c>
      <c r="D12" s="55"/>
      <c r="E12" s="55"/>
      <c r="F12" s="54" t="s">
        <v>1614</v>
      </c>
      <c r="G12" s="54" t="s">
        <v>1593</v>
      </c>
      <c r="H12" s="54" t="s">
        <v>1594</v>
      </c>
      <c r="I12" s="59"/>
    </row>
    <row r="13" s="50" customFormat="1" spans="1:9">
      <c r="A13" s="54" t="s">
        <v>1615</v>
      </c>
      <c r="B13" s="54" t="s">
        <v>1590</v>
      </c>
      <c r="C13" s="54" t="s">
        <v>1591</v>
      </c>
      <c r="D13" s="55"/>
      <c r="E13" s="55"/>
      <c r="F13" s="54" t="s">
        <v>1616</v>
      </c>
      <c r="G13" s="54" t="s">
        <v>1593</v>
      </c>
      <c r="H13" s="54" t="s">
        <v>1594</v>
      </c>
      <c r="I13" s="59"/>
    </row>
    <row r="14" s="50" customFormat="1" spans="1:9">
      <c r="A14" s="54" t="s">
        <v>1617</v>
      </c>
      <c r="B14" s="54" t="s">
        <v>1590</v>
      </c>
      <c r="C14" s="54" t="s">
        <v>1591</v>
      </c>
      <c r="D14" s="55"/>
      <c r="E14" s="55"/>
      <c r="F14" s="54" t="s">
        <v>1618</v>
      </c>
      <c r="G14" s="54" t="s">
        <v>1593</v>
      </c>
      <c r="H14" s="54" t="s">
        <v>1594</v>
      </c>
      <c r="I14" s="59"/>
    </row>
    <row r="15" s="50" customFormat="1" spans="1:9">
      <c r="A15" s="54" t="s">
        <v>1619</v>
      </c>
      <c r="B15" s="54" t="s">
        <v>1590</v>
      </c>
      <c r="C15" s="54" t="s">
        <v>1591</v>
      </c>
      <c r="D15" s="55"/>
      <c r="E15" s="55"/>
      <c r="F15" s="54" t="s">
        <v>1620</v>
      </c>
      <c r="G15" s="54" t="s">
        <v>1593</v>
      </c>
      <c r="H15" s="54" t="s">
        <v>1594</v>
      </c>
      <c r="I15" s="59"/>
    </row>
    <row r="16" s="50" customFormat="1" spans="1:9">
      <c r="A16" s="54" t="s">
        <v>1621</v>
      </c>
      <c r="B16" s="54" t="s">
        <v>1590</v>
      </c>
      <c r="C16" s="54" t="s">
        <v>1591</v>
      </c>
      <c r="D16" s="55"/>
      <c r="E16" s="55"/>
      <c r="F16" s="54" t="s">
        <v>1622</v>
      </c>
      <c r="G16" s="54" t="s">
        <v>1593</v>
      </c>
      <c r="H16" s="54" t="s">
        <v>1594</v>
      </c>
      <c r="I16" s="59"/>
    </row>
    <row r="17" s="50" customFormat="1" spans="1:9">
      <c r="A17" s="54" t="s">
        <v>1623</v>
      </c>
      <c r="B17" s="54" t="s">
        <v>1590</v>
      </c>
      <c r="C17" s="54" t="s">
        <v>1591</v>
      </c>
      <c r="D17" s="55"/>
      <c r="E17" s="55"/>
      <c r="F17" s="54" t="s">
        <v>1624</v>
      </c>
      <c r="G17" s="54" t="s">
        <v>1593</v>
      </c>
      <c r="H17" s="54" t="s">
        <v>1594</v>
      </c>
      <c r="I17" s="59"/>
    </row>
    <row r="18" s="50" customFormat="1" spans="1:9">
      <c r="A18" s="54" t="s">
        <v>1625</v>
      </c>
      <c r="B18" s="54" t="s">
        <v>1590</v>
      </c>
      <c r="C18" s="54" t="s">
        <v>1591</v>
      </c>
      <c r="D18" s="55"/>
      <c r="E18" s="55"/>
      <c r="F18" s="54" t="s">
        <v>1626</v>
      </c>
      <c r="G18" s="54" t="s">
        <v>1593</v>
      </c>
      <c r="H18" s="54" t="s">
        <v>1594</v>
      </c>
      <c r="I18" s="59"/>
    </row>
    <row r="19" s="50" customFormat="1" spans="1:9">
      <c r="A19" s="54" t="s">
        <v>1627</v>
      </c>
      <c r="B19" s="54" t="s">
        <v>1590</v>
      </c>
      <c r="C19" s="54" t="s">
        <v>1591</v>
      </c>
      <c r="D19" s="55"/>
      <c r="E19" s="55"/>
      <c r="F19" s="54" t="s">
        <v>1628</v>
      </c>
      <c r="G19" s="54" t="s">
        <v>1593</v>
      </c>
      <c r="H19" s="54" t="s">
        <v>1594</v>
      </c>
      <c r="I19" s="59"/>
    </row>
    <row r="20" s="50" customFormat="1" spans="1:9">
      <c r="A20" s="54" t="s">
        <v>1629</v>
      </c>
      <c r="B20" s="54" t="s">
        <v>1590</v>
      </c>
      <c r="C20" s="54" t="s">
        <v>1591</v>
      </c>
      <c r="D20" s="55"/>
      <c r="E20" s="55"/>
      <c r="F20" s="54" t="s">
        <v>1630</v>
      </c>
      <c r="G20" s="54" t="s">
        <v>1593</v>
      </c>
      <c r="H20" s="54" t="s">
        <v>1594</v>
      </c>
      <c r="I20" s="59"/>
    </row>
    <row r="21" s="50" customFormat="1" spans="1:9">
      <c r="A21" s="54" t="s">
        <v>1631</v>
      </c>
      <c r="B21" s="54" t="s">
        <v>1590</v>
      </c>
      <c r="C21" s="54" t="s">
        <v>1591</v>
      </c>
      <c r="D21" s="55"/>
      <c r="E21" s="55"/>
      <c r="F21" s="54" t="s">
        <v>1632</v>
      </c>
      <c r="G21" s="54" t="s">
        <v>1593</v>
      </c>
      <c r="H21" s="54" t="s">
        <v>1594</v>
      </c>
      <c r="I21" s="59"/>
    </row>
    <row r="22" s="50" customFormat="1" spans="1:9">
      <c r="A22" s="54" t="s">
        <v>1633</v>
      </c>
      <c r="B22" s="54" t="s">
        <v>1590</v>
      </c>
      <c r="C22" s="54" t="s">
        <v>1591</v>
      </c>
      <c r="D22" s="55"/>
      <c r="E22" s="55"/>
      <c r="F22" s="54" t="s">
        <v>1634</v>
      </c>
      <c r="G22" s="54" t="s">
        <v>1593</v>
      </c>
      <c r="H22" s="54" t="s">
        <v>1594</v>
      </c>
      <c r="I22" s="59"/>
    </row>
    <row r="23" s="50" customFormat="1" spans="1:9">
      <c r="A23" s="54" t="s">
        <v>1635</v>
      </c>
      <c r="B23" s="54" t="s">
        <v>1590</v>
      </c>
      <c r="C23" s="54" t="s">
        <v>1591</v>
      </c>
      <c r="D23" s="55"/>
      <c r="E23" s="55"/>
      <c r="F23" s="54" t="s">
        <v>1636</v>
      </c>
      <c r="G23" s="54" t="s">
        <v>1593</v>
      </c>
      <c r="H23" s="54" t="s">
        <v>1594</v>
      </c>
      <c r="I23" s="59"/>
    </row>
    <row r="24" s="50" customFormat="1" spans="1:9">
      <c r="A24" s="54" t="s">
        <v>1637</v>
      </c>
      <c r="B24" s="54" t="s">
        <v>1590</v>
      </c>
      <c r="C24" s="54" t="s">
        <v>1591</v>
      </c>
      <c r="D24" s="55"/>
      <c r="E24" s="55"/>
      <c r="F24" s="54" t="s">
        <v>1638</v>
      </c>
      <c r="G24" s="54" t="s">
        <v>1593</v>
      </c>
      <c r="H24" s="54" t="s">
        <v>1594</v>
      </c>
      <c r="I24" s="59"/>
    </row>
    <row r="25" s="50" customFormat="1" spans="1:9">
      <c r="A25" s="54" t="s">
        <v>1639</v>
      </c>
      <c r="B25" s="54" t="s">
        <v>1590</v>
      </c>
      <c r="C25" s="54" t="s">
        <v>1591</v>
      </c>
      <c r="D25" s="55"/>
      <c r="E25" s="55"/>
      <c r="F25" s="54" t="s">
        <v>1640</v>
      </c>
      <c r="G25" s="54" t="s">
        <v>1593</v>
      </c>
      <c r="H25" s="54" t="s">
        <v>1594</v>
      </c>
      <c r="I25" s="59"/>
    </row>
    <row r="26" s="50" customFormat="1" spans="1:9">
      <c r="A26" s="54" t="s">
        <v>1641</v>
      </c>
      <c r="B26" s="54" t="s">
        <v>1590</v>
      </c>
      <c r="C26" s="54" t="s">
        <v>1591</v>
      </c>
      <c r="D26" s="55"/>
      <c r="E26" s="55"/>
      <c r="F26" s="54" t="s">
        <v>1642</v>
      </c>
      <c r="G26" s="54" t="s">
        <v>1593</v>
      </c>
      <c r="H26" s="54" t="s">
        <v>1594</v>
      </c>
      <c r="I26" s="59"/>
    </row>
    <row r="27" s="50" customFormat="1" spans="1:9">
      <c r="A27" s="54" t="s">
        <v>1643</v>
      </c>
      <c r="B27" s="54" t="s">
        <v>1590</v>
      </c>
      <c r="C27" s="54" t="s">
        <v>1591</v>
      </c>
      <c r="D27" s="55"/>
      <c r="E27" s="55"/>
      <c r="F27" s="54" t="s">
        <v>1644</v>
      </c>
      <c r="G27" s="54" t="s">
        <v>1593</v>
      </c>
      <c r="H27" s="54" t="s">
        <v>1594</v>
      </c>
      <c r="I27" s="59"/>
    </row>
    <row r="28" s="50" customFormat="1" spans="1:9">
      <c r="A28" s="54" t="s">
        <v>1645</v>
      </c>
      <c r="B28" s="54" t="s">
        <v>1590</v>
      </c>
      <c r="C28" s="54" t="s">
        <v>1591</v>
      </c>
      <c r="D28" s="55"/>
      <c r="E28" s="55"/>
      <c r="F28" s="54" t="s">
        <v>1646</v>
      </c>
      <c r="G28" s="54" t="s">
        <v>1593</v>
      </c>
      <c r="H28" s="54" t="s">
        <v>1594</v>
      </c>
      <c r="I28" s="59"/>
    </row>
    <row r="29" s="50" customFormat="1" spans="1:9">
      <c r="A29" s="54" t="s">
        <v>1647</v>
      </c>
      <c r="B29" s="54" t="s">
        <v>1590</v>
      </c>
      <c r="C29" s="54" t="s">
        <v>1591</v>
      </c>
      <c r="D29" s="55"/>
      <c r="E29" s="55"/>
      <c r="F29" s="54" t="s">
        <v>1648</v>
      </c>
      <c r="G29" s="54" t="s">
        <v>1593</v>
      </c>
      <c r="H29" s="54" t="s">
        <v>1594</v>
      </c>
      <c r="I29" s="59"/>
    </row>
    <row r="30" s="50" customFormat="1" spans="1:9">
      <c r="A30" s="54" t="s">
        <v>1649</v>
      </c>
      <c r="B30" s="54" t="s">
        <v>1590</v>
      </c>
      <c r="C30" s="54" t="s">
        <v>1591</v>
      </c>
      <c r="D30" s="55"/>
      <c r="E30" s="55"/>
      <c r="F30" s="54" t="s">
        <v>1650</v>
      </c>
      <c r="G30" s="54" t="s">
        <v>1593</v>
      </c>
      <c r="H30" s="54" t="s">
        <v>1594</v>
      </c>
      <c r="I30" s="59"/>
    </row>
    <row r="31" s="50" customFormat="1" spans="1:9">
      <c r="A31" s="54" t="s">
        <v>1651</v>
      </c>
      <c r="B31" s="54" t="s">
        <v>1590</v>
      </c>
      <c r="C31" s="54" t="s">
        <v>1591</v>
      </c>
      <c r="D31" s="55"/>
      <c r="E31" s="55"/>
      <c r="F31" s="54" t="s">
        <v>1652</v>
      </c>
      <c r="G31" s="54" t="s">
        <v>1593</v>
      </c>
      <c r="H31" s="54" t="s">
        <v>1594</v>
      </c>
      <c r="I31" s="59"/>
    </row>
    <row r="32" s="50" customFormat="1" spans="1:9">
      <c r="A32" s="54" t="s">
        <v>1653</v>
      </c>
      <c r="B32" s="54" t="s">
        <v>1590</v>
      </c>
      <c r="C32" s="54" t="s">
        <v>1591</v>
      </c>
      <c r="D32" s="55"/>
      <c r="E32" s="55"/>
      <c r="F32" s="54" t="s">
        <v>1654</v>
      </c>
      <c r="G32" s="54" t="s">
        <v>1593</v>
      </c>
      <c r="H32" s="54" t="s">
        <v>1594</v>
      </c>
      <c r="I32" s="59"/>
    </row>
    <row r="33" s="50" customFormat="1" spans="1:9">
      <c r="A33" s="54" t="s">
        <v>1655</v>
      </c>
      <c r="B33" s="54" t="s">
        <v>1590</v>
      </c>
      <c r="C33" s="54" t="s">
        <v>1591</v>
      </c>
      <c r="D33" s="55"/>
      <c r="E33" s="55"/>
      <c r="F33" s="54" t="s">
        <v>1656</v>
      </c>
      <c r="G33" s="54" t="s">
        <v>1593</v>
      </c>
      <c r="H33" s="54" t="s">
        <v>1594</v>
      </c>
      <c r="I33" s="59"/>
    </row>
    <row r="34" s="50" customFormat="1" spans="1:9">
      <c r="A34" s="54" t="s">
        <v>1657</v>
      </c>
      <c r="B34" s="54" t="s">
        <v>1590</v>
      </c>
      <c r="C34" s="54" t="s">
        <v>1591</v>
      </c>
      <c r="D34" s="55"/>
      <c r="E34" s="55"/>
      <c r="F34" s="54" t="s">
        <v>1658</v>
      </c>
      <c r="G34" s="54" t="s">
        <v>1593</v>
      </c>
      <c r="H34" s="54" t="s">
        <v>1594</v>
      </c>
      <c r="I34" s="59"/>
    </row>
    <row r="35" s="50" customFormat="1" spans="1:9">
      <c r="A35" s="54" t="s">
        <v>1659</v>
      </c>
      <c r="B35" s="54" t="s">
        <v>1590</v>
      </c>
      <c r="C35" s="54" t="s">
        <v>1591</v>
      </c>
      <c r="D35" s="55"/>
      <c r="E35" s="55"/>
      <c r="F35" s="54" t="s">
        <v>1660</v>
      </c>
      <c r="G35" s="54" t="s">
        <v>1593</v>
      </c>
      <c r="H35" s="54" t="s">
        <v>1594</v>
      </c>
      <c r="I35" s="59"/>
    </row>
    <row r="36" s="50" customFormat="1" spans="1:9">
      <c r="A36" s="54" t="s">
        <v>1661</v>
      </c>
      <c r="B36" s="54" t="s">
        <v>1590</v>
      </c>
      <c r="C36" s="54" t="s">
        <v>1591</v>
      </c>
      <c r="D36" s="55"/>
      <c r="E36" s="55"/>
      <c r="F36" s="54" t="s">
        <v>1662</v>
      </c>
      <c r="G36" s="54" t="s">
        <v>1593</v>
      </c>
      <c r="H36" s="54" t="s">
        <v>1594</v>
      </c>
      <c r="I36" s="59"/>
    </row>
    <row r="37" s="50" customFormat="1" spans="1:9">
      <c r="A37" s="54" t="s">
        <v>1663</v>
      </c>
      <c r="B37" s="54" t="s">
        <v>1590</v>
      </c>
      <c r="C37" s="54" t="s">
        <v>1591</v>
      </c>
      <c r="D37" s="55"/>
      <c r="E37" s="55"/>
      <c r="F37" s="54" t="s">
        <v>1664</v>
      </c>
      <c r="G37" s="54" t="s">
        <v>1593</v>
      </c>
      <c r="H37" s="54" t="s">
        <v>1594</v>
      </c>
      <c r="I37" s="59"/>
    </row>
    <row r="38" s="50" customFormat="1" spans="1:9">
      <c r="A38" s="54" t="s">
        <v>1665</v>
      </c>
      <c r="B38" s="54" t="s">
        <v>1590</v>
      </c>
      <c r="C38" s="54" t="s">
        <v>1591</v>
      </c>
      <c r="D38" s="55"/>
      <c r="E38" s="55"/>
      <c r="F38" s="54" t="s">
        <v>1666</v>
      </c>
      <c r="G38" s="54" t="s">
        <v>1593</v>
      </c>
      <c r="H38" s="54" t="s">
        <v>1594</v>
      </c>
      <c r="I38" s="59"/>
    </row>
    <row r="39" s="50" customFormat="1" spans="1:9">
      <c r="A39" s="54" t="s">
        <v>1667</v>
      </c>
      <c r="B39" s="54" t="s">
        <v>1590</v>
      </c>
      <c r="C39" s="54" t="s">
        <v>1591</v>
      </c>
      <c r="D39" s="55"/>
      <c r="E39" s="55"/>
      <c r="F39" s="54" t="s">
        <v>1668</v>
      </c>
      <c r="G39" s="54" t="s">
        <v>1593</v>
      </c>
      <c r="H39" s="54" t="s">
        <v>1594</v>
      </c>
      <c r="I39" s="59"/>
    </row>
    <row r="40" s="50" customFormat="1" spans="1:9">
      <c r="A40" s="54" t="s">
        <v>1669</v>
      </c>
      <c r="B40" s="54" t="s">
        <v>1590</v>
      </c>
      <c r="C40" s="54" t="s">
        <v>1591</v>
      </c>
      <c r="D40" s="55"/>
      <c r="E40" s="55"/>
      <c r="F40" s="54" t="s">
        <v>1670</v>
      </c>
      <c r="G40" s="54" t="s">
        <v>1593</v>
      </c>
      <c r="H40" s="54" t="s">
        <v>1594</v>
      </c>
      <c r="I40" s="59"/>
    </row>
    <row r="41" s="50" customFormat="1" spans="1:9">
      <c r="A41" s="54" t="s">
        <v>1671</v>
      </c>
      <c r="B41" s="54" t="s">
        <v>1590</v>
      </c>
      <c r="C41" s="54" t="s">
        <v>1591</v>
      </c>
      <c r="D41" s="55"/>
      <c r="E41" s="55"/>
      <c r="F41" s="54" t="s">
        <v>1672</v>
      </c>
      <c r="G41" s="54" t="s">
        <v>1593</v>
      </c>
      <c r="H41" s="54" t="s">
        <v>1594</v>
      </c>
      <c r="I41" s="59"/>
    </row>
    <row r="42" s="50" customFormat="1" spans="1:9">
      <c r="A42" s="54" t="s">
        <v>1673</v>
      </c>
      <c r="B42" s="54" t="s">
        <v>1590</v>
      </c>
      <c r="C42" s="54" t="s">
        <v>1591</v>
      </c>
      <c r="D42" s="55"/>
      <c r="E42" s="55"/>
      <c r="F42" s="54" t="s">
        <v>1674</v>
      </c>
      <c r="G42" s="54" t="s">
        <v>1593</v>
      </c>
      <c r="H42" s="54" t="s">
        <v>1594</v>
      </c>
      <c r="I42" s="59"/>
    </row>
    <row r="43" s="50" customFormat="1" spans="1:9">
      <c r="A43" s="54" t="s">
        <v>1675</v>
      </c>
      <c r="B43" s="54" t="s">
        <v>1590</v>
      </c>
      <c r="C43" s="54" t="s">
        <v>1591</v>
      </c>
      <c r="D43" s="55"/>
      <c r="E43" s="55"/>
      <c r="F43" s="54" t="s">
        <v>1676</v>
      </c>
      <c r="G43" s="54" t="s">
        <v>1593</v>
      </c>
      <c r="H43" s="54" t="s">
        <v>1594</v>
      </c>
      <c r="I43" s="59"/>
    </row>
    <row r="44" s="50" customFormat="1" spans="1:9">
      <c r="A44" s="54" t="s">
        <v>1677</v>
      </c>
      <c r="B44" s="54" t="s">
        <v>1590</v>
      </c>
      <c r="C44" s="54" t="s">
        <v>1591</v>
      </c>
      <c r="D44" s="55"/>
      <c r="E44" s="55"/>
      <c r="F44" s="54" t="s">
        <v>1678</v>
      </c>
      <c r="G44" s="54" t="s">
        <v>1593</v>
      </c>
      <c r="H44" s="54" t="s">
        <v>1594</v>
      </c>
      <c r="I44" s="59"/>
    </row>
    <row r="45" s="50" customFormat="1" spans="1:9">
      <c r="A45" s="54" t="s">
        <v>1679</v>
      </c>
      <c r="B45" s="54" t="s">
        <v>1590</v>
      </c>
      <c r="C45" s="54" t="s">
        <v>1591</v>
      </c>
      <c r="D45" s="55"/>
      <c r="E45" s="55"/>
      <c r="F45" s="54" t="s">
        <v>1680</v>
      </c>
      <c r="G45" s="54" t="s">
        <v>1593</v>
      </c>
      <c r="H45" s="54" t="s">
        <v>1594</v>
      </c>
      <c r="I45" s="59"/>
    </row>
    <row r="46" s="50" customFormat="1" spans="1:9">
      <c r="A46" s="54" t="s">
        <v>1681</v>
      </c>
      <c r="B46" s="54" t="s">
        <v>1590</v>
      </c>
      <c r="C46" s="54" t="s">
        <v>1591</v>
      </c>
      <c r="D46" s="55"/>
      <c r="E46" s="55"/>
      <c r="F46" s="54" t="s">
        <v>1682</v>
      </c>
      <c r="G46" s="54" t="s">
        <v>1593</v>
      </c>
      <c r="H46" s="54" t="s">
        <v>1594</v>
      </c>
      <c r="I46" s="59"/>
    </row>
    <row r="47" s="50" customFormat="1" spans="1:9">
      <c r="A47" s="54" t="s">
        <v>1683</v>
      </c>
      <c r="B47" s="54" t="s">
        <v>1590</v>
      </c>
      <c r="C47" s="54" t="s">
        <v>1591</v>
      </c>
      <c r="D47" s="55"/>
      <c r="E47" s="55"/>
      <c r="F47" s="54" t="s">
        <v>1684</v>
      </c>
      <c r="G47" s="54" t="s">
        <v>1593</v>
      </c>
      <c r="H47" s="54" t="s">
        <v>1594</v>
      </c>
      <c r="I47" s="59"/>
    </row>
    <row r="48" s="50" customFormat="1" spans="1:9">
      <c r="A48" s="54" t="s">
        <v>1685</v>
      </c>
      <c r="B48" s="54" t="s">
        <v>1590</v>
      </c>
      <c r="C48" s="54" t="s">
        <v>1591</v>
      </c>
      <c r="D48" s="55"/>
      <c r="E48" s="55"/>
      <c r="F48" s="54" t="s">
        <v>1686</v>
      </c>
      <c r="G48" s="54" t="s">
        <v>1593</v>
      </c>
      <c r="H48" s="54" t="s">
        <v>1594</v>
      </c>
      <c r="I48" s="59"/>
    </row>
    <row r="49" s="50" customFormat="1" spans="1:9">
      <c r="A49" s="54" t="s">
        <v>1687</v>
      </c>
      <c r="B49" s="54" t="s">
        <v>1590</v>
      </c>
      <c r="C49" s="54" t="s">
        <v>1591</v>
      </c>
      <c r="D49" s="55"/>
      <c r="E49" s="55"/>
      <c r="F49" s="54" t="s">
        <v>1688</v>
      </c>
      <c r="G49" s="54" t="s">
        <v>1593</v>
      </c>
      <c r="H49" s="54" t="s">
        <v>1594</v>
      </c>
      <c r="I49" s="59"/>
    </row>
    <row r="50" s="50" customFormat="1" spans="1:9">
      <c r="A50" s="54" t="s">
        <v>1689</v>
      </c>
      <c r="B50" s="54" t="s">
        <v>1590</v>
      </c>
      <c r="C50" s="54" t="s">
        <v>1591</v>
      </c>
      <c r="D50" s="55"/>
      <c r="E50" s="55"/>
      <c r="F50" s="54" t="s">
        <v>1690</v>
      </c>
      <c r="G50" s="54" t="s">
        <v>1593</v>
      </c>
      <c r="H50" s="54" t="s">
        <v>1594</v>
      </c>
      <c r="I50" s="59"/>
    </row>
    <row r="51" s="50" customFormat="1" spans="1:9">
      <c r="A51" s="54" t="s">
        <v>1691</v>
      </c>
      <c r="B51" s="54" t="s">
        <v>1590</v>
      </c>
      <c r="C51" s="54" t="s">
        <v>1591</v>
      </c>
      <c r="D51" s="55"/>
      <c r="E51" s="55"/>
      <c r="F51" s="54" t="s">
        <v>1692</v>
      </c>
      <c r="G51" s="54" t="s">
        <v>1593</v>
      </c>
      <c r="H51" s="54" t="s">
        <v>1594</v>
      </c>
      <c r="I51" s="59"/>
    </row>
    <row r="52" s="50" customFormat="1" spans="1:9">
      <c r="A52" s="54" t="s">
        <v>1693</v>
      </c>
      <c r="B52" s="54" t="s">
        <v>1590</v>
      </c>
      <c r="C52" s="54" t="s">
        <v>1591</v>
      </c>
      <c r="D52" s="55"/>
      <c r="E52" s="55"/>
      <c r="F52" s="54" t="s">
        <v>1694</v>
      </c>
      <c r="G52" s="54" t="s">
        <v>1593</v>
      </c>
      <c r="H52" s="54" t="s">
        <v>1594</v>
      </c>
      <c r="I52" s="59"/>
    </row>
    <row r="53" s="50" customFormat="1" spans="1:9">
      <c r="A53" s="54" t="s">
        <v>1695</v>
      </c>
      <c r="B53" s="54" t="s">
        <v>1590</v>
      </c>
      <c r="C53" s="54" t="s">
        <v>1591</v>
      </c>
      <c r="D53" s="55"/>
      <c r="E53" s="55"/>
      <c r="F53" s="54" t="s">
        <v>1696</v>
      </c>
      <c r="G53" s="54" t="s">
        <v>1593</v>
      </c>
      <c r="H53" s="54" t="s">
        <v>1594</v>
      </c>
      <c r="I53" s="59"/>
    </row>
    <row r="54" s="50" customFormat="1" spans="1:9">
      <c r="A54" s="54" t="s">
        <v>1697</v>
      </c>
      <c r="B54" s="54" t="s">
        <v>1590</v>
      </c>
      <c r="C54" s="54" t="s">
        <v>1591</v>
      </c>
      <c r="D54" s="55"/>
      <c r="E54" s="55"/>
      <c r="F54" s="54" t="s">
        <v>1698</v>
      </c>
      <c r="G54" s="54" t="s">
        <v>1593</v>
      </c>
      <c r="H54" s="54" t="s">
        <v>1594</v>
      </c>
      <c r="I54" s="59"/>
    </row>
    <row r="55" s="50" customFormat="1" spans="1:9">
      <c r="A55" s="54" t="s">
        <v>1699</v>
      </c>
      <c r="B55" s="54" t="s">
        <v>1590</v>
      </c>
      <c r="C55" s="54" t="s">
        <v>1591</v>
      </c>
      <c r="D55" s="55"/>
      <c r="E55" s="55"/>
      <c r="F55" s="54" t="s">
        <v>1700</v>
      </c>
      <c r="G55" s="54" t="s">
        <v>1593</v>
      </c>
      <c r="H55" s="54" t="s">
        <v>1594</v>
      </c>
      <c r="I55" s="59"/>
    </row>
    <row r="56" s="50" customFormat="1" spans="1:9">
      <c r="A56" s="54" t="s">
        <v>1701</v>
      </c>
      <c r="B56" s="54" t="s">
        <v>1590</v>
      </c>
      <c r="C56" s="54" t="s">
        <v>1591</v>
      </c>
      <c r="D56" s="55"/>
      <c r="E56" s="55"/>
      <c r="F56" s="54" t="s">
        <v>1702</v>
      </c>
      <c r="G56" s="54" t="s">
        <v>1593</v>
      </c>
      <c r="H56" s="54" t="s">
        <v>1594</v>
      </c>
      <c r="I56" s="59"/>
    </row>
    <row r="57" s="50" customFormat="1" spans="1:9">
      <c r="A57" s="54" t="s">
        <v>1703</v>
      </c>
      <c r="B57" s="54" t="s">
        <v>1590</v>
      </c>
      <c r="C57" s="54" t="s">
        <v>1591</v>
      </c>
      <c r="D57" s="55"/>
      <c r="E57" s="55"/>
      <c r="F57" s="54" t="s">
        <v>1704</v>
      </c>
      <c r="G57" s="54" t="s">
        <v>1593</v>
      </c>
      <c r="H57" s="54" t="s">
        <v>1594</v>
      </c>
      <c r="I57" s="59"/>
    </row>
    <row r="58" s="50" customFormat="1" spans="1:9">
      <c r="A58" s="54" t="s">
        <v>1705</v>
      </c>
      <c r="B58" s="54" t="s">
        <v>1590</v>
      </c>
      <c r="C58" s="54" t="s">
        <v>1591</v>
      </c>
      <c r="D58" s="55"/>
      <c r="E58" s="55"/>
      <c r="F58" s="54" t="s">
        <v>1706</v>
      </c>
      <c r="G58" s="54" t="s">
        <v>1593</v>
      </c>
      <c r="H58" s="54" t="s">
        <v>1594</v>
      </c>
      <c r="I58" s="59"/>
    </row>
    <row r="59" s="50" customFormat="1" spans="1:9">
      <c r="A59" s="54" t="s">
        <v>1707</v>
      </c>
      <c r="B59" s="54" t="s">
        <v>1590</v>
      </c>
      <c r="C59" s="54" t="s">
        <v>1591</v>
      </c>
      <c r="D59" s="55"/>
      <c r="E59" s="55"/>
      <c r="F59" s="54" t="s">
        <v>1708</v>
      </c>
      <c r="G59" s="54" t="s">
        <v>1593</v>
      </c>
      <c r="H59" s="54" t="s">
        <v>1594</v>
      </c>
      <c r="I59" s="59"/>
    </row>
    <row r="60" s="50" customFormat="1" spans="1:9">
      <c r="A60" s="54" t="s">
        <v>1709</v>
      </c>
      <c r="B60" s="54" t="s">
        <v>1590</v>
      </c>
      <c r="C60" s="54" t="s">
        <v>1591</v>
      </c>
      <c r="D60" s="55"/>
      <c r="E60" s="55"/>
      <c r="F60" s="54" t="s">
        <v>1710</v>
      </c>
      <c r="G60" s="54" t="s">
        <v>1593</v>
      </c>
      <c r="H60" s="54" t="s">
        <v>1594</v>
      </c>
      <c r="I60" s="59"/>
    </row>
    <row r="61" s="50" customFormat="1" spans="1:9">
      <c r="A61" s="54" t="s">
        <v>1711</v>
      </c>
      <c r="B61" s="54" t="s">
        <v>1590</v>
      </c>
      <c r="C61" s="54" t="s">
        <v>1591</v>
      </c>
      <c r="D61" s="55"/>
      <c r="E61" s="55"/>
      <c r="F61" s="54" t="s">
        <v>1712</v>
      </c>
      <c r="G61" s="54" t="s">
        <v>1593</v>
      </c>
      <c r="H61" s="54" t="s">
        <v>1594</v>
      </c>
      <c r="I61" s="59"/>
    </row>
    <row r="62" s="50" customFormat="1" spans="1:9">
      <c r="A62" s="54" t="s">
        <v>1713</v>
      </c>
      <c r="B62" s="54" t="s">
        <v>1590</v>
      </c>
      <c r="C62" s="54" t="s">
        <v>1591</v>
      </c>
      <c r="D62" s="55"/>
      <c r="E62" s="55"/>
      <c r="F62" s="54" t="s">
        <v>1714</v>
      </c>
      <c r="G62" s="54" t="s">
        <v>1593</v>
      </c>
      <c r="H62" s="54" t="s">
        <v>1594</v>
      </c>
      <c r="I62" s="59"/>
    </row>
    <row r="63" s="50" customFormat="1" spans="1:9">
      <c r="A63" s="54" t="s">
        <v>1715</v>
      </c>
      <c r="B63" s="54" t="s">
        <v>1590</v>
      </c>
      <c r="C63" s="54" t="s">
        <v>1591</v>
      </c>
      <c r="D63" s="55"/>
      <c r="E63" s="55"/>
      <c r="F63" s="54" t="s">
        <v>1716</v>
      </c>
      <c r="G63" s="54" t="s">
        <v>1593</v>
      </c>
      <c r="H63" s="54" t="s">
        <v>1594</v>
      </c>
      <c r="I63" s="59"/>
    </row>
    <row r="64" s="50" customFormat="1" spans="1:9">
      <c r="A64" s="54" t="s">
        <v>1717</v>
      </c>
      <c r="B64" s="54" t="s">
        <v>1590</v>
      </c>
      <c r="C64" s="54" t="s">
        <v>1591</v>
      </c>
      <c r="D64" s="55"/>
      <c r="E64" s="55"/>
      <c r="F64" s="54" t="s">
        <v>1718</v>
      </c>
      <c r="G64" s="54" t="s">
        <v>1593</v>
      </c>
      <c r="H64" s="54" t="s">
        <v>1594</v>
      </c>
      <c r="I64" s="59"/>
    </row>
    <row r="65" s="50" customFormat="1" spans="1:9">
      <c r="A65" s="54" t="s">
        <v>1719</v>
      </c>
      <c r="B65" s="54" t="s">
        <v>1590</v>
      </c>
      <c r="C65" s="54" t="s">
        <v>1591</v>
      </c>
      <c r="D65" s="55"/>
      <c r="E65" s="55"/>
      <c r="F65" s="54" t="s">
        <v>1720</v>
      </c>
      <c r="G65" s="54" t="s">
        <v>1593</v>
      </c>
      <c r="H65" s="54" t="s">
        <v>1594</v>
      </c>
      <c r="I65" s="59"/>
    </row>
    <row r="66" s="50" customFormat="1" spans="1:9">
      <c r="A66" s="54" t="s">
        <v>1721</v>
      </c>
      <c r="B66" s="54" t="s">
        <v>1590</v>
      </c>
      <c r="C66" s="54" t="s">
        <v>1591</v>
      </c>
      <c r="D66" s="55"/>
      <c r="E66" s="55"/>
      <c r="F66" s="54" t="s">
        <v>1722</v>
      </c>
      <c r="G66" s="54" t="s">
        <v>1593</v>
      </c>
      <c r="H66" s="54" t="s">
        <v>1594</v>
      </c>
      <c r="I66" s="59"/>
    </row>
    <row r="67" s="50" customFormat="1" spans="1:9">
      <c r="A67" s="54" t="s">
        <v>1723</v>
      </c>
      <c r="B67" s="54" t="s">
        <v>1590</v>
      </c>
      <c r="C67" s="54" t="s">
        <v>1591</v>
      </c>
      <c r="D67" s="55"/>
      <c r="E67" s="55"/>
      <c r="F67" s="54" t="s">
        <v>1724</v>
      </c>
      <c r="G67" s="54" t="s">
        <v>1593</v>
      </c>
      <c r="H67" s="54" t="s">
        <v>1594</v>
      </c>
      <c r="I67" s="59"/>
    </row>
    <row r="68" s="50" customFormat="1" spans="1:9">
      <c r="A68" s="54" t="s">
        <v>1725</v>
      </c>
      <c r="B68" s="54" t="s">
        <v>1590</v>
      </c>
      <c r="C68" s="54" t="s">
        <v>1591</v>
      </c>
      <c r="D68" s="55"/>
      <c r="E68" s="55"/>
      <c r="F68" s="54" t="s">
        <v>1726</v>
      </c>
      <c r="G68" s="54" t="s">
        <v>1593</v>
      </c>
      <c r="H68" s="54" t="s">
        <v>1594</v>
      </c>
      <c r="I68" s="59"/>
    </row>
    <row r="69" s="50" customFormat="1" spans="1:9">
      <c r="A69" s="54" t="s">
        <v>1727</v>
      </c>
      <c r="B69" s="54" t="s">
        <v>1590</v>
      </c>
      <c r="C69" s="54" t="s">
        <v>1591</v>
      </c>
      <c r="D69" s="55"/>
      <c r="E69" s="55"/>
      <c r="F69" s="54" t="s">
        <v>1728</v>
      </c>
      <c r="G69" s="54" t="s">
        <v>1593</v>
      </c>
      <c r="H69" s="54" t="s">
        <v>1594</v>
      </c>
      <c r="I69" s="59"/>
    </row>
    <row r="70" s="50" customFormat="1" spans="1:9">
      <c r="A70" s="54" t="s">
        <v>1729</v>
      </c>
      <c r="B70" s="54" t="s">
        <v>1590</v>
      </c>
      <c r="C70" s="54" t="s">
        <v>1591</v>
      </c>
      <c r="D70" s="55"/>
      <c r="E70" s="55"/>
      <c r="F70" s="54" t="s">
        <v>1730</v>
      </c>
      <c r="G70" s="54" t="s">
        <v>1593</v>
      </c>
      <c r="H70" s="54" t="s">
        <v>1594</v>
      </c>
      <c r="I70" s="59"/>
    </row>
    <row r="71" s="50" customFormat="1" spans="1:9">
      <c r="A71" s="54" t="s">
        <v>1731</v>
      </c>
      <c r="B71" s="54" t="s">
        <v>1590</v>
      </c>
      <c r="C71" s="54" t="s">
        <v>1591</v>
      </c>
      <c r="D71" s="55"/>
      <c r="E71" s="55"/>
      <c r="F71" s="54" t="s">
        <v>1732</v>
      </c>
      <c r="G71" s="54" t="s">
        <v>1593</v>
      </c>
      <c r="H71" s="54" t="s">
        <v>1594</v>
      </c>
      <c r="I71" s="59"/>
    </row>
    <row r="72" s="50" customFormat="1" spans="1:9">
      <c r="A72" s="54" t="s">
        <v>1733</v>
      </c>
      <c r="B72" s="54" t="s">
        <v>1590</v>
      </c>
      <c r="C72" s="54" t="s">
        <v>1591</v>
      </c>
      <c r="D72" s="55"/>
      <c r="E72" s="55"/>
      <c r="F72" s="54" t="s">
        <v>1734</v>
      </c>
      <c r="G72" s="54" t="s">
        <v>1593</v>
      </c>
      <c r="H72" s="54" t="s">
        <v>1594</v>
      </c>
      <c r="I72" s="59"/>
    </row>
    <row r="73" s="50" customFormat="1" spans="1:9">
      <c r="A73" s="54" t="s">
        <v>1735</v>
      </c>
      <c r="B73" s="54" t="s">
        <v>1590</v>
      </c>
      <c r="C73" s="54" t="s">
        <v>1591</v>
      </c>
      <c r="D73" s="55"/>
      <c r="E73" s="55"/>
      <c r="F73" s="54" t="s">
        <v>1736</v>
      </c>
      <c r="G73" s="54" t="s">
        <v>1593</v>
      </c>
      <c r="H73" s="54" t="s">
        <v>1594</v>
      </c>
      <c r="I73" s="59"/>
    </row>
    <row r="74" s="50" customFormat="1" spans="1:9">
      <c r="A74" s="54" t="s">
        <v>1737</v>
      </c>
      <c r="B74" s="54" t="s">
        <v>1590</v>
      </c>
      <c r="C74" s="54" t="s">
        <v>1591</v>
      </c>
      <c r="D74" s="55"/>
      <c r="E74" s="55"/>
      <c r="F74" s="54" t="s">
        <v>1738</v>
      </c>
      <c r="G74" s="54" t="s">
        <v>1593</v>
      </c>
      <c r="H74" s="54" t="s">
        <v>1594</v>
      </c>
      <c r="I74" s="59"/>
    </row>
    <row r="75" s="50" customFormat="1" spans="1:9">
      <c r="A75" s="54" t="s">
        <v>1739</v>
      </c>
      <c r="B75" s="54" t="s">
        <v>1590</v>
      </c>
      <c r="C75" s="54" t="s">
        <v>1591</v>
      </c>
      <c r="D75" s="55"/>
      <c r="E75" s="55"/>
      <c r="F75" s="54" t="s">
        <v>1740</v>
      </c>
      <c r="G75" s="54" t="s">
        <v>1593</v>
      </c>
      <c r="H75" s="54" t="s">
        <v>1594</v>
      </c>
      <c r="I75" s="59"/>
    </row>
    <row r="76" s="50" customFormat="1" spans="1:9">
      <c r="A76" s="54" t="s">
        <v>1741</v>
      </c>
      <c r="B76" s="54" t="s">
        <v>1590</v>
      </c>
      <c r="C76" s="54" t="s">
        <v>1591</v>
      </c>
      <c r="D76" s="55"/>
      <c r="E76" s="55"/>
      <c r="F76" s="54" t="s">
        <v>1742</v>
      </c>
      <c r="G76" s="54" t="s">
        <v>1593</v>
      </c>
      <c r="H76" s="54" t="s">
        <v>1594</v>
      </c>
      <c r="I76" s="59"/>
    </row>
    <row r="77" s="50" customFormat="1" spans="1:9">
      <c r="A77" s="54" t="s">
        <v>1743</v>
      </c>
      <c r="B77" s="54" t="s">
        <v>1590</v>
      </c>
      <c r="C77" s="54" t="s">
        <v>1591</v>
      </c>
      <c r="D77" s="55"/>
      <c r="E77" s="55"/>
      <c r="F77" s="54" t="s">
        <v>1744</v>
      </c>
      <c r="G77" s="54" t="s">
        <v>1593</v>
      </c>
      <c r="H77" s="54" t="s">
        <v>1594</v>
      </c>
      <c r="I77" s="59"/>
    </row>
    <row r="78" s="50" customFormat="1" spans="1:9">
      <c r="A78" s="54" t="s">
        <v>1745</v>
      </c>
      <c r="B78" s="54" t="s">
        <v>1590</v>
      </c>
      <c r="C78" s="54" t="s">
        <v>1591</v>
      </c>
      <c r="D78" s="55"/>
      <c r="E78" s="55"/>
      <c r="F78" s="54" t="s">
        <v>1746</v>
      </c>
      <c r="G78" s="54" t="s">
        <v>1593</v>
      </c>
      <c r="H78" s="54" t="s">
        <v>1594</v>
      </c>
      <c r="I78" s="59"/>
    </row>
    <row r="79" s="50" customFormat="1" spans="1:9">
      <c r="A79" s="54" t="s">
        <v>1747</v>
      </c>
      <c r="B79" s="54" t="s">
        <v>1590</v>
      </c>
      <c r="C79" s="54" t="s">
        <v>1591</v>
      </c>
      <c r="D79" s="55"/>
      <c r="E79" s="55"/>
      <c r="F79" s="54" t="s">
        <v>1748</v>
      </c>
      <c r="G79" s="54" t="s">
        <v>1593</v>
      </c>
      <c r="H79" s="54" t="s">
        <v>1594</v>
      </c>
      <c r="I79" s="59"/>
    </row>
    <row r="80" s="50" customFormat="1" spans="1:9">
      <c r="A80" s="54" t="s">
        <v>1749</v>
      </c>
      <c r="B80" s="54" t="s">
        <v>1590</v>
      </c>
      <c r="C80" s="54" t="s">
        <v>1591</v>
      </c>
      <c r="D80" s="55"/>
      <c r="E80" s="55"/>
      <c r="F80" s="54" t="s">
        <v>1750</v>
      </c>
      <c r="G80" s="54" t="s">
        <v>1593</v>
      </c>
      <c r="H80" s="54" t="s">
        <v>1594</v>
      </c>
      <c r="I80" s="59"/>
    </row>
    <row r="81" s="50" customFormat="1" spans="1:9">
      <c r="A81" s="54" t="s">
        <v>1751</v>
      </c>
      <c r="B81" s="54" t="s">
        <v>1590</v>
      </c>
      <c r="C81" s="54" t="s">
        <v>1591</v>
      </c>
      <c r="D81" s="55"/>
      <c r="E81" s="55"/>
      <c r="F81" s="54" t="s">
        <v>1752</v>
      </c>
      <c r="G81" s="54" t="s">
        <v>1593</v>
      </c>
      <c r="H81" s="54" t="s">
        <v>1594</v>
      </c>
      <c r="I81" s="59"/>
    </row>
    <row r="82" s="50" customFormat="1" spans="1:9">
      <c r="A82" s="54" t="s">
        <v>1753</v>
      </c>
      <c r="B82" s="54" t="s">
        <v>1590</v>
      </c>
      <c r="C82" s="54" t="s">
        <v>1591</v>
      </c>
      <c r="D82" s="55"/>
      <c r="E82" s="55"/>
      <c r="F82" s="54" t="s">
        <v>1754</v>
      </c>
      <c r="G82" s="54" t="s">
        <v>1755</v>
      </c>
      <c r="H82" s="54" t="s">
        <v>1594</v>
      </c>
      <c r="I82" s="59"/>
    </row>
    <row r="83" s="50" customFormat="1" spans="1:9">
      <c r="A83" s="54" t="s">
        <v>1756</v>
      </c>
      <c r="B83" s="54" t="s">
        <v>1590</v>
      </c>
      <c r="C83" s="54" t="s">
        <v>1591</v>
      </c>
      <c r="D83" s="55"/>
      <c r="E83" s="55"/>
      <c r="F83" s="54" t="s">
        <v>1757</v>
      </c>
      <c r="G83" s="54" t="s">
        <v>1755</v>
      </c>
      <c r="H83" s="54" t="s">
        <v>1594</v>
      </c>
      <c r="I83" s="59"/>
    </row>
    <row r="84" s="50" customFormat="1" spans="1:9">
      <c r="A84" s="54" t="s">
        <v>1758</v>
      </c>
      <c r="B84" s="54" t="s">
        <v>1590</v>
      </c>
      <c r="C84" s="54" t="s">
        <v>1591</v>
      </c>
      <c r="D84" s="55"/>
      <c r="E84" s="55"/>
      <c r="F84" s="54" t="s">
        <v>1759</v>
      </c>
      <c r="G84" s="54" t="s">
        <v>1755</v>
      </c>
      <c r="H84" s="54" t="s">
        <v>1594</v>
      </c>
      <c r="I84" s="59"/>
    </row>
    <row r="85" s="50" customFormat="1" spans="1:9">
      <c r="A85" s="54" t="s">
        <v>1760</v>
      </c>
      <c r="B85" s="54" t="s">
        <v>1590</v>
      </c>
      <c r="C85" s="54" t="s">
        <v>1591</v>
      </c>
      <c r="D85" s="55"/>
      <c r="E85" s="55"/>
      <c r="F85" s="54" t="s">
        <v>1761</v>
      </c>
      <c r="G85" s="54" t="s">
        <v>1755</v>
      </c>
      <c r="H85" s="54" t="s">
        <v>1594</v>
      </c>
      <c r="I85" s="59"/>
    </row>
    <row r="86" s="50" customFormat="1" spans="1:9">
      <c r="A86" s="54" t="s">
        <v>1762</v>
      </c>
      <c r="B86" s="54" t="s">
        <v>1590</v>
      </c>
      <c r="C86" s="54" t="s">
        <v>1591</v>
      </c>
      <c r="D86" s="55"/>
      <c r="E86" s="55"/>
      <c r="F86" s="54" t="s">
        <v>1763</v>
      </c>
      <c r="G86" s="54" t="s">
        <v>1755</v>
      </c>
      <c r="H86" s="54" t="s">
        <v>1594</v>
      </c>
      <c r="I86" s="59"/>
    </row>
    <row r="87" s="50" customFormat="1" spans="1:9">
      <c r="A87" s="54" t="s">
        <v>1764</v>
      </c>
      <c r="B87" s="54" t="s">
        <v>1590</v>
      </c>
      <c r="C87" s="54" t="s">
        <v>1591</v>
      </c>
      <c r="D87" s="55"/>
      <c r="E87" s="55"/>
      <c r="F87" s="54" t="s">
        <v>1765</v>
      </c>
      <c r="G87" s="54" t="s">
        <v>1755</v>
      </c>
      <c r="H87" s="54" t="s">
        <v>1594</v>
      </c>
      <c r="I87" s="59"/>
    </row>
    <row r="88" s="50" customFormat="1" spans="1:9">
      <c r="A88" s="54" t="s">
        <v>1766</v>
      </c>
      <c r="B88" s="54" t="s">
        <v>1590</v>
      </c>
      <c r="C88" s="54" t="s">
        <v>1591</v>
      </c>
      <c r="D88" s="55"/>
      <c r="E88" s="55"/>
      <c r="F88" s="54" t="s">
        <v>1767</v>
      </c>
      <c r="G88" s="54" t="s">
        <v>1755</v>
      </c>
      <c r="H88" s="54" t="s">
        <v>1594</v>
      </c>
      <c r="I88" s="59"/>
    </row>
    <row r="89" s="50" customFormat="1" spans="1:9">
      <c r="A89" s="54" t="s">
        <v>1768</v>
      </c>
      <c r="B89" s="54" t="s">
        <v>1590</v>
      </c>
      <c r="C89" s="54" t="s">
        <v>1591</v>
      </c>
      <c r="D89" s="55"/>
      <c r="E89" s="55"/>
      <c r="F89" s="54" t="s">
        <v>1769</v>
      </c>
      <c r="G89" s="54" t="s">
        <v>1755</v>
      </c>
      <c r="H89" s="54" t="s">
        <v>1594</v>
      </c>
      <c r="I89" s="59"/>
    </row>
    <row r="90" s="50" customFormat="1" spans="1:9">
      <c r="A90" s="54" t="s">
        <v>1770</v>
      </c>
      <c r="B90" s="54" t="s">
        <v>1590</v>
      </c>
      <c r="C90" s="54" t="s">
        <v>1591</v>
      </c>
      <c r="D90" s="55"/>
      <c r="E90" s="55"/>
      <c r="F90" s="54" t="s">
        <v>1771</v>
      </c>
      <c r="G90" s="54" t="s">
        <v>1755</v>
      </c>
      <c r="H90" s="54" t="s">
        <v>1594</v>
      </c>
      <c r="I90" s="59"/>
    </row>
    <row r="91" s="50" customFormat="1" spans="1:9">
      <c r="A91" s="54" t="s">
        <v>1772</v>
      </c>
      <c r="B91" s="54" t="s">
        <v>1590</v>
      </c>
      <c r="C91" s="54" t="s">
        <v>1591</v>
      </c>
      <c r="D91" s="55"/>
      <c r="E91" s="55"/>
      <c r="F91" s="54" t="s">
        <v>1773</v>
      </c>
      <c r="G91" s="54" t="s">
        <v>1755</v>
      </c>
      <c r="H91" s="54" t="s">
        <v>1594</v>
      </c>
      <c r="I91" s="59"/>
    </row>
    <row r="92" s="50" customFormat="1" spans="1:9">
      <c r="A92" s="54" t="s">
        <v>1774</v>
      </c>
      <c r="B92" s="54" t="s">
        <v>1590</v>
      </c>
      <c r="C92" s="54" t="s">
        <v>1591</v>
      </c>
      <c r="D92" s="55"/>
      <c r="E92" s="55"/>
      <c r="F92" s="54" t="s">
        <v>1775</v>
      </c>
      <c r="G92" s="54" t="s">
        <v>1755</v>
      </c>
      <c r="H92" s="54" t="s">
        <v>1594</v>
      </c>
      <c r="I92" s="59"/>
    </row>
    <row r="93" s="50" customFormat="1" spans="1:9">
      <c r="A93" s="54" t="s">
        <v>1776</v>
      </c>
      <c r="B93" s="54" t="s">
        <v>1590</v>
      </c>
      <c r="C93" s="54" t="s">
        <v>1591</v>
      </c>
      <c r="D93" s="55"/>
      <c r="E93" s="55"/>
      <c r="F93" s="54" t="s">
        <v>1777</v>
      </c>
      <c r="G93" s="54" t="s">
        <v>1755</v>
      </c>
      <c r="H93" s="54" t="s">
        <v>1594</v>
      </c>
      <c r="I93" s="59"/>
    </row>
    <row r="94" s="50" customFormat="1" spans="1:9">
      <c r="A94" s="54" t="s">
        <v>1778</v>
      </c>
      <c r="B94" s="54" t="s">
        <v>1590</v>
      </c>
      <c r="C94" s="54" t="s">
        <v>1591</v>
      </c>
      <c r="D94" s="55"/>
      <c r="E94" s="55"/>
      <c r="F94" s="54" t="s">
        <v>1779</v>
      </c>
      <c r="G94" s="54" t="s">
        <v>1755</v>
      </c>
      <c r="H94" s="54" t="s">
        <v>1594</v>
      </c>
      <c r="I94" s="59"/>
    </row>
    <row r="95" s="50" customFormat="1" spans="1:9">
      <c r="A95" s="54" t="s">
        <v>1780</v>
      </c>
      <c r="B95" s="54" t="s">
        <v>1590</v>
      </c>
      <c r="C95" s="54" t="s">
        <v>1591</v>
      </c>
      <c r="D95" s="55"/>
      <c r="E95" s="55"/>
      <c r="F95" s="54" t="s">
        <v>1781</v>
      </c>
      <c r="G95" s="54" t="s">
        <v>1755</v>
      </c>
      <c r="H95" s="54" t="s">
        <v>1594</v>
      </c>
      <c r="I95" s="59"/>
    </row>
    <row r="96" s="50" customFormat="1" spans="1:9">
      <c r="A96" s="54" t="s">
        <v>1782</v>
      </c>
      <c r="B96" s="54" t="s">
        <v>1590</v>
      </c>
      <c r="C96" s="54" t="s">
        <v>1591</v>
      </c>
      <c r="D96" s="55"/>
      <c r="E96" s="55"/>
      <c r="F96" s="54" t="s">
        <v>1783</v>
      </c>
      <c r="G96" s="54" t="s">
        <v>1755</v>
      </c>
      <c r="H96" s="54" t="s">
        <v>1594</v>
      </c>
      <c r="I96" s="59"/>
    </row>
    <row r="97" s="50" customFormat="1" spans="1:9">
      <c r="A97" s="54" t="s">
        <v>1784</v>
      </c>
      <c r="B97" s="54" t="s">
        <v>1590</v>
      </c>
      <c r="C97" s="54" t="s">
        <v>1591</v>
      </c>
      <c r="D97" s="55"/>
      <c r="E97" s="55"/>
      <c r="F97" s="54" t="s">
        <v>1785</v>
      </c>
      <c r="G97" s="54" t="s">
        <v>1755</v>
      </c>
      <c r="H97" s="54" t="s">
        <v>1594</v>
      </c>
      <c r="I97" s="59"/>
    </row>
    <row r="98" s="50" customFormat="1" spans="1:9">
      <c r="A98" s="54" t="s">
        <v>1786</v>
      </c>
      <c r="B98" s="54" t="s">
        <v>1590</v>
      </c>
      <c r="C98" s="54" t="s">
        <v>1591</v>
      </c>
      <c r="D98" s="55"/>
      <c r="E98" s="55"/>
      <c r="F98" s="54" t="s">
        <v>1787</v>
      </c>
      <c r="G98" s="54" t="s">
        <v>1755</v>
      </c>
      <c r="H98" s="54" t="s">
        <v>1594</v>
      </c>
      <c r="I98" s="59"/>
    </row>
    <row r="99" s="50" customFormat="1" spans="1:9">
      <c r="A99" s="54" t="s">
        <v>1788</v>
      </c>
      <c r="B99" s="54" t="s">
        <v>1590</v>
      </c>
      <c r="C99" s="54" t="s">
        <v>1591</v>
      </c>
      <c r="D99" s="55"/>
      <c r="E99" s="55"/>
      <c r="F99" s="54" t="s">
        <v>1789</v>
      </c>
      <c r="G99" s="54" t="s">
        <v>1790</v>
      </c>
      <c r="H99" s="54" t="s">
        <v>1594</v>
      </c>
      <c r="I99" s="59"/>
    </row>
    <row r="100" s="50" customFormat="1" spans="1:9">
      <c r="A100" s="54" t="s">
        <v>1791</v>
      </c>
      <c r="B100" s="54" t="s">
        <v>1590</v>
      </c>
      <c r="C100" s="54" t="s">
        <v>1591</v>
      </c>
      <c r="D100" s="55"/>
      <c r="E100" s="55"/>
      <c r="F100" s="54" t="s">
        <v>1792</v>
      </c>
      <c r="G100" s="54" t="s">
        <v>1790</v>
      </c>
      <c r="H100" s="54" t="s">
        <v>1594</v>
      </c>
      <c r="I100" s="59"/>
    </row>
    <row r="101" s="50" customFormat="1" spans="1:9">
      <c r="A101" s="54" t="s">
        <v>1793</v>
      </c>
      <c r="B101" s="54" t="s">
        <v>1590</v>
      </c>
      <c r="C101" s="54" t="s">
        <v>1591</v>
      </c>
      <c r="D101" s="55"/>
      <c r="E101" s="55"/>
      <c r="F101" s="54" t="s">
        <v>1794</v>
      </c>
      <c r="G101" s="54" t="s">
        <v>1790</v>
      </c>
      <c r="H101" s="54" t="s">
        <v>1594</v>
      </c>
      <c r="I101" s="59"/>
    </row>
    <row r="102" s="50" customFormat="1" spans="1:9">
      <c r="A102" s="54" t="s">
        <v>1795</v>
      </c>
      <c r="B102" s="54" t="s">
        <v>1590</v>
      </c>
      <c r="C102" s="54" t="s">
        <v>1591</v>
      </c>
      <c r="D102" s="55"/>
      <c r="E102" s="55"/>
      <c r="F102" s="54" t="s">
        <v>1796</v>
      </c>
      <c r="G102" s="54" t="s">
        <v>1790</v>
      </c>
      <c r="H102" s="54" t="s">
        <v>1594</v>
      </c>
      <c r="I102" s="59"/>
    </row>
    <row r="103" s="50" customFormat="1" spans="1:9">
      <c r="A103" s="54" t="s">
        <v>1797</v>
      </c>
      <c r="B103" s="54" t="s">
        <v>1590</v>
      </c>
      <c r="C103" s="54" t="s">
        <v>1591</v>
      </c>
      <c r="D103" s="55"/>
      <c r="E103" s="55"/>
      <c r="F103" s="54" t="s">
        <v>1798</v>
      </c>
      <c r="G103" s="54" t="s">
        <v>1790</v>
      </c>
      <c r="H103" s="54" t="s">
        <v>1594</v>
      </c>
      <c r="I103" s="59"/>
    </row>
    <row r="104" s="50" customFormat="1" spans="1:9">
      <c r="A104" s="54" t="s">
        <v>1799</v>
      </c>
      <c r="B104" s="54" t="s">
        <v>1590</v>
      </c>
      <c r="C104" s="54" t="s">
        <v>1591</v>
      </c>
      <c r="D104" s="55"/>
      <c r="E104" s="55"/>
      <c r="F104" s="54" t="s">
        <v>1800</v>
      </c>
      <c r="G104" s="54" t="s">
        <v>1790</v>
      </c>
      <c r="H104" s="54" t="s">
        <v>1594</v>
      </c>
      <c r="I104" s="59"/>
    </row>
    <row r="105" s="50" customFormat="1" spans="1:9">
      <c r="A105" s="54" t="s">
        <v>1801</v>
      </c>
      <c r="B105" s="54" t="s">
        <v>1590</v>
      </c>
      <c r="C105" s="54" t="s">
        <v>1591</v>
      </c>
      <c r="D105" s="55"/>
      <c r="E105" s="55"/>
      <c r="F105" s="54" t="s">
        <v>1802</v>
      </c>
      <c r="G105" s="54" t="s">
        <v>1790</v>
      </c>
      <c r="H105" s="54" t="s">
        <v>1594</v>
      </c>
      <c r="I105" s="59"/>
    </row>
    <row r="106" s="50" customFormat="1" spans="1:9">
      <c r="A106" s="54" t="s">
        <v>1803</v>
      </c>
      <c r="B106" s="54" t="s">
        <v>1590</v>
      </c>
      <c r="C106" s="54" t="s">
        <v>1591</v>
      </c>
      <c r="D106" s="55"/>
      <c r="E106" s="55"/>
      <c r="F106" s="54" t="s">
        <v>1804</v>
      </c>
      <c r="G106" s="54" t="s">
        <v>1790</v>
      </c>
      <c r="H106" s="54" t="s">
        <v>1594</v>
      </c>
      <c r="I106" s="59"/>
    </row>
    <row r="107" s="50" customFormat="1" spans="1:9">
      <c r="A107" s="54" t="s">
        <v>1805</v>
      </c>
      <c r="B107" s="54" t="s">
        <v>1590</v>
      </c>
      <c r="C107" s="54" t="s">
        <v>1591</v>
      </c>
      <c r="D107" s="55"/>
      <c r="E107" s="55"/>
      <c r="F107" s="54" t="s">
        <v>1806</v>
      </c>
      <c r="G107" s="54" t="s">
        <v>1790</v>
      </c>
      <c r="H107" s="54" t="s">
        <v>1594</v>
      </c>
      <c r="I107" s="59"/>
    </row>
    <row r="108" s="50" customFormat="1" spans="1:9">
      <c r="A108" s="54" t="s">
        <v>1807</v>
      </c>
      <c r="B108" s="54" t="s">
        <v>1590</v>
      </c>
      <c r="C108" s="54" t="s">
        <v>1591</v>
      </c>
      <c r="D108" s="55"/>
      <c r="E108" s="55"/>
      <c r="F108" s="54" t="s">
        <v>1808</v>
      </c>
      <c r="G108" s="54" t="s">
        <v>1790</v>
      </c>
      <c r="H108" s="54" t="s">
        <v>1594</v>
      </c>
      <c r="I108" s="59"/>
    </row>
    <row r="109" s="50" customFormat="1" spans="1:9">
      <c r="A109" s="54" t="s">
        <v>1809</v>
      </c>
      <c r="B109" s="54" t="s">
        <v>1590</v>
      </c>
      <c r="C109" s="54" t="s">
        <v>1591</v>
      </c>
      <c r="D109" s="55"/>
      <c r="E109" s="55"/>
      <c r="F109" s="54" t="s">
        <v>1810</v>
      </c>
      <c r="G109" s="54" t="s">
        <v>1790</v>
      </c>
      <c r="H109" s="54" t="s">
        <v>1594</v>
      </c>
      <c r="I109" s="59"/>
    </row>
    <row r="110" s="50" customFormat="1" spans="1:9">
      <c r="A110" s="54" t="s">
        <v>1811</v>
      </c>
      <c r="B110" s="54" t="s">
        <v>1590</v>
      </c>
      <c r="C110" s="54" t="s">
        <v>1591</v>
      </c>
      <c r="D110" s="55"/>
      <c r="E110" s="55"/>
      <c r="F110" s="54" t="s">
        <v>1812</v>
      </c>
      <c r="G110" s="54" t="s">
        <v>1790</v>
      </c>
      <c r="H110" s="54" t="s">
        <v>1594</v>
      </c>
      <c r="I110" s="59"/>
    </row>
    <row r="111" s="50" customFormat="1" spans="1:9">
      <c r="A111" s="54" t="s">
        <v>1813</v>
      </c>
      <c r="B111" s="54" t="s">
        <v>1590</v>
      </c>
      <c r="C111" s="54" t="s">
        <v>1591</v>
      </c>
      <c r="D111" s="55"/>
      <c r="E111" s="55"/>
      <c r="F111" s="54" t="s">
        <v>1814</v>
      </c>
      <c r="G111" s="54" t="s">
        <v>1790</v>
      </c>
      <c r="H111" s="54" t="s">
        <v>1594</v>
      </c>
      <c r="I111" s="59"/>
    </row>
    <row r="112" s="50" customFormat="1" spans="1:9">
      <c r="A112" s="54" t="s">
        <v>1815</v>
      </c>
      <c r="B112" s="54" t="s">
        <v>1590</v>
      </c>
      <c r="C112" s="54" t="s">
        <v>1591</v>
      </c>
      <c r="D112" s="55"/>
      <c r="E112" s="55"/>
      <c r="F112" s="54" t="s">
        <v>1816</v>
      </c>
      <c r="G112" s="54" t="s">
        <v>1790</v>
      </c>
      <c r="H112" s="54" t="s">
        <v>1594</v>
      </c>
      <c r="I112" s="59"/>
    </row>
    <row r="113" s="50" customFormat="1" spans="1:9">
      <c r="A113" s="54" t="s">
        <v>1817</v>
      </c>
      <c r="B113" s="54" t="s">
        <v>1590</v>
      </c>
      <c r="C113" s="54" t="s">
        <v>1591</v>
      </c>
      <c r="D113" s="55"/>
      <c r="E113" s="55"/>
      <c r="F113" s="54" t="s">
        <v>1818</v>
      </c>
      <c r="G113" s="54" t="s">
        <v>1790</v>
      </c>
      <c r="H113" s="54" t="s">
        <v>1594</v>
      </c>
      <c r="I113" s="59"/>
    </row>
    <row r="114" s="50" customFormat="1" spans="1:9">
      <c r="A114" s="54" t="s">
        <v>1819</v>
      </c>
      <c r="B114" s="54" t="s">
        <v>1590</v>
      </c>
      <c r="C114" s="54" t="s">
        <v>1591</v>
      </c>
      <c r="D114" s="55"/>
      <c r="E114" s="55"/>
      <c r="F114" s="54" t="s">
        <v>1820</v>
      </c>
      <c r="G114" s="54" t="s">
        <v>1790</v>
      </c>
      <c r="H114" s="54" t="s">
        <v>1594</v>
      </c>
      <c r="I114" s="59"/>
    </row>
    <row r="115" s="50" customFormat="1" spans="1:9">
      <c r="A115" s="54" t="s">
        <v>1821</v>
      </c>
      <c r="B115" s="54" t="s">
        <v>1590</v>
      </c>
      <c r="C115" s="54" t="s">
        <v>1591</v>
      </c>
      <c r="D115" s="55"/>
      <c r="E115" s="55"/>
      <c r="F115" s="54" t="s">
        <v>1822</v>
      </c>
      <c r="G115" s="54" t="s">
        <v>1790</v>
      </c>
      <c r="H115" s="54" t="s">
        <v>1594</v>
      </c>
      <c r="I115" s="59"/>
    </row>
    <row r="116" s="50" customFormat="1" spans="1:9">
      <c r="A116" s="54" t="s">
        <v>1823</v>
      </c>
      <c r="B116" s="54" t="s">
        <v>1590</v>
      </c>
      <c r="C116" s="54" t="s">
        <v>1591</v>
      </c>
      <c r="D116" s="55"/>
      <c r="E116" s="55"/>
      <c r="F116" s="54" t="s">
        <v>1824</v>
      </c>
      <c r="G116" s="54" t="s">
        <v>1790</v>
      </c>
      <c r="H116" s="54" t="s">
        <v>1594</v>
      </c>
      <c r="I116" s="59"/>
    </row>
    <row r="117" s="50" customFormat="1" spans="1:9">
      <c r="A117" s="54" t="s">
        <v>1825</v>
      </c>
      <c r="B117" s="54" t="s">
        <v>1590</v>
      </c>
      <c r="C117" s="54" t="s">
        <v>1591</v>
      </c>
      <c r="D117" s="55"/>
      <c r="E117" s="55"/>
      <c r="F117" s="54" t="s">
        <v>1826</v>
      </c>
      <c r="G117" s="54" t="s">
        <v>1790</v>
      </c>
      <c r="H117" s="54" t="s">
        <v>1594</v>
      </c>
      <c r="I117" s="59"/>
    </row>
    <row r="118" s="50" customFormat="1" spans="1:9">
      <c r="A118" s="54" t="s">
        <v>1827</v>
      </c>
      <c r="B118" s="54" t="s">
        <v>1590</v>
      </c>
      <c r="C118" s="54" t="s">
        <v>1591</v>
      </c>
      <c r="D118" s="55"/>
      <c r="E118" s="55"/>
      <c r="F118" s="54" t="s">
        <v>1828</v>
      </c>
      <c r="G118" s="54" t="s">
        <v>1790</v>
      </c>
      <c r="H118" s="54" t="s">
        <v>1594</v>
      </c>
      <c r="I118" s="59"/>
    </row>
    <row r="119" s="50" customFormat="1" spans="1:9">
      <c r="A119" s="54" t="s">
        <v>1829</v>
      </c>
      <c r="B119" s="54" t="s">
        <v>1590</v>
      </c>
      <c r="C119" s="54" t="s">
        <v>1591</v>
      </c>
      <c r="D119" s="55"/>
      <c r="E119" s="55"/>
      <c r="F119" s="54" t="s">
        <v>1830</v>
      </c>
      <c r="G119" s="54" t="s">
        <v>1790</v>
      </c>
      <c r="H119" s="54" t="s">
        <v>1594</v>
      </c>
      <c r="I119" s="59"/>
    </row>
    <row r="120" s="50" customFormat="1" spans="1:9">
      <c r="A120" s="54" t="s">
        <v>1831</v>
      </c>
      <c r="B120" s="54" t="s">
        <v>1590</v>
      </c>
      <c r="C120" s="54" t="s">
        <v>1591</v>
      </c>
      <c r="D120" s="55"/>
      <c r="E120" s="55"/>
      <c r="F120" s="54" t="s">
        <v>1832</v>
      </c>
      <c r="G120" s="54" t="s">
        <v>1790</v>
      </c>
      <c r="H120" s="54" t="s">
        <v>1594</v>
      </c>
      <c r="I120" s="59"/>
    </row>
    <row r="121" s="50" customFormat="1" spans="1:9">
      <c r="A121" s="54" t="s">
        <v>1833</v>
      </c>
      <c r="B121" s="54" t="s">
        <v>1590</v>
      </c>
      <c r="C121" s="54" t="s">
        <v>1591</v>
      </c>
      <c r="D121" s="55"/>
      <c r="E121" s="55"/>
      <c r="F121" s="54" t="s">
        <v>1834</v>
      </c>
      <c r="G121" s="54" t="s">
        <v>1790</v>
      </c>
      <c r="H121" s="54" t="s">
        <v>1594</v>
      </c>
      <c r="I121" s="59"/>
    </row>
    <row r="122" s="50" customFormat="1" spans="1:9">
      <c r="A122" s="54" t="s">
        <v>1835</v>
      </c>
      <c r="B122" s="54" t="s">
        <v>1590</v>
      </c>
      <c r="C122" s="54" t="s">
        <v>1591</v>
      </c>
      <c r="D122" s="55"/>
      <c r="E122" s="55"/>
      <c r="F122" s="54" t="s">
        <v>1836</v>
      </c>
      <c r="G122" s="54" t="s">
        <v>1790</v>
      </c>
      <c r="H122" s="54" t="s">
        <v>1594</v>
      </c>
      <c r="I122" s="59"/>
    </row>
    <row r="123" s="50" customFormat="1" spans="1:9">
      <c r="A123" s="54" t="s">
        <v>1837</v>
      </c>
      <c r="B123" s="54" t="s">
        <v>1590</v>
      </c>
      <c r="C123" s="54" t="s">
        <v>1591</v>
      </c>
      <c r="D123" s="55"/>
      <c r="E123" s="55"/>
      <c r="F123" s="54" t="s">
        <v>1838</v>
      </c>
      <c r="G123" s="54" t="s">
        <v>1790</v>
      </c>
      <c r="H123" s="54" t="s">
        <v>1594</v>
      </c>
      <c r="I123" s="59"/>
    </row>
    <row r="124" s="50" customFormat="1" spans="1:9">
      <c r="A124" s="54" t="s">
        <v>1839</v>
      </c>
      <c r="B124" s="54" t="s">
        <v>1590</v>
      </c>
      <c r="C124" s="54" t="s">
        <v>1591</v>
      </c>
      <c r="D124" s="55"/>
      <c r="E124" s="55"/>
      <c r="F124" s="54" t="s">
        <v>1840</v>
      </c>
      <c r="G124" s="54" t="s">
        <v>1790</v>
      </c>
      <c r="H124" s="54" t="s">
        <v>1594</v>
      </c>
      <c r="I124" s="59"/>
    </row>
    <row r="125" s="50" customFormat="1" spans="1:9">
      <c r="A125" s="54" t="s">
        <v>1841</v>
      </c>
      <c r="B125" s="54" t="s">
        <v>1590</v>
      </c>
      <c r="C125" s="54" t="s">
        <v>1591</v>
      </c>
      <c r="D125" s="55"/>
      <c r="E125" s="55"/>
      <c r="F125" s="54" t="s">
        <v>1842</v>
      </c>
      <c r="G125" s="54" t="s">
        <v>1843</v>
      </c>
      <c r="H125" s="54" t="s">
        <v>1594</v>
      </c>
      <c r="I125" s="59"/>
    </row>
    <row r="126" s="50" customFormat="1" spans="1:9">
      <c r="A126" s="54" t="s">
        <v>1844</v>
      </c>
      <c r="B126" s="54" t="s">
        <v>1590</v>
      </c>
      <c r="C126" s="54" t="s">
        <v>1591</v>
      </c>
      <c r="D126" s="55"/>
      <c r="E126" s="55"/>
      <c r="F126" s="54" t="s">
        <v>1845</v>
      </c>
      <c r="G126" s="54" t="s">
        <v>1843</v>
      </c>
      <c r="H126" s="54" t="s">
        <v>1594</v>
      </c>
      <c r="I126" s="59"/>
    </row>
    <row r="127" s="50" customFormat="1" spans="1:9">
      <c r="A127" s="54" t="s">
        <v>1846</v>
      </c>
      <c r="B127" s="54" t="s">
        <v>1590</v>
      </c>
      <c r="C127" s="54" t="s">
        <v>1591</v>
      </c>
      <c r="D127" s="55"/>
      <c r="E127" s="55"/>
      <c r="F127" s="54" t="s">
        <v>1847</v>
      </c>
      <c r="G127" s="54" t="s">
        <v>1843</v>
      </c>
      <c r="H127" s="54" t="s">
        <v>1594</v>
      </c>
      <c r="I127" s="59"/>
    </row>
    <row r="128" s="50" customFormat="1" spans="1:9">
      <c r="A128" s="54" t="s">
        <v>1848</v>
      </c>
      <c r="B128" s="54" t="s">
        <v>1590</v>
      </c>
      <c r="C128" s="54" t="s">
        <v>1591</v>
      </c>
      <c r="D128" s="55"/>
      <c r="E128" s="55"/>
      <c r="F128" s="54" t="s">
        <v>1849</v>
      </c>
      <c r="G128" s="54" t="s">
        <v>1843</v>
      </c>
      <c r="H128" s="54" t="s">
        <v>1594</v>
      </c>
      <c r="I128" s="59"/>
    </row>
    <row r="129" s="50" customFormat="1" spans="1:9">
      <c r="A129" s="54" t="s">
        <v>1850</v>
      </c>
      <c r="B129" s="54" t="s">
        <v>1590</v>
      </c>
      <c r="C129" s="54" t="s">
        <v>1591</v>
      </c>
      <c r="D129" s="55"/>
      <c r="E129" s="55"/>
      <c r="F129" s="54" t="s">
        <v>1851</v>
      </c>
      <c r="G129" s="54" t="s">
        <v>1843</v>
      </c>
      <c r="H129" s="54" t="s">
        <v>1594</v>
      </c>
      <c r="I129" s="59"/>
    </row>
    <row r="130" s="50" customFormat="1" spans="1:9">
      <c r="A130" s="54" t="s">
        <v>1852</v>
      </c>
      <c r="B130" s="54" t="s">
        <v>1590</v>
      </c>
      <c r="C130" s="54" t="s">
        <v>1591</v>
      </c>
      <c r="D130" s="55"/>
      <c r="E130" s="55"/>
      <c r="F130" s="54" t="s">
        <v>1853</v>
      </c>
      <c r="G130" s="54" t="s">
        <v>1843</v>
      </c>
      <c r="H130" s="54" t="s">
        <v>1594</v>
      </c>
      <c r="I130" s="59"/>
    </row>
    <row r="131" s="50" customFormat="1" spans="1:9">
      <c r="A131" s="54" t="s">
        <v>1854</v>
      </c>
      <c r="B131" s="54" t="s">
        <v>1590</v>
      </c>
      <c r="C131" s="54" t="s">
        <v>1591</v>
      </c>
      <c r="D131" s="55"/>
      <c r="E131" s="55"/>
      <c r="F131" s="54" t="s">
        <v>1855</v>
      </c>
      <c r="G131" s="54" t="s">
        <v>1843</v>
      </c>
      <c r="H131" s="54" t="s">
        <v>1594</v>
      </c>
      <c r="I131" s="59"/>
    </row>
    <row r="132" s="50" customFormat="1" spans="1:9">
      <c r="A132" s="54" t="s">
        <v>1856</v>
      </c>
      <c r="B132" s="54" t="s">
        <v>1590</v>
      </c>
      <c r="C132" s="54" t="s">
        <v>1591</v>
      </c>
      <c r="D132" s="55"/>
      <c r="E132" s="55"/>
      <c r="F132" s="54" t="s">
        <v>1857</v>
      </c>
      <c r="G132" s="54" t="s">
        <v>1858</v>
      </c>
      <c r="H132" s="54" t="s">
        <v>1594</v>
      </c>
      <c r="I132" s="59"/>
    </row>
    <row r="133" s="50" customFormat="1" spans="1:9">
      <c r="A133" s="54" t="s">
        <v>1859</v>
      </c>
      <c r="B133" s="54" t="s">
        <v>1590</v>
      </c>
      <c r="C133" s="54" t="s">
        <v>1591</v>
      </c>
      <c r="D133" s="55"/>
      <c r="E133" s="55"/>
      <c r="F133" s="54" t="s">
        <v>1860</v>
      </c>
      <c r="G133" s="54" t="s">
        <v>1858</v>
      </c>
      <c r="H133" s="54" t="s">
        <v>1594</v>
      </c>
      <c r="I133" s="59"/>
    </row>
    <row r="134" s="50" customFormat="1" spans="1:9">
      <c r="A134" s="54" t="s">
        <v>1861</v>
      </c>
      <c r="B134" s="54" t="s">
        <v>1590</v>
      </c>
      <c r="C134" s="54" t="s">
        <v>1591</v>
      </c>
      <c r="D134" s="55"/>
      <c r="E134" s="55"/>
      <c r="F134" s="54" t="s">
        <v>1862</v>
      </c>
      <c r="G134" s="54" t="s">
        <v>1858</v>
      </c>
      <c r="H134" s="54" t="s">
        <v>1594</v>
      </c>
      <c r="I134" s="59"/>
    </row>
    <row r="135" s="50" customFormat="1" spans="1:9">
      <c r="A135" s="54" t="s">
        <v>1863</v>
      </c>
      <c r="B135" s="54" t="s">
        <v>1590</v>
      </c>
      <c r="C135" s="54" t="s">
        <v>1591</v>
      </c>
      <c r="D135" s="55"/>
      <c r="E135" s="55"/>
      <c r="F135" s="54" t="s">
        <v>1864</v>
      </c>
      <c r="G135" s="54" t="s">
        <v>1858</v>
      </c>
      <c r="H135" s="54" t="s">
        <v>1594</v>
      </c>
      <c r="I135" s="59"/>
    </row>
    <row r="136" s="50" customFormat="1" spans="1:9">
      <c r="A136" s="54" t="s">
        <v>1865</v>
      </c>
      <c r="B136" s="54" t="s">
        <v>1590</v>
      </c>
      <c r="C136" s="54" t="s">
        <v>1591</v>
      </c>
      <c r="D136" s="55"/>
      <c r="E136" s="55"/>
      <c r="F136" s="54" t="s">
        <v>1866</v>
      </c>
      <c r="G136" s="54" t="s">
        <v>1858</v>
      </c>
      <c r="H136" s="54" t="s">
        <v>1594</v>
      </c>
      <c r="I136" s="59"/>
    </row>
    <row r="137" s="50" customFormat="1" spans="1:9">
      <c r="A137" s="54" t="s">
        <v>1867</v>
      </c>
      <c r="B137" s="54" t="s">
        <v>1590</v>
      </c>
      <c r="C137" s="54" t="s">
        <v>1591</v>
      </c>
      <c r="D137" s="55"/>
      <c r="E137" s="55"/>
      <c r="F137" s="54" t="s">
        <v>1868</v>
      </c>
      <c r="G137" s="54" t="s">
        <v>1858</v>
      </c>
      <c r="H137" s="54" t="s">
        <v>1594</v>
      </c>
      <c r="I137" s="59"/>
    </row>
    <row r="138" s="50" customFormat="1" spans="1:9">
      <c r="A138" s="54" t="s">
        <v>1869</v>
      </c>
      <c r="B138" s="54" t="s">
        <v>1590</v>
      </c>
      <c r="C138" s="54" t="s">
        <v>1591</v>
      </c>
      <c r="D138" s="55"/>
      <c r="E138" s="55"/>
      <c r="F138" s="54" t="s">
        <v>1870</v>
      </c>
      <c r="G138" s="54" t="s">
        <v>1858</v>
      </c>
      <c r="H138" s="54" t="s">
        <v>1594</v>
      </c>
      <c r="I138" s="59"/>
    </row>
    <row r="139" s="50" customFormat="1" spans="1:9">
      <c r="A139" s="54" t="s">
        <v>1871</v>
      </c>
      <c r="B139" s="54" t="s">
        <v>1590</v>
      </c>
      <c r="C139" s="54" t="s">
        <v>1591</v>
      </c>
      <c r="D139" s="55"/>
      <c r="E139" s="55"/>
      <c r="F139" s="54" t="s">
        <v>1872</v>
      </c>
      <c r="G139" s="54" t="s">
        <v>1858</v>
      </c>
      <c r="H139" s="54" t="s">
        <v>1594</v>
      </c>
      <c r="I139" s="59"/>
    </row>
    <row r="140" s="50" customFormat="1" spans="1:9">
      <c r="A140" s="54" t="s">
        <v>1873</v>
      </c>
      <c r="B140" s="54" t="s">
        <v>1590</v>
      </c>
      <c r="C140" s="54" t="s">
        <v>1591</v>
      </c>
      <c r="D140" s="55"/>
      <c r="E140" s="55"/>
      <c r="F140" s="54" t="s">
        <v>1874</v>
      </c>
      <c r="G140" s="54" t="s">
        <v>1858</v>
      </c>
      <c r="H140" s="54" t="s">
        <v>1594</v>
      </c>
      <c r="I140" s="59"/>
    </row>
    <row r="141" s="50" customFormat="1" spans="1:9">
      <c r="A141" s="54" t="s">
        <v>1875</v>
      </c>
      <c r="B141" s="54" t="s">
        <v>1590</v>
      </c>
      <c r="C141" s="54" t="s">
        <v>1591</v>
      </c>
      <c r="D141" s="55"/>
      <c r="E141" s="55"/>
      <c r="F141" s="54" t="s">
        <v>1876</v>
      </c>
      <c r="G141" s="54" t="s">
        <v>1858</v>
      </c>
      <c r="H141" s="54" t="s">
        <v>1594</v>
      </c>
      <c r="I141" s="59"/>
    </row>
    <row r="142" s="50" customFormat="1" spans="1:9">
      <c r="A142" s="54" t="s">
        <v>1877</v>
      </c>
      <c r="B142" s="54" t="s">
        <v>1590</v>
      </c>
      <c r="C142" s="54" t="s">
        <v>1591</v>
      </c>
      <c r="D142" s="55"/>
      <c r="E142" s="55"/>
      <c r="F142" s="54" t="s">
        <v>1878</v>
      </c>
      <c r="G142" s="54" t="s">
        <v>1858</v>
      </c>
      <c r="H142" s="54" t="s">
        <v>1594</v>
      </c>
      <c r="I142" s="59"/>
    </row>
    <row r="143" s="50" customFormat="1" spans="1:9">
      <c r="A143" s="54" t="s">
        <v>1879</v>
      </c>
      <c r="B143" s="54" t="s">
        <v>1590</v>
      </c>
      <c r="C143" s="54" t="s">
        <v>1591</v>
      </c>
      <c r="D143" s="55"/>
      <c r="E143" s="55"/>
      <c r="F143" s="54" t="s">
        <v>1880</v>
      </c>
      <c r="G143" s="54" t="s">
        <v>1858</v>
      </c>
      <c r="H143" s="54" t="s">
        <v>1594</v>
      </c>
      <c r="I143" s="59"/>
    </row>
    <row r="144" s="50" customFormat="1" spans="1:9">
      <c r="A144" s="54" t="s">
        <v>1881</v>
      </c>
      <c r="B144" s="54" t="s">
        <v>1590</v>
      </c>
      <c r="C144" s="54" t="s">
        <v>1591</v>
      </c>
      <c r="D144" s="55"/>
      <c r="E144" s="55"/>
      <c r="F144" s="54" t="s">
        <v>1882</v>
      </c>
      <c r="G144" s="54" t="s">
        <v>1858</v>
      </c>
      <c r="H144" s="54" t="s">
        <v>1594</v>
      </c>
      <c r="I144" s="59"/>
    </row>
    <row r="145" s="50" customFormat="1" spans="1:9">
      <c r="A145" s="54" t="s">
        <v>1883</v>
      </c>
      <c r="B145" s="54" t="s">
        <v>1884</v>
      </c>
      <c r="C145" s="54" t="s">
        <v>1591</v>
      </c>
      <c r="D145" s="55"/>
      <c r="E145" s="55"/>
      <c r="F145" s="54" t="s">
        <v>1885</v>
      </c>
      <c r="G145" s="54" t="s">
        <v>1858</v>
      </c>
      <c r="H145" s="54" t="s">
        <v>1594</v>
      </c>
      <c r="I145" s="59"/>
    </row>
    <row r="146" s="50" customFormat="1" spans="1:9">
      <c r="A146" s="54" t="s">
        <v>1886</v>
      </c>
      <c r="B146" s="54" t="s">
        <v>1884</v>
      </c>
      <c r="C146" s="54" t="s">
        <v>1591</v>
      </c>
      <c r="D146" s="55"/>
      <c r="E146" s="55"/>
      <c r="F146" s="54" t="s">
        <v>1887</v>
      </c>
      <c r="G146" s="54" t="s">
        <v>1858</v>
      </c>
      <c r="H146" s="54" t="s">
        <v>1594</v>
      </c>
      <c r="I146" s="59"/>
    </row>
    <row r="147" s="50" customFormat="1" spans="1:9">
      <c r="A147" s="54" t="s">
        <v>1888</v>
      </c>
      <c r="B147" s="54" t="s">
        <v>1884</v>
      </c>
      <c r="C147" s="54" t="s">
        <v>1591</v>
      </c>
      <c r="D147" s="55"/>
      <c r="E147" s="55"/>
      <c r="F147" s="54" t="s">
        <v>1889</v>
      </c>
      <c r="G147" s="54" t="s">
        <v>1858</v>
      </c>
      <c r="H147" s="54" t="s">
        <v>1594</v>
      </c>
      <c r="I147" s="59"/>
    </row>
    <row r="148" s="50" customFormat="1" spans="1:9">
      <c r="A148" s="54" t="s">
        <v>1890</v>
      </c>
      <c r="B148" s="54" t="s">
        <v>1884</v>
      </c>
      <c r="C148" s="54" t="s">
        <v>1591</v>
      </c>
      <c r="D148" s="55"/>
      <c r="E148" s="55"/>
      <c r="F148" s="54" t="s">
        <v>1891</v>
      </c>
      <c r="G148" s="54" t="s">
        <v>1858</v>
      </c>
      <c r="H148" s="54" t="s">
        <v>1594</v>
      </c>
      <c r="I148" s="59"/>
    </row>
    <row r="149" s="50" customFormat="1" spans="1:9">
      <c r="A149" s="54" t="s">
        <v>1892</v>
      </c>
      <c r="B149" s="54" t="s">
        <v>1884</v>
      </c>
      <c r="C149" s="54" t="s">
        <v>1591</v>
      </c>
      <c r="D149" s="55"/>
      <c r="E149" s="55"/>
      <c r="F149" s="54" t="s">
        <v>1893</v>
      </c>
      <c r="G149" s="54" t="s">
        <v>1858</v>
      </c>
      <c r="H149" s="54" t="s">
        <v>1594</v>
      </c>
      <c r="I149" s="59"/>
    </row>
    <row r="150" s="50" customFormat="1" spans="1:9">
      <c r="A150" s="54" t="s">
        <v>1894</v>
      </c>
      <c r="B150" s="54" t="s">
        <v>1884</v>
      </c>
      <c r="C150" s="54" t="s">
        <v>1591</v>
      </c>
      <c r="D150" s="55"/>
      <c r="E150" s="55"/>
      <c r="F150" s="54" t="s">
        <v>1895</v>
      </c>
      <c r="G150" s="54" t="s">
        <v>1858</v>
      </c>
      <c r="H150" s="54" t="s">
        <v>1594</v>
      </c>
      <c r="I150" s="59"/>
    </row>
    <row r="151" s="50" customFormat="1" spans="1:9">
      <c r="A151" s="54" t="s">
        <v>1896</v>
      </c>
      <c r="B151" s="54" t="s">
        <v>1884</v>
      </c>
      <c r="C151" s="54" t="s">
        <v>1591</v>
      </c>
      <c r="D151" s="55"/>
      <c r="E151" s="55"/>
      <c r="F151" s="54" t="s">
        <v>1897</v>
      </c>
      <c r="G151" s="54" t="s">
        <v>1898</v>
      </c>
      <c r="H151" s="54" t="s">
        <v>1594</v>
      </c>
      <c r="I151" s="59"/>
    </row>
    <row r="152" s="50" customFormat="1" spans="1:9">
      <c r="A152" s="54" t="s">
        <v>1899</v>
      </c>
      <c r="B152" s="54" t="s">
        <v>1884</v>
      </c>
      <c r="C152" s="54" t="s">
        <v>1591</v>
      </c>
      <c r="D152" s="55"/>
      <c r="E152" s="55"/>
      <c r="F152" s="54" t="s">
        <v>1900</v>
      </c>
      <c r="G152" s="54" t="s">
        <v>1898</v>
      </c>
      <c r="H152" s="54" t="s">
        <v>1594</v>
      </c>
      <c r="I152" s="59"/>
    </row>
    <row r="153" s="50" customFormat="1" spans="1:9">
      <c r="A153" s="54" t="s">
        <v>1901</v>
      </c>
      <c r="B153" s="54" t="s">
        <v>1884</v>
      </c>
      <c r="C153" s="54" t="s">
        <v>1591</v>
      </c>
      <c r="D153" s="55"/>
      <c r="E153" s="55"/>
      <c r="F153" s="54" t="s">
        <v>1902</v>
      </c>
      <c r="G153" s="54" t="s">
        <v>1898</v>
      </c>
      <c r="H153" s="54" t="s">
        <v>1594</v>
      </c>
      <c r="I153" s="59"/>
    </row>
    <row r="154" s="50" customFormat="1" spans="1:9">
      <c r="A154" s="54" t="s">
        <v>1903</v>
      </c>
      <c r="B154" s="54" t="s">
        <v>1884</v>
      </c>
      <c r="C154" s="54" t="s">
        <v>1591</v>
      </c>
      <c r="D154" s="55"/>
      <c r="E154" s="55"/>
      <c r="F154" s="54" t="s">
        <v>1904</v>
      </c>
      <c r="G154" s="54" t="s">
        <v>1898</v>
      </c>
      <c r="H154" s="54" t="s">
        <v>1594</v>
      </c>
      <c r="I154" s="59"/>
    </row>
    <row r="155" s="50" customFormat="1" spans="1:9">
      <c r="A155" s="54" t="s">
        <v>1905</v>
      </c>
      <c r="B155" s="54" t="s">
        <v>1884</v>
      </c>
      <c r="C155" s="54" t="s">
        <v>1591</v>
      </c>
      <c r="D155" s="55"/>
      <c r="E155" s="55"/>
      <c r="F155" s="54" t="s">
        <v>1906</v>
      </c>
      <c r="G155" s="54" t="s">
        <v>1898</v>
      </c>
      <c r="H155" s="54" t="s">
        <v>1594</v>
      </c>
      <c r="I155" s="59"/>
    </row>
    <row r="156" s="50" customFormat="1" spans="1:9">
      <c r="A156" s="54" t="s">
        <v>1907</v>
      </c>
      <c r="B156" s="54" t="s">
        <v>1884</v>
      </c>
      <c r="C156" s="54" t="s">
        <v>1591</v>
      </c>
      <c r="D156" s="55"/>
      <c r="E156" s="55"/>
      <c r="F156" s="54" t="s">
        <v>1908</v>
      </c>
      <c r="G156" s="54" t="s">
        <v>1898</v>
      </c>
      <c r="H156" s="54" t="s">
        <v>1594</v>
      </c>
      <c r="I156" s="59"/>
    </row>
    <row r="157" s="50" customFormat="1" spans="1:9">
      <c r="A157" s="54" t="s">
        <v>1909</v>
      </c>
      <c r="B157" s="54" t="s">
        <v>1884</v>
      </c>
      <c r="C157" s="54" t="s">
        <v>1591</v>
      </c>
      <c r="D157" s="55"/>
      <c r="E157" s="55"/>
      <c r="F157" s="54" t="s">
        <v>1910</v>
      </c>
      <c r="G157" s="54" t="s">
        <v>1898</v>
      </c>
      <c r="H157" s="54" t="s">
        <v>1594</v>
      </c>
      <c r="I157" s="59"/>
    </row>
    <row r="158" s="50" customFormat="1" spans="1:9">
      <c r="A158" s="54" t="s">
        <v>1911</v>
      </c>
      <c r="B158" s="54" t="s">
        <v>1884</v>
      </c>
      <c r="C158" s="54" t="s">
        <v>1591</v>
      </c>
      <c r="D158" s="55"/>
      <c r="E158" s="55"/>
      <c r="F158" s="54" t="s">
        <v>1912</v>
      </c>
      <c r="G158" s="54" t="s">
        <v>1898</v>
      </c>
      <c r="H158" s="54" t="s">
        <v>1594</v>
      </c>
      <c r="I158" s="59"/>
    </row>
    <row r="159" s="50" customFormat="1" spans="1:9">
      <c r="A159" s="54" t="s">
        <v>1913</v>
      </c>
      <c r="B159" s="54" t="s">
        <v>1884</v>
      </c>
      <c r="C159" s="54" t="s">
        <v>1591</v>
      </c>
      <c r="D159" s="55"/>
      <c r="E159" s="55"/>
      <c r="F159" s="54" t="s">
        <v>1914</v>
      </c>
      <c r="G159" s="54" t="s">
        <v>1898</v>
      </c>
      <c r="H159" s="54" t="s">
        <v>1594</v>
      </c>
      <c r="I159" s="59"/>
    </row>
    <row r="160" s="50" customFormat="1" spans="1:9">
      <c r="A160" s="54" t="s">
        <v>1915</v>
      </c>
      <c r="B160" s="54" t="s">
        <v>1884</v>
      </c>
      <c r="C160" s="54" t="s">
        <v>1591</v>
      </c>
      <c r="D160" s="55"/>
      <c r="E160" s="55"/>
      <c r="F160" s="54" t="s">
        <v>1916</v>
      </c>
      <c r="G160" s="54" t="s">
        <v>1898</v>
      </c>
      <c r="H160" s="54" t="s">
        <v>1594</v>
      </c>
      <c r="I160" s="59"/>
    </row>
    <row r="161" s="50" customFormat="1" spans="1:9">
      <c r="A161" s="54" t="s">
        <v>1917</v>
      </c>
      <c r="B161" s="54" t="s">
        <v>1884</v>
      </c>
      <c r="C161" s="54" t="s">
        <v>1591</v>
      </c>
      <c r="D161" s="55"/>
      <c r="E161" s="55"/>
      <c r="F161" s="54" t="s">
        <v>1918</v>
      </c>
      <c r="G161" s="54" t="s">
        <v>1898</v>
      </c>
      <c r="H161" s="54" t="s">
        <v>1594</v>
      </c>
      <c r="I161" s="59"/>
    </row>
    <row r="162" s="50" customFormat="1" spans="1:9">
      <c r="A162" s="54" t="s">
        <v>1919</v>
      </c>
      <c r="B162" s="54" t="s">
        <v>1884</v>
      </c>
      <c r="C162" s="54" t="s">
        <v>1591</v>
      </c>
      <c r="D162" s="55"/>
      <c r="E162" s="55"/>
      <c r="F162" s="54" t="s">
        <v>1920</v>
      </c>
      <c r="G162" s="54" t="s">
        <v>1898</v>
      </c>
      <c r="H162" s="54" t="s">
        <v>1594</v>
      </c>
      <c r="I162" s="59"/>
    </row>
    <row r="163" s="50" customFormat="1" spans="1:9">
      <c r="A163" s="54" t="s">
        <v>1921</v>
      </c>
      <c r="B163" s="54" t="s">
        <v>1884</v>
      </c>
      <c r="C163" s="54" t="s">
        <v>1591</v>
      </c>
      <c r="D163" s="55"/>
      <c r="E163" s="55"/>
      <c r="F163" s="54" t="s">
        <v>1922</v>
      </c>
      <c r="G163" s="54" t="s">
        <v>1898</v>
      </c>
      <c r="H163" s="54" t="s">
        <v>1594</v>
      </c>
      <c r="I163" s="59"/>
    </row>
    <row r="164" s="50" customFormat="1" spans="1:9">
      <c r="A164" s="54" t="s">
        <v>1923</v>
      </c>
      <c r="B164" s="54" t="s">
        <v>1884</v>
      </c>
      <c r="C164" s="54" t="s">
        <v>1591</v>
      </c>
      <c r="D164" s="55"/>
      <c r="E164" s="55"/>
      <c r="F164" s="54" t="s">
        <v>1924</v>
      </c>
      <c r="G164" s="54" t="s">
        <v>1898</v>
      </c>
      <c r="H164" s="54" t="s">
        <v>1594</v>
      </c>
      <c r="I164" s="59"/>
    </row>
    <row r="165" s="50" customFormat="1" spans="1:9">
      <c r="A165" s="54" t="s">
        <v>1925</v>
      </c>
      <c r="B165" s="54" t="s">
        <v>1884</v>
      </c>
      <c r="C165" s="54" t="s">
        <v>1591</v>
      </c>
      <c r="D165" s="55"/>
      <c r="E165" s="55"/>
      <c r="F165" s="54" t="s">
        <v>1926</v>
      </c>
      <c r="G165" s="54" t="s">
        <v>1898</v>
      </c>
      <c r="H165" s="54" t="s">
        <v>1594</v>
      </c>
      <c r="I165" s="59"/>
    </row>
    <row r="166" s="50" customFormat="1" spans="1:9">
      <c r="A166" s="54" t="s">
        <v>1927</v>
      </c>
      <c r="B166" s="54" t="s">
        <v>1884</v>
      </c>
      <c r="C166" s="54" t="s">
        <v>1591</v>
      </c>
      <c r="D166" s="55"/>
      <c r="E166" s="55"/>
      <c r="F166" s="54" t="s">
        <v>1928</v>
      </c>
      <c r="G166" s="54" t="s">
        <v>1898</v>
      </c>
      <c r="H166" s="54" t="s">
        <v>1594</v>
      </c>
      <c r="I166" s="59"/>
    </row>
    <row r="167" s="50" customFormat="1" spans="1:9">
      <c r="A167" s="54" t="s">
        <v>1929</v>
      </c>
      <c r="B167" s="54" t="s">
        <v>1884</v>
      </c>
      <c r="C167" s="54" t="s">
        <v>1591</v>
      </c>
      <c r="D167" s="55"/>
      <c r="E167" s="55"/>
      <c r="F167" s="54" t="s">
        <v>1930</v>
      </c>
      <c r="G167" s="54" t="s">
        <v>1898</v>
      </c>
      <c r="H167" s="54" t="s">
        <v>1594</v>
      </c>
      <c r="I167" s="59"/>
    </row>
    <row r="168" s="50" customFormat="1" spans="1:9">
      <c r="A168" s="54" t="s">
        <v>1931</v>
      </c>
      <c r="B168" s="54" t="s">
        <v>1884</v>
      </c>
      <c r="C168" s="54" t="s">
        <v>1591</v>
      </c>
      <c r="D168" s="55"/>
      <c r="E168" s="55"/>
      <c r="F168" s="54" t="s">
        <v>1932</v>
      </c>
      <c r="G168" s="54" t="s">
        <v>1898</v>
      </c>
      <c r="H168" s="54" t="s">
        <v>1594</v>
      </c>
      <c r="I168" s="59"/>
    </row>
    <row r="169" s="50" customFormat="1" spans="1:9">
      <c r="A169" s="54" t="s">
        <v>1933</v>
      </c>
      <c r="B169" s="54" t="s">
        <v>1884</v>
      </c>
      <c r="C169" s="54" t="s">
        <v>1591</v>
      </c>
      <c r="D169" s="55"/>
      <c r="E169" s="55"/>
      <c r="F169" s="54" t="s">
        <v>1934</v>
      </c>
      <c r="G169" s="54" t="s">
        <v>1898</v>
      </c>
      <c r="H169" s="54" t="s">
        <v>1594</v>
      </c>
      <c r="I169" s="59"/>
    </row>
    <row r="170" s="50" customFormat="1" spans="1:9">
      <c r="A170" s="54" t="s">
        <v>1935</v>
      </c>
      <c r="B170" s="54" t="s">
        <v>1884</v>
      </c>
      <c r="C170" s="54" t="s">
        <v>1591</v>
      </c>
      <c r="D170" s="55"/>
      <c r="E170" s="55"/>
      <c r="F170" s="54" t="s">
        <v>1936</v>
      </c>
      <c r="G170" s="54" t="s">
        <v>1898</v>
      </c>
      <c r="H170" s="54" t="s">
        <v>1594</v>
      </c>
      <c r="I170" s="59"/>
    </row>
    <row r="171" s="50" customFormat="1" spans="1:9">
      <c r="A171" s="54" t="s">
        <v>1937</v>
      </c>
      <c r="B171" s="54" t="s">
        <v>1884</v>
      </c>
      <c r="C171" s="54" t="s">
        <v>1591</v>
      </c>
      <c r="D171" s="55"/>
      <c r="E171" s="55"/>
      <c r="F171" s="54" t="s">
        <v>1938</v>
      </c>
      <c r="G171" s="54" t="s">
        <v>1898</v>
      </c>
      <c r="H171" s="54" t="s">
        <v>1594</v>
      </c>
      <c r="I171" s="59"/>
    </row>
    <row r="172" s="50" customFormat="1" spans="1:9">
      <c r="A172" s="54" t="s">
        <v>1939</v>
      </c>
      <c r="B172" s="54" t="s">
        <v>1884</v>
      </c>
      <c r="C172" s="54" t="s">
        <v>1591</v>
      </c>
      <c r="D172" s="55"/>
      <c r="E172" s="55"/>
      <c r="F172" s="54" t="s">
        <v>1940</v>
      </c>
      <c r="G172" s="54" t="s">
        <v>1898</v>
      </c>
      <c r="H172" s="54" t="s">
        <v>1594</v>
      </c>
      <c r="I172" s="59"/>
    </row>
    <row r="173" s="50" customFormat="1" spans="1:9">
      <c r="A173" s="54" t="s">
        <v>1941</v>
      </c>
      <c r="B173" s="54" t="s">
        <v>1884</v>
      </c>
      <c r="C173" s="54" t="s">
        <v>1591</v>
      </c>
      <c r="D173" s="55"/>
      <c r="E173" s="55"/>
      <c r="F173" s="54" t="s">
        <v>1942</v>
      </c>
      <c r="G173" s="54" t="s">
        <v>1898</v>
      </c>
      <c r="H173" s="54" t="s">
        <v>1594</v>
      </c>
      <c r="I173" s="59"/>
    </row>
    <row r="174" s="50" customFormat="1" spans="1:9">
      <c r="A174" s="54" t="s">
        <v>1943</v>
      </c>
      <c r="B174" s="54" t="s">
        <v>1884</v>
      </c>
      <c r="C174" s="54" t="s">
        <v>1591</v>
      </c>
      <c r="D174" s="55"/>
      <c r="E174" s="55"/>
      <c r="F174" s="54" t="s">
        <v>1944</v>
      </c>
      <c r="G174" s="54" t="s">
        <v>1898</v>
      </c>
      <c r="H174" s="54" t="s">
        <v>1594</v>
      </c>
      <c r="I174" s="59"/>
    </row>
    <row r="175" s="50" customFormat="1" spans="1:9">
      <c r="A175" s="54" t="s">
        <v>1945</v>
      </c>
      <c r="B175" s="54" t="s">
        <v>1884</v>
      </c>
      <c r="C175" s="54" t="s">
        <v>1591</v>
      </c>
      <c r="D175" s="55"/>
      <c r="E175" s="55"/>
      <c r="F175" s="54" t="s">
        <v>1946</v>
      </c>
      <c r="G175" s="54" t="s">
        <v>1898</v>
      </c>
      <c r="H175" s="54" t="s">
        <v>1594</v>
      </c>
      <c r="I175" s="59"/>
    </row>
    <row r="176" s="50" customFormat="1" spans="1:9">
      <c r="A176" s="54" t="s">
        <v>1947</v>
      </c>
      <c r="B176" s="54" t="s">
        <v>1884</v>
      </c>
      <c r="C176" s="54" t="s">
        <v>1591</v>
      </c>
      <c r="D176" s="55"/>
      <c r="E176" s="55"/>
      <c r="F176" s="54" t="s">
        <v>1948</v>
      </c>
      <c r="G176" s="54" t="s">
        <v>1898</v>
      </c>
      <c r="H176" s="54" t="s">
        <v>1594</v>
      </c>
      <c r="I176" s="59"/>
    </row>
    <row r="177" s="50" customFormat="1" spans="1:9">
      <c r="A177" s="54" t="s">
        <v>1949</v>
      </c>
      <c r="B177" s="54" t="s">
        <v>1884</v>
      </c>
      <c r="C177" s="54" t="s">
        <v>1591</v>
      </c>
      <c r="D177" s="55"/>
      <c r="E177" s="55"/>
      <c r="F177" s="54" t="s">
        <v>1950</v>
      </c>
      <c r="G177" s="54" t="s">
        <v>1898</v>
      </c>
      <c r="H177" s="54" t="s">
        <v>1594</v>
      </c>
      <c r="I177" s="59"/>
    </row>
    <row r="178" s="50" customFormat="1" spans="1:9">
      <c r="A178" s="54" t="s">
        <v>1951</v>
      </c>
      <c r="B178" s="54" t="s">
        <v>1884</v>
      </c>
      <c r="C178" s="54" t="s">
        <v>1591</v>
      </c>
      <c r="D178" s="55"/>
      <c r="E178" s="55"/>
      <c r="F178" s="54" t="s">
        <v>1952</v>
      </c>
      <c r="G178" s="54" t="s">
        <v>1898</v>
      </c>
      <c r="H178" s="54" t="s">
        <v>1594</v>
      </c>
      <c r="I178" s="59"/>
    </row>
    <row r="179" s="50" customFormat="1" spans="1:9">
      <c r="A179" s="54" t="s">
        <v>1953</v>
      </c>
      <c r="B179" s="54" t="s">
        <v>1884</v>
      </c>
      <c r="C179" s="54" t="s">
        <v>1591</v>
      </c>
      <c r="D179" s="55"/>
      <c r="E179" s="55"/>
      <c r="F179" s="54" t="s">
        <v>1954</v>
      </c>
      <c r="G179" s="54" t="s">
        <v>1898</v>
      </c>
      <c r="H179" s="54" t="s">
        <v>1594</v>
      </c>
      <c r="I179" s="59"/>
    </row>
    <row r="180" s="50" customFormat="1" spans="1:9">
      <c r="A180" s="54" t="s">
        <v>1955</v>
      </c>
      <c r="B180" s="54" t="s">
        <v>1884</v>
      </c>
      <c r="C180" s="54" t="s">
        <v>1591</v>
      </c>
      <c r="D180" s="55"/>
      <c r="E180" s="55"/>
      <c r="F180" s="54" t="s">
        <v>1956</v>
      </c>
      <c r="G180" s="54" t="s">
        <v>1898</v>
      </c>
      <c r="H180" s="54" t="s">
        <v>1594</v>
      </c>
      <c r="I180" s="59"/>
    </row>
    <row r="181" s="50" customFormat="1" spans="1:9">
      <c r="A181" s="54" t="s">
        <v>1957</v>
      </c>
      <c r="B181" s="54" t="s">
        <v>1884</v>
      </c>
      <c r="C181" s="54" t="s">
        <v>1591</v>
      </c>
      <c r="D181" s="55"/>
      <c r="E181" s="55"/>
      <c r="F181" s="54" t="s">
        <v>1958</v>
      </c>
      <c r="G181" s="54" t="s">
        <v>1898</v>
      </c>
      <c r="H181" s="54" t="s">
        <v>1594</v>
      </c>
      <c r="I181" s="59"/>
    </row>
    <row r="182" s="50" customFormat="1" spans="1:9">
      <c r="A182" s="54" t="s">
        <v>1959</v>
      </c>
      <c r="B182" s="54" t="s">
        <v>1884</v>
      </c>
      <c r="C182" s="54" t="s">
        <v>1591</v>
      </c>
      <c r="D182" s="55"/>
      <c r="E182" s="55"/>
      <c r="F182" s="54" t="s">
        <v>1960</v>
      </c>
      <c r="G182" s="54" t="s">
        <v>1898</v>
      </c>
      <c r="H182" s="54" t="s">
        <v>1594</v>
      </c>
      <c r="I182" s="59"/>
    </row>
    <row r="183" s="50" customFormat="1" spans="1:9">
      <c r="A183" s="54" t="s">
        <v>1961</v>
      </c>
      <c r="B183" s="54" t="s">
        <v>1884</v>
      </c>
      <c r="C183" s="54" t="s">
        <v>1591</v>
      </c>
      <c r="D183" s="55"/>
      <c r="E183" s="55"/>
      <c r="F183" s="54" t="s">
        <v>1962</v>
      </c>
      <c r="G183" s="54" t="s">
        <v>1898</v>
      </c>
      <c r="H183" s="54" t="s">
        <v>1594</v>
      </c>
      <c r="I183" s="59"/>
    </row>
    <row r="184" s="50" customFormat="1" spans="1:9">
      <c r="A184" s="54" t="s">
        <v>1963</v>
      </c>
      <c r="B184" s="54" t="s">
        <v>1884</v>
      </c>
      <c r="C184" s="54" t="s">
        <v>1591</v>
      </c>
      <c r="D184" s="55"/>
      <c r="E184" s="55"/>
      <c r="F184" s="54" t="s">
        <v>1964</v>
      </c>
      <c r="G184" s="54" t="s">
        <v>1898</v>
      </c>
      <c r="H184" s="54" t="s">
        <v>1594</v>
      </c>
      <c r="I184" s="59"/>
    </row>
    <row r="185" s="50" customFormat="1" spans="1:9">
      <c r="A185" s="54" t="s">
        <v>1965</v>
      </c>
      <c r="B185" s="54" t="s">
        <v>1884</v>
      </c>
      <c r="C185" s="54" t="s">
        <v>1591</v>
      </c>
      <c r="D185" s="55"/>
      <c r="E185" s="55"/>
      <c r="F185" s="54" t="s">
        <v>1966</v>
      </c>
      <c r="G185" s="54" t="s">
        <v>1967</v>
      </c>
      <c r="H185" s="54" t="s">
        <v>1594</v>
      </c>
      <c r="I185" s="59"/>
    </row>
    <row r="186" s="50" customFormat="1" spans="1:9">
      <c r="A186" s="54" t="s">
        <v>1968</v>
      </c>
      <c r="B186" s="54" t="s">
        <v>1884</v>
      </c>
      <c r="C186" s="54" t="s">
        <v>1591</v>
      </c>
      <c r="D186" s="55"/>
      <c r="E186" s="55"/>
      <c r="F186" s="54" t="s">
        <v>1969</v>
      </c>
      <c r="G186" s="54" t="s">
        <v>1967</v>
      </c>
      <c r="H186" s="54" t="s">
        <v>1594</v>
      </c>
      <c r="I186" s="59"/>
    </row>
    <row r="187" s="50" customFormat="1" spans="1:9">
      <c r="A187" s="54" t="s">
        <v>1970</v>
      </c>
      <c r="B187" s="54" t="s">
        <v>1884</v>
      </c>
      <c r="C187" s="54" t="s">
        <v>1591</v>
      </c>
      <c r="D187" s="55"/>
      <c r="E187" s="55"/>
      <c r="F187" s="54" t="s">
        <v>1971</v>
      </c>
      <c r="G187" s="54" t="s">
        <v>1967</v>
      </c>
      <c r="H187" s="54" t="s">
        <v>1594</v>
      </c>
      <c r="I187" s="59"/>
    </row>
    <row r="188" s="50" customFormat="1" spans="1:9">
      <c r="A188" s="54" t="s">
        <v>1972</v>
      </c>
      <c r="B188" s="54" t="s">
        <v>1884</v>
      </c>
      <c r="C188" s="54" t="s">
        <v>1591</v>
      </c>
      <c r="D188" s="55"/>
      <c r="E188" s="55"/>
      <c r="F188" s="54" t="s">
        <v>1973</v>
      </c>
      <c r="G188" s="54" t="s">
        <v>1967</v>
      </c>
      <c r="H188" s="54" t="s">
        <v>1594</v>
      </c>
      <c r="I188" s="59"/>
    </row>
    <row r="189" s="50" customFormat="1" spans="1:9">
      <c r="A189" s="54" t="s">
        <v>1974</v>
      </c>
      <c r="B189" s="54" t="s">
        <v>1884</v>
      </c>
      <c r="C189" s="54" t="s">
        <v>1591</v>
      </c>
      <c r="D189" s="55"/>
      <c r="E189" s="55"/>
      <c r="F189" s="54" t="s">
        <v>1975</v>
      </c>
      <c r="G189" s="54" t="s">
        <v>1967</v>
      </c>
      <c r="H189" s="54" t="s">
        <v>1594</v>
      </c>
      <c r="I189" s="59"/>
    </row>
    <row r="190" s="50" customFormat="1" spans="1:9">
      <c r="A190" s="54" t="s">
        <v>1976</v>
      </c>
      <c r="B190" s="54" t="s">
        <v>1884</v>
      </c>
      <c r="C190" s="54" t="s">
        <v>1591</v>
      </c>
      <c r="D190" s="55"/>
      <c r="E190" s="55"/>
      <c r="F190" s="54" t="s">
        <v>1977</v>
      </c>
      <c r="G190" s="54" t="s">
        <v>1967</v>
      </c>
      <c r="H190" s="54" t="s">
        <v>1594</v>
      </c>
      <c r="I190" s="59"/>
    </row>
    <row r="191" s="50" customFormat="1" spans="1:9">
      <c r="A191" s="54" t="s">
        <v>1978</v>
      </c>
      <c r="B191" s="54" t="s">
        <v>1884</v>
      </c>
      <c r="C191" s="54" t="s">
        <v>1591</v>
      </c>
      <c r="D191" s="55"/>
      <c r="E191" s="55"/>
      <c r="F191" s="54" t="s">
        <v>1979</v>
      </c>
      <c r="G191" s="54" t="s">
        <v>1967</v>
      </c>
      <c r="H191" s="54" t="s">
        <v>1594</v>
      </c>
      <c r="I191" s="59"/>
    </row>
    <row r="192" s="50" customFormat="1" spans="1:9">
      <c r="A192" s="54" t="s">
        <v>1980</v>
      </c>
      <c r="B192" s="54" t="s">
        <v>1884</v>
      </c>
      <c r="C192" s="54" t="s">
        <v>1591</v>
      </c>
      <c r="D192" s="55"/>
      <c r="E192" s="55"/>
      <c r="F192" s="54" t="s">
        <v>1981</v>
      </c>
      <c r="G192" s="54" t="s">
        <v>1967</v>
      </c>
      <c r="H192" s="54" t="s">
        <v>1594</v>
      </c>
      <c r="I192" s="59"/>
    </row>
    <row r="193" s="50" customFormat="1" spans="1:9">
      <c r="A193" s="54" t="s">
        <v>1982</v>
      </c>
      <c r="B193" s="54" t="s">
        <v>1884</v>
      </c>
      <c r="C193" s="54" t="s">
        <v>1591</v>
      </c>
      <c r="D193" s="55"/>
      <c r="E193" s="55"/>
      <c r="F193" s="54" t="s">
        <v>1983</v>
      </c>
      <c r="G193" s="54" t="s">
        <v>1967</v>
      </c>
      <c r="H193" s="54" t="s">
        <v>1594</v>
      </c>
      <c r="I193" s="59"/>
    </row>
    <row r="194" s="50" customFormat="1" spans="1:9">
      <c r="A194" s="54" t="s">
        <v>1984</v>
      </c>
      <c r="B194" s="54" t="s">
        <v>1884</v>
      </c>
      <c r="C194" s="54" t="s">
        <v>1591</v>
      </c>
      <c r="D194" s="55"/>
      <c r="E194" s="55"/>
      <c r="F194" s="54" t="s">
        <v>1985</v>
      </c>
      <c r="G194" s="54" t="s">
        <v>1967</v>
      </c>
      <c r="H194" s="54" t="s">
        <v>1594</v>
      </c>
      <c r="I194" s="59"/>
    </row>
    <row r="195" s="50" customFormat="1" spans="1:9">
      <c r="A195" s="54" t="s">
        <v>1986</v>
      </c>
      <c r="B195" s="54" t="s">
        <v>1884</v>
      </c>
      <c r="C195" s="54" t="s">
        <v>1591</v>
      </c>
      <c r="D195" s="55"/>
      <c r="E195" s="55"/>
      <c r="F195" s="54" t="s">
        <v>1987</v>
      </c>
      <c r="G195" s="54" t="s">
        <v>1967</v>
      </c>
      <c r="H195" s="54" t="s">
        <v>1594</v>
      </c>
      <c r="I195" s="59"/>
    </row>
    <row r="196" s="50" customFormat="1" spans="1:9">
      <c r="A196" s="54" t="s">
        <v>1988</v>
      </c>
      <c r="B196" s="54" t="s">
        <v>1884</v>
      </c>
      <c r="C196" s="54" t="s">
        <v>1591</v>
      </c>
      <c r="D196" s="55"/>
      <c r="E196" s="55"/>
      <c r="F196" s="54" t="s">
        <v>1989</v>
      </c>
      <c r="G196" s="54" t="s">
        <v>1967</v>
      </c>
      <c r="H196" s="54" t="s">
        <v>1594</v>
      </c>
      <c r="I196" s="59"/>
    </row>
    <row r="197" s="50" customFormat="1" spans="1:9">
      <c r="A197" s="54" t="s">
        <v>1990</v>
      </c>
      <c r="B197" s="54" t="s">
        <v>1884</v>
      </c>
      <c r="C197" s="54" t="s">
        <v>1591</v>
      </c>
      <c r="D197" s="55"/>
      <c r="E197" s="55"/>
      <c r="F197" s="54" t="s">
        <v>1991</v>
      </c>
      <c r="G197" s="54" t="s">
        <v>1967</v>
      </c>
      <c r="H197" s="54" t="s">
        <v>1594</v>
      </c>
      <c r="I197" s="59"/>
    </row>
    <row r="198" s="50" customFormat="1" spans="1:9">
      <c r="A198" s="54" t="s">
        <v>1992</v>
      </c>
      <c r="B198" s="54" t="s">
        <v>1884</v>
      </c>
      <c r="C198" s="54" t="s">
        <v>1591</v>
      </c>
      <c r="D198" s="55"/>
      <c r="E198" s="55"/>
      <c r="F198" s="54" t="s">
        <v>1993</v>
      </c>
      <c r="G198" s="54" t="s">
        <v>1967</v>
      </c>
      <c r="H198" s="54" t="s">
        <v>1594</v>
      </c>
      <c r="I198" s="59"/>
    </row>
    <row r="199" s="50" customFormat="1" spans="1:9">
      <c r="A199" s="54" t="s">
        <v>1994</v>
      </c>
      <c r="B199" s="54" t="s">
        <v>1884</v>
      </c>
      <c r="C199" s="54" t="s">
        <v>1591</v>
      </c>
      <c r="D199" s="55"/>
      <c r="E199" s="55"/>
      <c r="F199" s="54" t="s">
        <v>1995</v>
      </c>
      <c r="G199" s="54" t="s">
        <v>1967</v>
      </c>
      <c r="H199" s="54" t="s">
        <v>1594</v>
      </c>
      <c r="I199" s="59"/>
    </row>
    <row r="200" s="50" customFormat="1" spans="1:9">
      <c r="A200" s="54" t="s">
        <v>1996</v>
      </c>
      <c r="B200" s="54" t="s">
        <v>1884</v>
      </c>
      <c r="C200" s="54" t="s">
        <v>1591</v>
      </c>
      <c r="D200" s="55"/>
      <c r="E200" s="55"/>
      <c r="F200" s="54" t="s">
        <v>1997</v>
      </c>
      <c r="G200" s="54" t="s">
        <v>1967</v>
      </c>
      <c r="H200" s="54" t="s">
        <v>1594</v>
      </c>
      <c r="I200" s="59"/>
    </row>
    <row r="201" s="50" customFormat="1" spans="1:9">
      <c r="A201" s="54" t="s">
        <v>1998</v>
      </c>
      <c r="B201" s="54" t="s">
        <v>1884</v>
      </c>
      <c r="C201" s="54" t="s">
        <v>1591</v>
      </c>
      <c r="D201" s="55"/>
      <c r="E201" s="55"/>
      <c r="F201" s="54" t="s">
        <v>1999</v>
      </c>
      <c r="G201" s="54" t="s">
        <v>1967</v>
      </c>
      <c r="H201" s="54" t="s">
        <v>1594</v>
      </c>
      <c r="I201" s="59"/>
    </row>
    <row r="202" s="50" customFormat="1" spans="1:9">
      <c r="A202" s="54" t="s">
        <v>2000</v>
      </c>
      <c r="B202" s="54" t="s">
        <v>1884</v>
      </c>
      <c r="C202" s="54" t="s">
        <v>1591</v>
      </c>
      <c r="D202" s="55"/>
      <c r="E202" s="55"/>
      <c r="F202" s="54" t="s">
        <v>2001</v>
      </c>
      <c r="G202" s="54" t="s">
        <v>1967</v>
      </c>
      <c r="H202" s="54" t="s">
        <v>1594</v>
      </c>
      <c r="I202" s="59"/>
    </row>
    <row r="203" s="50" customFormat="1" spans="1:9">
      <c r="A203" s="54" t="s">
        <v>2002</v>
      </c>
      <c r="B203" s="54" t="s">
        <v>1884</v>
      </c>
      <c r="C203" s="54" t="s">
        <v>1591</v>
      </c>
      <c r="D203" s="55"/>
      <c r="E203" s="55"/>
      <c r="F203" s="54" t="s">
        <v>2003</v>
      </c>
      <c r="G203" s="54" t="s">
        <v>1967</v>
      </c>
      <c r="H203" s="54" t="s">
        <v>1594</v>
      </c>
      <c r="I203" s="59"/>
    </row>
    <row r="204" s="50" customFormat="1" spans="1:9">
      <c r="A204" s="54" t="s">
        <v>2004</v>
      </c>
      <c r="B204" s="54" t="s">
        <v>1884</v>
      </c>
      <c r="C204" s="54" t="s">
        <v>1591</v>
      </c>
      <c r="D204" s="55"/>
      <c r="E204" s="55"/>
      <c r="F204" s="54" t="s">
        <v>2005</v>
      </c>
      <c r="G204" s="54" t="s">
        <v>1967</v>
      </c>
      <c r="H204" s="54" t="s">
        <v>1594</v>
      </c>
      <c r="I204" s="59"/>
    </row>
    <row r="205" s="50" customFormat="1" ht="24" spans="1:9">
      <c r="A205" s="54" t="s">
        <v>2006</v>
      </c>
      <c r="B205" s="54" t="s">
        <v>1884</v>
      </c>
      <c r="C205" s="54" t="s">
        <v>1591</v>
      </c>
      <c r="D205" s="55"/>
      <c r="E205" s="55"/>
      <c r="F205" s="54" t="s">
        <v>2007</v>
      </c>
      <c r="G205" s="54" t="s">
        <v>2008</v>
      </c>
      <c r="H205" s="54" t="s">
        <v>1594</v>
      </c>
      <c r="I205" s="59"/>
    </row>
    <row r="206" s="50" customFormat="1" ht="24" spans="1:9">
      <c r="A206" s="54" t="s">
        <v>2009</v>
      </c>
      <c r="B206" s="54" t="s">
        <v>1884</v>
      </c>
      <c r="C206" s="54" t="s">
        <v>1591</v>
      </c>
      <c r="D206" s="55"/>
      <c r="E206" s="55"/>
      <c r="F206" s="54" t="s">
        <v>2010</v>
      </c>
      <c r="G206" s="54" t="s">
        <v>2008</v>
      </c>
      <c r="H206" s="54" t="s">
        <v>1594</v>
      </c>
      <c r="I206" s="59"/>
    </row>
    <row r="207" s="50" customFormat="1" ht="24" spans="1:9">
      <c r="A207" s="54" t="s">
        <v>2011</v>
      </c>
      <c r="B207" s="54" t="s">
        <v>1884</v>
      </c>
      <c r="C207" s="54" t="s">
        <v>1591</v>
      </c>
      <c r="D207" s="55"/>
      <c r="E207" s="55"/>
      <c r="F207" s="54" t="s">
        <v>2012</v>
      </c>
      <c r="G207" s="54" t="s">
        <v>2008</v>
      </c>
      <c r="H207" s="54" t="s">
        <v>1594</v>
      </c>
      <c r="I207" s="59"/>
    </row>
    <row r="208" s="50" customFormat="1" ht="24" spans="1:9">
      <c r="A208" s="54" t="s">
        <v>2013</v>
      </c>
      <c r="B208" s="54" t="s">
        <v>1884</v>
      </c>
      <c r="C208" s="54" t="s">
        <v>1591</v>
      </c>
      <c r="D208" s="55"/>
      <c r="E208" s="55"/>
      <c r="F208" s="54" t="s">
        <v>2014</v>
      </c>
      <c r="G208" s="54" t="s">
        <v>2008</v>
      </c>
      <c r="H208" s="54" t="s">
        <v>1594</v>
      </c>
      <c r="I208" s="59"/>
    </row>
    <row r="209" s="50" customFormat="1" ht="24" spans="1:9">
      <c r="A209" s="54" t="s">
        <v>2015</v>
      </c>
      <c r="B209" s="54" t="s">
        <v>1884</v>
      </c>
      <c r="C209" s="54" t="s">
        <v>1591</v>
      </c>
      <c r="D209" s="55"/>
      <c r="E209" s="55"/>
      <c r="F209" s="54" t="s">
        <v>2016</v>
      </c>
      <c r="G209" s="54" t="s">
        <v>2008</v>
      </c>
      <c r="H209" s="54" t="s">
        <v>1594</v>
      </c>
      <c r="I209" s="59"/>
    </row>
    <row r="210" s="50" customFormat="1" ht="24" spans="1:9">
      <c r="A210" s="54" t="s">
        <v>2017</v>
      </c>
      <c r="B210" s="54" t="s">
        <v>1884</v>
      </c>
      <c r="C210" s="54" t="s">
        <v>1591</v>
      </c>
      <c r="D210" s="55"/>
      <c r="E210" s="55"/>
      <c r="F210" s="54" t="s">
        <v>2018</v>
      </c>
      <c r="G210" s="54" t="s">
        <v>2008</v>
      </c>
      <c r="H210" s="54" t="s">
        <v>1594</v>
      </c>
      <c r="I210" s="59"/>
    </row>
    <row r="211" s="50" customFormat="1" ht="24" spans="1:9">
      <c r="A211" s="54" t="s">
        <v>2019</v>
      </c>
      <c r="B211" s="54" t="s">
        <v>1884</v>
      </c>
      <c r="C211" s="54" t="s">
        <v>1591</v>
      </c>
      <c r="D211" s="55"/>
      <c r="E211" s="55"/>
      <c r="F211" s="54" t="s">
        <v>2020</v>
      </c>
      <c r="G211" s="54" t="s">
        <v>2008</v>
      </c>
      <c r="H211" s="54" t="s">
        <v>1594</v>
      </c>
      <c r="I211" s="59"/>
    </row>
    <row r="212" s="50" customFormat="1" ht="24" spans="1:9">
      <c r="A212" s="54" t="s">
        <v>2021</v>
      </c>
      <c r="B212" s="54" t="s">
        <v>1884</v>
      </c>
      <c r="C212" s="54" t="s">
        <v>1591</v>
      </c>
      <c r="D212" s="55"/>
      <c r="E212" s="55"/>
      <c r="F212" s="54" t="s">
        <v>2022</v>
      </c>
      <c r="G212" s="54" t="s">
        <v>2008</v>
      </c>
      <c r="H212" s="54" t="s">
        <v>1594</v>
      </c>
      <c r="I212" s="59"/>
    </row>
    <row r="213" s="50" customFormat="1" ht="24" spans="1:9">
      <c r="A213" s="54" t="s">
        <v>2023</v>
      </c>
      <c r="B213" s="54" t="s">
        <v>1884</v>
      </c>
      <c r="C213" s="54" t="s">
        <v>1591</v>
      </c>
      <c r="D213" s="55"/>
      <c r="E213" s="55"/>
      <c r="F213" s="54" t="s">
        <v>2024</v>
      </c>
      <c r="G213" s="54" t="s">
        <v>2008</v>
      </c>
      <c r="H213" s="54" t="s">
        <v>1594</v>
      </c>
      <c r="I213" s="59"/>
    </row>
    <row r="214" s="50" customFormat="1" ht="24" spans="1:9">
      <c r="A214" s="54" t="s">
        <v>2025</v>
      </c>
      <c r="B214" s="54" t="s">
        <v>1884</v>
      </c>
      <c r="C214" s="54" t="s">
        <v>1591</v>
      </c>
      <c r="D214" s="55"/>
      <c r="E214" s="55"/>
      <c r="F214" s="54" t="s">
        <v>2026</v>
      </c>
      <c r="G214" s="54" t="s">
        <v>2008</v>
      </c>
      <c r="H214" s="54" t="s">
        <v>1594</v>
      </c>
      <c r="I214" s="59"/>
    </row>
    <row r="215" s="50" customFormat="1" ht="24" spans="1:9">
      <c r="A215" s="54" t="s">
        <v>2027</v>
      </c>
      <c r="B215" s="54" t="s">
        <v>1884</v>
      </c>
      <c r="C215" s="54" t="s">
        <v>1591</v>
      </c>
      <c r="D215" s="55"/>
      <c r="E215" s="55"/>
      <c r="F215" s="54" t="s">
        <v>2028</v>
      </c>
      <c r="G215" s="54" t="s">
        <v>2008</v>
      </c>
      <c r="H215" s="54" t="s">
        <v>1594</v>
      </c>
      <c r="I215" s="59"/>
    </row>
    <row r="216" s="50" customFormat="1" ht="24" spans="1:9">
      <c r="A216" s="54" t="s">
        <v>2029</v>
      </c>
      <c r="B216" s="54" t="s">
        <v>1884</v>
      </c>
      <c r="C216" s="54" t="s">
        <v>1591</v>
      </c>
      <c r="D216" s="55"/>
      <c r="E216" s="55"/>
      <c r="F216" s="54" t="s">
        <v>2030</v>
      </c>
      <c r="G216" s="54" t="s">
        <v>2008</v>
      </c>
      <c r="H216" s="54" t="s">
        <v>1594</v>
      </c>
      <c r="I216" s="59"/>
    </row>
    <row r="217" s="50" customFormat="1" ht="24" spans="1:9">
      <c r="A217" s="54" t="s">
        <v>2031</v>
      </c>
      <c r="B217" s="54" t="s">
        <v>1884</v>
      </c>
      <c r="C217" s="54" t="s">
        <v>1591</v>
      </c>
      <c r="D217" s="55"/>
      <c r="E217" s="55"/>
      <c r="F217" s="54" t="s">
        <v>2032</v>
      </c>
      <c r="G217" s="54" t="s">
        <v>2008</v>
      </c>
      <c r="H217" s="54" t="s">
        <v>1594</v>
      </c>
      <c r="I217" s="59"/>
    </row>
    <row r="218" s="50" customFormat="1" ht="24" spans="1:9">
      <c r="A218" s="54" t="s">
        <v>2033</v>
      </c>
      <c r="B218" s="54" t="s">
        <v>1884</v>
      </c>
      <c r="C218" s="54" t="s">
        <v>1591</v>
      </c>
      <c r="D218" s="55"/>
      <c r="E218" s="55"/>
      <c r="F218" s="54" t="s">
        <v>2034</v>
      </c>
      <c r="G218" s="54" t="s">
        <v>2008</v>
      </c>
      <c r="H218" s="54" t="s">
        <v>1594</v>
      </c>
      <c r="I218" s="59"/>
    </row>
    <row r="219" s="50" customFormat="1" ht="24" spans="1:9">
      <c r="A219" s="54" t="s">
        <v>2035</v>
      </c>
      <c r="B219" s="54" t="s">
        <v>1884</v>
      </c>
      <c r="C219" s="54" t="s">
        <v>1591</v>
      </c>
      <c r="D219" s="55"/>
      <c r="E219" s="55"/>
      <c r="F219" s="54" t="s">
        <v>2036</v>
      </c>
      <c r="G219" s="54" t="s">
        <v>2008</v>
      </c>
      <c r="H219" s="54" t="s">
        <v>1594</v>
      </c>
      <c r="I219" s="59"/>
    </row>
    <row r="220" s="50" customFormat="1" ht="24" spans="1:9">
      <c r="A220" s="54" t="s">
        <v>2037</v>
      </c>
      <c r="B220" s="54" t="s">
        <v>1884</v>
      </c>
      <c r="C220" s="54" t="s">
        <v>1591</v>
      </c>
      <c r="D220" s="55"/>
      <c r="E220" s="55"/>
      <c r="F220" s="54" t="s">
        <v>2038</v>
      </c>
      <c r="G220" s="54" t="s">
        <v>2008</v>
      </c>
      <c r="H220" s="54" t="s">
        <v>1594</v>
      </c>
      <c r="I220" s="59"/>
    </row>
    <row r="221" s="50" customFormat="1" ht="24" spans="1:9">
      <c r="A221" s="54" t="s">
        <v>2039</v>
      </c>
      <c r="B221" s="54" t="s">
        <v>1884</v>
      </c>
      <c r="C221" s="54" t="s">
        <v>1591</v>
      </c>
      <c r="D221" s="55"/>
      <c r="E221" s="55"/>
      <c r="F221" s="54" t="s">
        <v>2040</v>
      </c>
      <c r="G221" s="54" t="s">
        <v>2008</v>
      </c>
      <c r="H221" s="54" t="s">
        <v>1594</v>
      </c>
      <c r="I221" s="59"/>
    </row>
    <row r="222" s="50" customFormat="1" ht="24" spans="1:9">
      <c r="A222" s="54" t="s">
        <v>2041</v>
      </c>
      <c r="B222" s="54" t="s">
        <v>1884</v>
      </c>
      <c r="C222" s="54" t="s">
        <v>1591</v>
      </c>
      <c r="D222" s="55"/>
      <c r="E222" s="55"/>
      <c r="F222" s="54" t="s">
        <v>2042</v>
      </c>
      <c r="G222" s="54" t="s">
        <v>2008</v>
      </c>
      <c r="H222" s="54" t="s">
        <v>1594</v>
      </c>
      <c r="I222" s="59"/>
    </row>
    <row r="223" s="50" customFormat="1" ht="24" spans="1:9">
      <c r="A223" s="54" t="s">
        <v>2043</v>
      </c>
      <c r="B223" s="54" t="s">
        <v>1884</v>
      </c>
      <c r="C223" s="54" t="s">
        <v>1591</v>
      </c>
      <c r="D223" s="55"/>
      <c r="E223" s="55"/>
      <c r="F223" s="54" t="s">
        <v>2044</v>
      </c>
      <c r="G223" s="54" t="s">
        <v>2008</v>
      </c>
      <c r="H223" s="54" t="s">
        <v>1594</v>
      </c>
      <c r="I223" s="59"/>
    </row>
    <row r="224" s="50" customFormat="1" ht="24" spans="1:9">
      <c r="A224" s="54" t="s">
        <v>2045</v>
      </c>
      <c r="B224" s="54" t="s">
        <v>1884</v>
      </c>
      <c r="C224" s="54" t="s">
        <v>1591</v>
      </c>
      <c r="D224" s="55"/>
      <c r="E224" s="55"/>
      <c r="F224" s="54" t="s">
        <v>2046</v>
      </c>
      <c r="G224" s="54" t="s">
        <v>2008</v>
      </c>
      <c r="H224" s="54" t="s">
        <v>1594</v>
      </c>
      <c r="I224" s="59"/>
    </row>
    <row r="225" s="50" customFormat="1" ht="24" spans="1:9">
      <c r="A225" s="54" t="s">
        <v>2047</v>
      </c>
      <c r="B225" s="54" t="s">
        <v>1884</v>
      </c>
      <c r="C225" s="54" t="s">
        <v>1591</v>
      </c>
      <c r="D225" s="55"/>
      <c r="E225" s="55"/>
      <c r="F225" s="54" t="s">
        <v>2048</v>
      </c>
      <c r="G225" s="54" t="s">
        <v>2008</v>
      </c>
      <c r="H225" s="54" t="s">
        <v>1594</v>
      </c>
      <c r="I225" s="59"/>
    </row>
    <row r="226" s="50" customFormat="1" ht="24" spans="1:9">
      <c r="A226" s="54" t="s">
        <v>2049</v>
      </c>
      <c r="B226" s="54" t="s">
        <v>1884</v>
      </c>
      <c r="C226" s="54" t="s">
        <v>1591</v>
      </c>
      <c r="D226" s="55"/>
      <c r="E226" s="55"/>
      <c r="F226" s="54" t="s">
        <v>2050</v>
      </c>
      <c r="G226" s="54" t="s">
        <v>2008</v>
      </c>
      <c r="H226" s="54" t="s">
        <v>1594</v>
      </c>
      <c r="I226" s="59"/>
    </row>
    <row r="227" s="50" customFormat="1" ht="24" spans="1:9">
      <c r="A227" s="54" t="s">
        <v>2051</v>
      </c>
      <c r="B227" s="54" t="s">
        <v>1884</v>
      </c>
      <c r="C227" s="54" t="s">
        <v>1591</v>
      </c>
      <c r="D227" s="55"/>
      <c r="E227" s="55"/>
      <c r="F227" s="54" t="s">
        <v>2052</v>
      </c>
      <c r="G227" s="54" t="s">
        <v>2008</v>
      </c>
      <c r="H227" s="54" t="s">
        <v>1594</v>
      </c>
      <c r="I227" s="59"/>
    </row>
    <row r="228" s="50" customFormat="1" spans="1:9">
      <c r="A228" s="54" t="s">
        <v>2053</v>
      </c>
      <c r="B228" s="54" t="s">
        <v>1884</v>
      </c>
      <c r="C228" s="54" t="s">
        <v>1591</v>
      </c>
      <c r="D228" s="55"/>
      <c r="E228" s="55"/>
      <c r="F228" s="55"/>
      <c r="G228" s="55"/>
      <c r="H228" s="55"/>
      <c r="I228" s="59"/>
    </row>
    <row r="229" s="50" customFormat="1" spans="1:9">
      <c r="A229" s="54" t="s">
        <v>2054</v>
      </c>
      <c r="B229" s="54" t="s">
        <v>1884</v>
      </c>
      <c r="C229" s="54" t="s">
        <v>1591</v>
      </c>
      <c r="D229" s="55"/>
      <c r="E229" s="55"/>
      <c r="F229" s="55"/>
      <c r="G229" s="55"/>
      <c r="H229" s="55"/>
      <c r="I229" s="59"/>
    </row>
    <row r="230" s="50" customFormat="1" spans="1:9">
      <c r="A230" s="54" t="s">
        <v>2055</v>
      </c>
      <c r="B230" s="54" t="s">
        <v>1884</v>
      </c>
      <c r="C230" s="54" t="s">
        <v>1591</v>
      </c>
      <c r="D230" s="55"/>
      <c r="E230" s="55"/>
      <c r="F230" s="55"/>
      <c r="G230" s="55"/>
      <c r="H230" s="55"/>
      <c r="I230" s="59"/>
    </row>
    <row r="231" s="50" customFormat="1" spans="1:9">
      <c r="A231" s="54" t="s">
        <v>2056</v>
      </c>
      <c r="B231" s="54" t="s">
        <v>1884</v>
      </c>
      <c r="C231" s="54" t="s">
        <v>1591</v>
      </c>
      <c r="D231" s="55"/>
      <c r="E231" s="55"/>
      <c r="F231" s="55"/>
      <c r="G231" s="55"/>
      <c r="H231" s="55"/>
      <c r="I231" s="59"/>
    </row>
    <row r="232" s="50" customFormat="1" spans="1:9">
      <c r="A232" s="54" t="s">
        <v>2057</v>
      </c>
      <c r="B232" s="54" t="s">
        <v>1884</v>
      </c>
      <c r="C232" s="54" t="s">
        <v>1591</v>
      </c>
      <c r="D232" s="55"/>
      <c r="E232" s="55"/>
      <c r="F232" s="55"/>
      <c r="G232" s="55"/>
      <c r="H232" s="55"/>
      <c r="I232" s="59"/>
    </row>
    <row r="233" s="50" customFormat="1" spans="1:9">
      <c r="A233" s="54" t="s">
        <v>2058</v>
      </c>
      <c r="B233" s="54" t="s">
        <v>1884</v>
      </c>
      <c r="C233" s="54" t="s">
        <v>1591</v>
      </c>
      <c r="D233" s="55"/>
      <c r="E233" s="55"/>
      <c r="F233" s="55"/>
      <c r="G233" s="55"/>
      <c r="H233" s="55"/>
      <c r="I233" s="59"/>
    </row>
    <row r="234" s="50" customFormat="1" spans="1:9">
      <c r="A234" s="54" t="s">
        <v>2059</v>
      </c>
      <c r="B234" s="54" t="s">
        <v>1884</v>
      </c>
      <c r="C234" s="54" t="s">
        <v>1591</v>
      </c>
      <c r="D234" s="55"/>
      <c r="E234" s="55"/>
      <c r="F234" s="55"/>
      <c r="G234" s="55"/>
      <c r="H234" s="55"/>
      <c r="I234" s="59"/>
    </row>
    <row r="235" s="50" customFormat="1" spans="1:9">
      <c r="A235" s="54" t="s">
        <v>2060</v>
      </c>
      <c r="B235" s="54" t="s">
        <v>1884</v>
      </c>
      <c r="C235" s="54" t="s">
        <v>1591</v>
      </c>
      <c r="D235" s="55"/>
      <c r="E235" s="55"/>
      <c r="F235" s="55"/>
      <c r="G235" s="55"/>
      <c r="H235" s="55"/>
      <c r="I235" s="59"/>
    </row>
    <row r="236" s="50" customFormat="1" spans="1:9">
      <c r="A236" s="54" t="s">
        <v>2061</v>
      </c>
      <c r="B236" s="54" t="s">
        <v>1884</v>
      </c>
      <c r="C236" s="54" t="s">
        <v>1591</v>
      </c>
      <c r="D236" s="55"/>
      <c r="E236" s="55"/>
      <c r="F236" s="55"/>
      <c r="G236" s="55"/>
      <c r="H236" s="55"/>
      <c r="I236" s="59"/>
    </row>
    <row r="237" s="50" customFormat="1" spans="1:9">
      <c r="A237" s="54" t="s">
        <v>2062</v>
      </c>
      <c r="B237" s="54" t="s">
        <v>1884</v>
      </c>
      <c r="C237" s="54" t="s">
        <v>1591</v>
      </c>
      <c r="D237" s="55"/>
      <c r="E237" s="55"/>
      <c r="F237" s="55"/>
      <c r="G237" s="55"/>
      <c r="H237" s="55"/>
      <c r="I237" s="59"/>
    </row>
    <row r="238" s="50" customFormat="1" spans="1:9">
      <c r="A238" s="54" t="s">
        <v>2063</v>
      </c>
      <c r="B238" s="54" t="s">
        <v>1884</v>
      </c>
      <c r="C238" s="54" t="s">
        <v>1591</v>
      </c>
      <c r="D238" s="55"/>
      <c r="E238" s="55"/>
      <c r="F238" s="55"/>
      <c r="G238" s="55"/>
      <c r="H238" s="55"/>
      <c r="I238" s="59"/>
    </row>
    <row r="239" s="50" customFormat="1" spans="1:9">
      <c r="A239" s="54" t="s">
        <v>2064</v>
      </c>
      <c r="B239" s="54" t="s">
        <v>2065</v>
      </c>
      <c r="C239" s="54" t="s">
        <v>1591</v>
      </c>
      <c r="D239" s="55"/>
      <c r="E239" s="55"/>
      <c r="F239" s="55"/>
      <c r="G239" s="55"/>
      <c r="H239" s="55"/>
      <c r="I239" s="59"/>
    </row>
    <row r="240" s="50" customFormat="1" spans="1:9">
      <c r="A240" s="54" t="s">
        <v>2066</v>
      </c>
      <c r="B240" s="54" t="s">
        <v>2065</v>
      </c>
      <c r="C240" s="54" t="s">
        <v>1591</v>
      </c>
      <c r="D240" s="55"/>
      <c r="E240" s="55"/>
      <c r="F240" s="55"/>
      <c r="G240" s="55"/>
      <c r="H240" s="55"/>
      <c r="I240" s="59"/>
    </row>
    <row r="241" s="50" customFormat="1" spans="1:9">
      <c r="A241" s="54" t="s">
        <v>2067</v>
      </c>
      <c r="B241" s="54" t="s">
        <v>2065</v>
      </c>
      <c r="C241" s="54" t="s">
        <v>1591</v>
      </c>
      <c r="D241" s="55"/>
      <c r="E241" s="55"/>
      <c r="F241" s="55"/>
      <c r="G241" s="55"/>
      <c r="H241" s="55"/>
      <c r="I241" s="59"/>
    </row>
    <row r="242" s="50" customFormat="1" spans="1:9">
      <c r="A242" s="54" t="s">
        <v>2068</v>
      </c>
      <c r="B242" s="54" t="s">
        <v>2065</v>
      </c>
      <c r="C242" s="54" t="s">
        <v>1591</v>
      </c>
      <c r="D242" s="55"/>
      <c r="E242" s="55"/>
      <c r="F242" s="55"/>
      <c r="G242" s="55"/>
      <c r="H242" s="55"/>
      <c r="I242" s="59"/>
    </row>
    <row r="243" s="50" customFormat="1" spans="1:9">
      <c r="A243" s="54" t="s">
        <v>2069</v>
      </c>
      <c r="B243" s="54" t="s">
        <v>2065</v>
      </c>
      <c r="C243" s="54" t="s">
        <v>1591</v>
      </c>
      <c r="D243" s="55"/>
      <c r="E243" s="55"/>
      <c r="F243" s="55"/>
      <c r="G243" s="55"/>
      <c r="H243" s="55"/>
      <c r="I243" s="59"/>
    </row>
    <row r="244" s="50" customFormat="1" spans="1:9">
      <c r="A244" s="54" t="s">
        <v>2070</v>
      </c>
      <c r="B244" s="54" t="s">
        <v>2065</v>
      </c>
      <c r="C244" s="54" t="s">
        <v>1591</v>
      </c>
      <c r="D244" s="55"/>
      <c r="E244" s="55"/>
      <c r="F244" s="55"/>
      <c r="G244" s="55"/>
      <c r="H244" s="55"/>
      <c r="I244" s="59"/>
    </row>
    <row r="245" s="50" customFormat="1" spans="1:9">
      <c r="A245" s="54" t="s">
        <v>2071</v>
      </c>
      <c r="B245" s="54" t="s">
        <v>2065</v>
      </c>
      <c r="C245" s="54" t="s">
        <v>1591</v>
      </c>
      <c r="D245" s="55"/>
      <c r="E245" s="55"/>
      <c r="F245" s="55"/>
      <c r="G245" s="55"/>
      <c r="H245" s="55"/>
      <c r="I245" s="59"/>
    </row>
    <row r="246" s="50" customFormat="1" spans="1:9">
      <c r="A246" s="54" t="s">
        <v>2072</v>
      </c>
      <c r="B246" s="54" t="s">
        <v>2065</v>
      </c>
      <c r="C246" s="54" t="s">
        <v>1591</v>
      </c>
      <c r="D246" s="55"/>
      <c r="E246" s="55"/>
      <c r="F246" s="55"/>
      <c r="G246" s="55"/>
      <c r="H246" s="55"/>
      <c r="I246" s="59"/>
    </row>
    <row r="247" s="50" customFormat="1" spans="1:9">
      <c r="A247" s="54" t="s">
        <v>2073</v>
      </c>
      <c r="B247" s="54" t="s">
        <v>2065</v>
      </c>
      <c r="C247" s="54" t="s">
        <v>1591</v>
      </c>
      <c r="D247" s="55"/>
      <c r="E247" s="55"/>
      <c r="F247" s="55"/>
      <c r="G247" s="55"/>
      <c r="H247" s="55"/>
      <c r="I247" s="59"/>
    </row>
    <row r="248" s="50" customFormat="1" spans="1:9">
      <c r="A248" s="54" t="s">
        <v>2074</v>
      </c>
      <c r="B248" s="54" t="s">
        <v>2065</v>
      </c>
      <c r="C248" s="54" t="s">
        <v>1591</v>
      </c>
      <c r="D248" s="55"/>
      <c r="E248" s="55"/>
      <c r="F248" s="55"/>
      <c r="G248" s="55"/>
      <c r="H248" s="55"/>
      <c r="I248" s="59"/>
    </row>
    <row r="249" s="50" customFormat="1" spans="1:9">
      <c r="A249" s="54" t="s">
        <v>2075</v>
      </c>
      <c r="B249" s="54" t="s">
        <v>2065</v>
      </c>
      <c r="C249" s="54" t="s">
        <v>1591</v>
      </c>
      <c r="D249" s="55"/>
      <c r="E249" s="55"/>
      <c r="F249" s="55"/>
      <c r="G249" s="55"/>
      <c r="H249" s="55"/>
      <c r="I249" s="59"/>
    </row>
    <row r="250" s="50" customFormat="1" spans="1:9">
      <c r="A250" s="54" t="s">
        <v>2076</v>
      </c>
      <c r="B250" s="54" t="s">
        <v>2065</v>
      </c>
      <c r="C250" s="54" t="s">
        <v>1591</v>
      </c>
      <c r="D250" s="55"/>
      <c r="E250" s="55"/>
      <c r="F250" s="55"/>
      <c r="G250" s="55"/>
      <c r="H250" s="55"/>
      <c r="I250" s="59"/>
    </row>
    <row r="251" s="50" customFormat="1" spans="1:9">
      <c r="A251" s="54" t="s">
        <v>2077</v>
      </c>
      <c r="B251" s="54" t="s">
        <v>2065</v>
      </c>
      <c r="C251" s="54" t="s">
        <v>1591</v>
      </c>
      <c r="D251" s="55"/>
      <c r="E251" s="55"/>
      <c r="F251" s="55"/>
      <c r="G251" s="55"/>
      <c r="H251" s="55"/>
      <c r="I251" s="59"/>
    </row>
    <row r="252" s="50" customFormat="1" spans="1:9">
      <c r="A252" s="54" t="s">
        <v>2078</v>
      </c>
      <c r="B252" s="54" t="s">
        <v>2065</v>
      </c>
      <c r="C252" s="54" t="s">
        <v>1591</v>
      </c>
      <c r="D252" s="55"/>
      <c r="E252" s="55"/>
      <c r="F252" s="55"/>
      <c r="G252" s="55"/>
      <c r="H252" s="55"/>
      <c r="I252" s="59"/>
    </row>
    <row r="253" s="50" customFormat="1" spans="1:9">
      <c r="A253" s="54" t="s">
        <v>2079</v>
      </c>
      <c r="B253" s="54" t="s">
        <v>2065</v>
      </c>
      <c r="C253" s="54" t="s">
        <v>1591</v>
      </c>
      <c r="D253" s="55"/>
      <c r="E253" s="55"/>
      <c r="F253" s="55"/>
      <c r="G253" s="55"/>
      <c r="H253" s="55"/>
      <c r="I253" s="59"/>
    </row>
    <row r="254" s="50" customFormat="1" spans="1:9">
      <c r="A254" s="54" t="s">
        <v>2080</v>
      </c>
      <c r="B254" s="54" t="s">
        <v>2065</v>
      </c>
      <c r="C254" s="54" t="s">
        <v>1591</v>
      </c>
      <c r="D254" s="55"/>
      <c r="E254" s="55"/>
      <c r="F254" s="55"/>
      <c r="G254" s="55"/>
      <c r="H254" s="55"/>
      <c r="I254" s="59"/>
    </row>
    <row r="255" s="50" customFormat="1" spans="1:9">
      <c r="A255" s="54" t="s">
        <v>2081</v>
      </c>
      <c r="B255" s="54" t="s">
        <v>2065</v>
      </c>
      <c r="C255" s="54" t="s">
        <v>1591</v>
      </c>
      <c r="D255" s="55"/>
      <c r="E255" s="55"/>
      <c r="F255" s="55"/>
      <c r="G255" s="55"/>
      <c r="H255" s="55"/>
      <c r="I255" s="59"/>
    </row>
    <row r="256" s="50" customFormat="1" spans="1:9">
      <c r="A256" s="54" t="s">
        <v>2082</v>
      </c>
      <c r="B256" s="54" t="s">
        <v>2065</v>
      </c>
      <c r="C256" s="54" t="s">
        <v>1591</v>
      </c>
      <c r="D256" s="55"/>
      <c r="E256" s="55"/>
      <c r="F256" s="55"/>
      <c r="G256" s="55"/>
      <c r="H256" s="55"/>
      <c r="I256" s="59"/>
    </row>
    <row r="257" s="50" customFormat="1" spans="1:9">
      <c r="A257" s="54" t="s">
        <v>2083</v>
      </c>
      <c r="B257" s="54" t="s">
        <v>2065</v>
      </c>
      <c r="C257" s="54" t="s">
        <v>1591</v>
      </c>
      <c r="D257" s="55"/>
      <c r="E257" s="55"/>
      <c r="F257" s="55"/>
      <c r="G257" s="55"/>
      <c r="H257" s="55"/>
      <c r="I257" s="59"/>
    </row>
    <row r="258" s="50" customFormat="1" spans="1:9">
      <c r="A258" s="54" t="s">
        <v>2084</v>
      </c>
      <c r="B258" s="54" t="s">
        <v>2065</v>
      </c>
      <c r="C258" s="54" t="s">
        <v>1591</v>
      </c>
      <c r="D258" s="55"/>
      <c r="E258" s="55"/>
      <c r="F258" s="55"/>
      <c r="G258" s="55"/>
      <c r="H258" s="55"/>
      <c r="I258" s="59"/>
    </row>
    <row r="259" s="50" customFormat="1" spans="1:9">
      <c r="A259" s="54" t="s">
        <v>2085</v>
      </c>
      <c r="B259" s="54" t="s">
        <v>2065</v>
      </c>
      <c r="C259" s="54" t="s">
        <v>1591</v>
      </c>
      <c r="D259" s="55"/>
      <c r="E259" s="55"/>
      <c r="F259" s="55"/>
      <c r="G259" s="55"/>
      <c r="H259" s="55"/>
      <c r="I259" s="59"/>
    </row>
    <row r="260" s="50" customFormat="1" spans="1:9">
      <c r="A260" s="54" t="s">
        <v>2086</v>
      </c>
      <c r="B260" s="54" t="s">
        <v>2065</v>
      </c>
      <c r="C260" s="54" t="s">
        <v>1591</v>
      </c>
      <c r="D260" s="55"/>
      <c r="E260" s="55"/>
      <c r="F260" s="55"/>
      <c r="G260" s="55"/>
      <c r="H260" s="55"/>
      <c r="I260" s="59"/>
    </row>
    <row r="261" s="50" customFormat="1" spans="1:9">
      <c r="A261" s="54" t="s">
        <v>2087</v>
      </c>
      <c r="B261" s="54" t="s">
        <v>2065</v>
      </c>
      <c r="C261" s="54" t="s">
        <v>1591</v>
      </c>
      <c r="D261" s="55"/>
      <c r="E261" s="55"/>
      <c r="F261" s="55"/>
      <c r="G261" s="55"/>
      <c r="H261" s="55"/>
      <c r="I261" s="59"/>
    </row>
    <row r="262" s="50" customFormat="1" spans="1:9">
      <c r="A262" s="54" t="s">
        <v>2088</v>
      </c>
      <c r="B262" s="54" t="s">
        <v>2065</v>
      </c>
      <c r="C262" s="54" t="s">
        <v>1591</v>
      </c>
      <c r="D262" s="55"/>
      <c r="E262" s="55"/>
      <c r="F262" s="55"/>
      <c r="G262" s="55"/>
      <c r="H262" s="55"/>
      <c r="I262" s="59"/>
    </row>
    <row r="263" s="50" customFormat="1" spans="1:9">
      <c r="A263" s="54" t="s">
        <v>2089</v>
      </c>
      <c r="B263" s="54" t="s">
        <v>2065</v>
      </c>
      <c r="C263" s="54" t="s">
        <v>1591</v>
      </c>
      <c r="D263" s="55"/>
      <c r="E263" s="55"/>
      <c r="F263" s="55"/>
      <c r="G263" s="55"/>
      <c r="H263" s="55"/>
      <c r="I263" s="59"/>
    </row>
    <row r="264" s="50" customFormat="1" spans="1:9">
      <c r="A264" s="54" t="s">
        <v>2090</v>
      </c>
      <c r="B264" s="54" t="s">
        <v>2065</v>
      </c>
      <c r="C264" s="54" t="s">
        <v>1591</v>
      </c>
      <c r="D264" s="55"/>
      <c r="E264" s="55"/>
      <c r="F264" s="55"/>
      <c r="G264" s="55"/>
      <c r="H264" s="55"/>
      <c r="I264" s="59"/>
    </row>
    <row r="265" s="50" customFormat="1" spans="1:9">
      <c r="A265" s="54" t="s">
        <v>2091</v>
      </c>
      <c r="B265" s="54" t="s">
        <v>2065</v>
      </c>
      <c r="C265" s="54" t="s">
        <v>1591</v>
      </c>
      <c r="D265" s="55"/>
      <c r="E265" s="55"/>
      <c r="F265" s="55"/>
      <c r="G265" s="55"/>
      <c r="H265" s="55"/>
      <c r="I265" s="59"/>
    </row>
    <row r="266" s="50" customFormat="1" spans="1:9">
      <c r="A266" s="54" t="s">
        <v>2092</v>
      </c>
      <c r="B266" s="54" t="s">
        <v>2065</v>
      </c>
      <c r="C266" s="54" t="s">
        <v>1591</v>
      </c>
      <c r="D266" s="55"/>
      <c r="E266" s="55"/>
      <c r="F266" s="55"/>
      <c r="G266" s="55"/>
      <c r="H266" s="55"/>
      <c r="I266" s="59"/>
    </row>
    <row r="267" s="50" customFormat="1" spans="1:9">
      <c r="A267" s="54" t="s">
        <v>2093</v>
      </c>
      <c r="B267" s="54" t="s">
        <v>2065</v>
      </c>
      <c r="C267" s="54" t="s">
        <v>1591</v>
      </c>
      <c r="D267" s="55"/>
      <c r="E267" s="55"/>
      <c r="F267" s="55"/>
      <c r="G267" s="55"/>
      <c r="H267" s="55"/>
      <c r="I267" s="59"/>
    </row>
    <row r="268" s="50" customFormat="1" spans="1:9">
      <c r="A268" s="54" t="s">
        <v>2094</v>
      </c>
      <c r="B268" s="54" t="s">
        <v>2065</v>
      </c>
      <c r="C268" s="54" t="s">
        <v>1591</v>
      </c>
      <c r="D268" s="55"/>
      <c r="E268" s="55"/>
      <c r="F268" s="55"/>
      <c r="G268" s="55"/>
      <c r="H268" s="55"/>
      <c r="I268" s="59"/>
    </row>
    <row r="269" s="50" customFormat="1" spans="1:9">
      <c r="A269" s="54" t="s">
        <v>2095</v>
      </c>
      <c r="B269" s="54" t="s">
        <v>2065</v>
      </c>
      <c r="C269" s="54" t="s">
        <v>1591</v>
      </c>
      <c r="D269" s="55"/>
      <c r="E269" s="55"/>
      <c r="F269" s="55"/>
      <c r="G269" s="55"/>
      <c r="H269" s="55"/>
      <c r="I269" s="59"/>
    </row>
    <row r="270" s="50" customFormat="1" spans="1:9">
      <c r="A270" s="54" t="s">
        <v>2096</v>
      </c>
      <c r="B270" s="54" t="s">
        <v>2065</v>
      </c>
      <c r="C270" s="54" t="s">
        <v>1591</v>
      </c>
      <c r="D270" s="55"/>
      <c r="E270" s="55"/>
      <c r="F270" s="55"/>
      <c r="G270" s="55"/>
      <c r="H270" s="55"/>
      <c r="I270" s="59"/>
    </row>
    <row r="271" s="50" customFormat="1" spans="1:9">
      <c r="A271" s="54" t="s">
        <v>2097</v>
      </c>
      <c r="B271" s="54" t="s">
        <v>2065</v>
      </c>
      <c r="C271" s="54" t="s">
        <v>1591</v>
      </c>
      <c r="D271" s="55"/>
      <c r="E271" s="55"/>
      <c r="F271" s="55"/>
      <c r="G271" s="55"/>
      <c r="H271" s="55"/>
      <c r="I271" s="59"/>
    </row>
    <row r="272" s="50" customFormat="1" spans="1:9">
      <c r="A272" s="54" t="s">
        <v>2098</v>
      </c>
      <c r="B272" s="54" t="s">
        <v>2065</v>
      </c>
      <c r="C272" s="54" t="s">
        <v>1591</v>
      </c>
      <c r="D272" s="55"/>
      <c r="E272" s="55"/>
      <c r="F272" s="55"/>
      <c r="G272" s="55"/>
      <c r="H272" s="55"/>
      <c r="I272" s="59"/>
    </row>
    <row r="273" s="50" customFormat="1" spans="1:9">
      <c r="A273" s="54" t="s">
        <v>2099</v>
      </c>
      <c r="B273" s="54" t="s">
        <v>2065</v>
      </c>
      <c r="C273" s="54" t="s">
        <v>1591</v>
      </c>
      <c r="D273" s="55"/>
      <c r="E273" s="55"/>
      <c r="F273" s="55"/>
      <c r="G273" s="55"/>
      <c r="H273" s="55"/>
      <c r="I273" s="59"/>
    </row>
    <row r="274" s="50" customFormat="1" spans="1:9">
      <c r="A274" s="54" t="s">
        <v>2100</v>
      </c>
      <c r="B274" s="54" t="s">
        <v>2065</v>
      </c>
      <c r="C274" s="54" t="s">
        <v>1591</v>
      </c>
      <c r="D274" s="55"/>
      <c r="E274" s="55"/>
      <c r="F274" s="55"/>
      <c r="G274" s="55"/>
      <c r="H274" s="55"/>
      <c r="I274" s="59"/>
    </row>
    <row r="275" s="50" customFormat="1" spans="1:9">
      <c r="A275" s="54" t="s">
        <v>2101</v>
      </c>
      <c r="B275" s="54" t="s">
        <v>2065</v>
      </c>
      <c r="C275" s="54" t="s">
        <v>1591</v>
      </c>
      <c r="D275" s="55"/>
      <c r="E275" s="55"/>
      <c r="F275" s="55"/>
      <c r="G275" s="55"/>
      <c r="H275" s="55"/>
      <c r="I275" s="59"/>
    </row>
    <row r="276" s="50" customFormat="1" spans="1:9">
      <c r="A276" s="54" t="s">
        <v>2102</v>
      </c>
      <c r="B276" s="54" t="s">
        <v>2065</v>
      </c>
      <c r="C276" s="54" t="s">
        <v>1591</v>
      </c>
      <c r="D276" s="55"/>
      <c r="E276" s="55"/>
      <c r="F276" s="55"/>
      <c r="G276" s="55"/>
      <c r="H276" s="55"/>
      <c r="I276" s="59"/>
    </row>
    <row r="277" s="50" customFormat="1" spans="1:9">
      <c r="A277" s="54" t="s">
        <v>2103</v>
      </c>
      <c r="B277" s="54" t="s">
        <v>2065</v>
      </c>
      <c r="C277" s="54" t="s">
        <v>1591</v>
      </c>
      <c r="D277" s="55"/>
      <c r="E277" s="55"/>
      <c r="F277" s="55"/>
      <c r="G277" s="55"/>
      <c r="H277" s="55"/>
      <c r="I277" s="59"/>
    </row>
    <row r="278" s="50" customFormat="1" spans="1:9">
      <c r="A278" s="54" t="s">
        <v>2104</v>
      </c>
      <c r="B278" s="54" t="s">
        <v>2065</v>
      </c>
      <c r="C278" s="54" t="s">
        <v>1591</v>
      </c>
      <c r="D278" s="55"/>
      <c r="E278" s="55"/>
      <c r="F278" s="55"/>
      <c r="G278" s="55"/>
      <c r="H278" s="55"/>
      <c r="I278" s="59"/>
    </row>
    <row r="279" s="50" customFormat="1" spans="1:9">
      <c r="A279" s="54" t="s">
        <v>2105</v>
      </c>
      <c r="B279" s="54" t="s">
        <v>2065</v>
      </c>
      <c r="C279" s="54" t="s">
        <v>1591</v>
      </c>
      <c r="D279" s="55"/>
      <c r="E279" s="55"/>
      <c r="F279" s="55"/>
      <c r="G279" s="55"/>
      <c r="H279" s="55"/>
      <c r="I279" s="59"/>
    </row>
    <row r="280" s="50" customFormat="1" spans="1:9">
      <c r="A280" s="54" t="s">
        <v>2106</v>
      </c>
      <c r="B280" s="54" t="s">
        <v>2065</v>
      </c>
      <c r="C280" s="54" t="s">
        <v>1591</v>
      </c>
      <c r="D280" s="55"/>
      <c r="E280" s="55"/>
      <c r="F280" s="55"/>
      <c r="G280" s="55"/>
      <c r="H280" s="55"/>
      <c r="I280" s="59"/>
    </row>
    <row r="281" s="50" customFormat="1" spans="1:9">
      <c r="A281" s="54" t="s">
        <v>2107</v>
      </c>
      <c r="B281" s="54" t="s">
        <v>2065</v>
      </c>
      <c r="C281" s="54" t="s">
        <v>1591</v>
      </c>
      <c r="D281" s="55"/>
      <c r="E281" s="55"/>
      <c r="F281" s="55"/>
      <c r="G281" s="55"/>
      <c r="H281" s="55"/>
      <c r="I281" s="59"/>
    </row>
    <row r="282" s="50" customFormat="1" spans="1:9">
      <c r="A282" s="54" t="s">
        <v>2108</v>
      </c>
      <c r="B282" s="54" t="s">
        <v>2065</v>
      </c>
      <c r="C282" s="54" t="s">
        <v>1591</v>
      </c>
      <c r="D282" s="55"/>
      <c r="E282" s="55"/>
      <c r="F282" s="55"/>
      <c r="G282" s="55"/>
      <c r="H282" s="55"/>
      <c r="I282" s="59"/>
    </row>
    <row r="283" s="50" customFormat="1" spans="1:9">
      <c r="A283" s="54" t="s">
        <v>2109</v>
      </c>
      <c r="B283" s="54" t="s">
        <v>2065</v>
      </c>
      <c r="C283" s="54" t="s">
        <v>1591</v>
      </c>
      <c r="D283" s="55"/>
      <c r="E283" s="55"/>
      <c r="F283" s="55"/>
      <c r="G283" s="55"/>
      <c r="H283" s="55"/>
      <c r="I283" s="59"/>
    </row>
    <row r="284" s="50" customFormat="1" spans="1:9">
      <c r="A284" s="54" t="s">
        <v>2110</v>
      </c>
      <c r="B284" s="54" t="s">
        <v>2065</v>
      </c>
      <c r="C284" s="54" t="s">
        <v>1591</v>
      </c>
      <c r="D284" s="55"/>
      <c r="E284" s="55"/>
      <c r="F284" s="55"/>
      <c r="G284" s="55"/>
      <c r="H284" s="55"/>
      <c r="I284" s="59"/>
    </row>
    <row r="285" s="50" customFormat="1" spans="1:9">
      <c r="A285" s="54" t="s">
        <v>2111</v>
      </c>
      <c r="B285" s="54" t="s">
        <v>2065</v>
      </c>
      <c r="C285" s="54" t="s">
        <v>1591</v>
      </c>
      <c r="D285" s="55"/>
      <c r="E285" s="55"/>
      <c r="F285" s="55"/>
      <c r="G285" s="55"/>
      <c r="H285" s="55"/>
      <c r="I285" s="59"/>
    </row>
    <row r="286" s="50" customFormat="1" spans="1:9">
      <c r="A286" s="54" t="s">
        <v>2112</v>
      </c>
      <c r="B286" s="54" t="s">
        <v>2065</v>
      </c>
      <c r="C286" s="54" t="s">
        <v>1591</v>
      </c>
      <c r="D286" s="55"/>
      <c r="E286" s="55"/>
      <c r="F286" s="55"/>
      <c r="G286" s="55"/>
      <c r="H286" s="55"/>
      <c r="I286" s="59"/>
    </row>
    <row r="287" s="50" customFormat="1" spans="1:9">
      <c r="A287" s="54" t="s">
        <v>2113</v>
      </c>
      <c r="B287" s="54" t="s">
        <v>2065</v>
      </c>
      <c r="C287" s="54" t="s">
        <v>1591</v>
      </c>
      <c r="D287" s="55"/>
      <c r="E287" s="55"/>
      <c r="F287" s="55"/>
      <c r="G287" s="55"/>
      <c r="H287" s="55"/>
      <c r="I287" s="59"/>
    </row>
    <row r="288" s="50" customFormat="1" spans="1:9">
      <c r="A288" s="54" t="s">
        <v>2114</v>
      </c>
      <c r="B288" s="54" t="s">
        <v>2065</v>
      </c>
      <c r="C288" s="54" t="s">
        <v>1591</v>
      </c>
      <c r="D288" s="55"/>
      <c r="E288" s="55"/>
      <c r="F288" s="55"/>
      <c r="G288" s="55"/>
      <c r="H288" s="55"/>
      <c r="I288" s="59"/>
    </row>
    <row r="289" s="50" customFormat="1" spans="1:9">
      <c r="A289" s="54" t="s">
        <v>2115</v>
      </c>
      <c r="B289" s="54" t="s">
        <v>2065</v>
      </c>
      <c r="C289" s="54" t="s">
        <v>1591</v>
      </c>
      <c r="D289" s="55"/>
      <c r="E289" s="55"/>
      <c r="F289" s="55"/>
      <c r="G289" s="55"/>
      <c r="H289" s="55"/>
      <c r="I289" s="59"/>
    </row>
    <row r="290" s="50" customFormat="1" spans="1:9">
      <c r="A290" s="54" t="s">
        <v>2116</v>
      </c>
      <c r="B290" s="54" t="s">
        <v>2065</v>
      </c>
      <c r="C290" s="54" t="s">
        <v>1591</v>
      </c>
      <c r="D290" s="55"/>
      <c r="E290" s="55"/>
      <c r="F290" s="55"/>
      <c r="G290" s="55"/>
      <c r="H290" s="55"/>
      <c r="I290" s="59"/>
    </row>
    <row r="291" s="50" customFormat="1" spans="1:9">
      <c r="A291" s="54" t="s">
        <v>2117</v>
      </c>
      <c r="B291" s="54" t="s">
        <v>2065</v>
      </c>
      <c r="C291" s="54" t="s">
        <v>1591</v>
      </c>
      <c r="D291" s="55"/>
      <c r="E291" s="55"/>
      <c r="F291" s="55"/>
      <c r="G291" s="55"/>
      <c r="H291" s="55"/>
      <c r="I291" s="59"/>
    </row>
    <row r="292" s="50" customFormat="1" spans="1:9">
      <c r="A292" s="54" t="s">
        <v>2118</v>
      </c>
      <c r="B292" s="54" t="s">
        <v>2065</v>
      </c>
      <c r="C292" s="54" t="s">
        <v>1591</v>
      </c>
      <c r="D292" s="55"/>
      <c r="E292" s="55"/>
      <c r="F292" s="55"/>
      <c r="G292" s="55"/>
      <c r="H292" s="55"/>
      <c r="I292" s="59"/>
    </row>
    <row r="293" s="50" customFormat="1" spans="1:9">
      <c r="A293" s="54" t="s">
        <v>2119</v>
      </c>
      <c r="B293" s="54" t="s">
        <v>2065</v>
      </c>
      <c r="C293" s="54" t="s">
        <v>1591</v>
      </c>
      <c r="D293" s="55"/>
      <c r="E293" s="55"/>
      <c r="F293" s="55"/>
      <c r="G293" s="55"/>
      <c r="H293" s="55"/>
      <c r="I293" s="59"/>
    </row>
    <row r="294" s="50" customFormat="1" spans="1:9">
      <c r="A294" s="54" t="s">
        <v>2120</v>
      </c>
      <c r="B294" s="54" t="s">
        <v>2065</v>
      </c>
      <c r="C294" s="54" t="s">
        <v>1591</v>
      </c>
      <c r="D294" s="55"/>
      <c r="E294" s="55"/>
      <c r="F294" s="55"/>
      <c r="G294" s="55"/>
      <c r="H294" s="55"/>
      <c r="I294" s="59"/>
    </row>
    <row r="295" s="50" customFormat="1" spans="1:9">
      <c r="A295" s="54" t="s">
        <v>2121</v>
      </c>
      <c r="B295" s="54" t="s">
        <v>2065</v>
      </c>
      <c r="C295" s="54" t="s">
        <v>1591</v>
      </c>
      <c r="D295" s="55"/>
      <c r="E295" s="55"/>
      <c r="F295" s="55"/>
      <c r="G295" s="55"/>
      <c r="H295" s="55"/>
      <c r="I295" s="59"/>
    </row>
    <row r="296" s="50" customFormat="1" spans="1:9">
      <c r="A296" s="54" t="s">
        <v>2122</v>
      </c>
      <c r="B296" s="54" t="s">
        <v>2065</v>
      </c>
      <c r="C296" s="54" t="s">
        <v>1591</v>
      </c>
      <c r="D296" s="55"/>
      <c r="E296" s="55"/>
      <c r="F296" s="55"/>
      <c r="G296" s="55"/>
      <c r="H296" s="55"/>
      <c r="I296" s="59"/>
    </row>
    <row r="297" s="50" customFormat="1" spans="1:9">
      <c r="A297" s="54" t="s">
        <v>2123</v>
      </c>
      <c r="B297" s="54" t="s">
        <v>2065</v>
      </c>
      <c r="C297" s="54" t="s">
        <v>1591</v>
      </c>
      <c r="D297" s="55"/>
      <c r="E297" s="55"/>
      <c r="F297" s="55"/>
      <c r="G297" s="55"/>
      <c r="H297" s="55"/>
      <c r="I297" s="59"/>
    </row>
    <row r="298" s="50" customFormat="1" spans="1:9">
      <c r="A298" s="54" t="s">
        <v>2124</v>
      </c>
      <c r="B298" s="54" t="s">
        <v>2065</v>
      </c>
      <c r="C298" s="54" t="s">
        <v>1591</v>
      </c>
      <c r="D298" s="55"/>
      <c r="E298" s="55"/>
      <c r="F298" s="55"/>
      <c r="G298" s="55"/>
      <c r="H298" s="55"/>
      <c r="I298" s="59"/>
    </row>
    <row r="299" s="50" customFormat="1" spans="1:9">
      <c r="A299" s="54" t="s">
        <v>2125</v>
      </c>
      <c r="B299" s="54" t="s">
        <v>2065</v>
      </c>
      <c r="C299" s="54" t="s">
        <v>1591</v>
      </c>
      <c r="D299" s="55"/>
      <c r="E299" s="55"/>
      <c r="F299" s="55"/>
      <c r="G299" s="55"/>
      <c r="H299" s="55"/>
      <c r="I299" s="59"/>
    </row>
    <row r="300" s="50" customFormat="1" spans="1:9">
      <c r="A300" s="54" t="s">
        <v>2126</v>
      </c>
      <c r="B300" s="54" t="s">
        <v>2065</v>
      </c>
      <c r="C300" s="54" t="s">
        <v>1591</v>
      </c>
      <c r="D300" s="55"/>
      <c r="E300" s="55"/>
      <c r="F300" s="55"/>
      <c r="G300" s="55"/>
      <c r="H300" s="55"/>
      <c r="I300" s="59"/>
    </row>
    <row r="301" s="50" customFormat="1" spans="1:9">
      <c r="A301" s="54" t="s">
        <v>2127</v>
      </c>
      <c r="B301" s="54" t="s">
        <v>2065</v>
      </c>
      <c r="C301" s="54" t="s">
        <v>1591</v>
      </c>
      <c r="D301" s="55"/>
      <c r="E301" s="55"/>
      <c r="F301" s="55"/>
      <c r="G301" s="55"/>
      <c r="H301" s="55"/>
      <c r="I301" s="59"/>
    </row>
    <row r="302" s="50" customFormat="1" spans="1:9">
      <c r="A302" s="54" t="s">
        <v>2128</v>
      </c>
      <c r="B302" s="54" t="s">
        <v>2065</v>
      </c>
      <c r="C302" s="54" t="s">
        <v>1591</v>
      </c>
      <c r="D302" s="55"/>
      <c r="E302" s="55"/>
      <c r="F302" s="55"/>
      <c r="G302" s="55"/>
      <c r="H302" s="55"/>
      <c r="I302" s="59"/>
    </row>
    <row r="303" s="50" customFormat="1" spans="1:9">
      <c r="A303" s="54" t="s">
        <v>2129</v>
      </c>
      <c r="B303" s="54" t="s">
        <v>2065</v>
      </c>
      <c r="C303" s="54" t="s">
        <v>1591</v>
      </c>
      <c r="D303" s="55"/>
      <c r="E303" s="55"/>
      <c r="F303" s="55"/>
      <c r="G303" s="55"/>
      <c r="H303" s="55"/>
      <c r="I303" s="59"/>
    </row>
    <row r="304" s="50" customFormat="1" spans="1:9">
      <c r="A304" s="54" t="s">
        <v>2130</v>
      </c>
      <c r="B304" s="54" t="s">
        <v>2065</v>
      </c>
      <c r="C304" s="54" t="s">
        <v>1591</v>
      </c>
      <c r="D304" s="55"/>
      <c r="E304" s="55"/>
      <c r="F304" s="55"/>
      <c r="G304" s="55"/>
      <c r="H304" s="55"/>
      <c r="I304" s="59"/>
    </row>
    <row r="305" s="50" customFormat="1" spans="1:9">
      <c r="A305" s="54" t="s">
        <v>2131</v>
      </c>
      <c r="B305" s="54" t="s">
        <v>2065</v>
      </c>
      <c r="C305" s="54" t="s">
        <v>1591</v>
      </c>
      <c r="D305" s="55"/>
      <c r="E305" s="55"/>
      <c r="F305" s="55"/>
      <c r="G305" s="55"/>
      <c r="H305" s="55"/>
      <c r="I305" s="59"/>
    </row>
    <row r="306" s="50" customFormat="1" spans="1:9">
      <c r="A306" s="54" t="s">
        <v>2132</v>
      </c>
      <c r="B306" s="54" t="s">
        <v>2133</v>
      </c>
      <c r="C306" s="54" t="s">
        <v>1591</v>
      </c>
      <c r="D306" s="55"/>
      <c r="E306" s="55"/>
      <c r="F306" s="55"/>
      <c r="G306" s="55"/>
      <c r="H306" s="55"/>
      <c r="I306" s="59"/>
    </row>
    <row r="307" s="50" customFormat="1" spans="1:9">
      <c r="A307" s="54" t="s">
        <v>2134</v>
      </c>
      <c r="B307" s="54" t="s">
        <v>2133</v>
      </c>
      <c r="C307" s="54" t="s">
        <v>1591</v>
      </c>
      <c r="D307" s="55"/>
      <c r="E307" s="55"/>
      <c r="F307" s="55"/>
      <c r="G307" s="55"/>
      <c r="H307" s="55"/>
      <c r="I307" s="59"/>
    </row>
    <row r="308" s="50" customFormat="1" spans="1:9">
      <c r="A308" s="54" t="s">
        <v>2135</v>
      </c>
      <c r="B308" s="54" t="s">
        <v>2133</v>
      </c>
      <c r="C308" s="54" t="s">
        <v>1591</v>
      </c>
      <c r="D308" s="55"/>
      <c r="E308" s="55"/>
      <c r="F308" s="55"/>
      <c r="G308" s="55"/>
      <c r="H308" s="55"/>
      <c r="I308" s="59"/>
    </row>
    <row r="309" s="50" customFormat="1" spans="1:9">
      <c r="A309" s="54" t="s">
        <v>2136</v>
      </c>
      <c r="B309" s="54" t="s">
        <v>2133</v>
      </c>
      <c r="C309" s="54" t="s">
        <v>1591</v>
      </c>
      <c r="D309" s="55"/>
      <c r="E309" s="55"/>
      <c r="F309" s="55"/>
      <c r="G309" s="55"/>
      <c r="H309" s="55"/>
      <c r="I309" s="59"/>
    </row>
    <row r="310" s="50" customFormat="1" spans="1:9">
      <c r="A310" s="54" t="s">
        <v>2137</v>
      </c>
      <c r="B310" s="54" t="s">
        <v>2133</v>
      </c>
      <c r="C310" s="54" t="s">
        <v>1591</v>
      </c>
      <c r="D310" s="55"/>
      <c r="E310" s="55"/>
      <c r="F310" s="55"/>
      <c r="G310" s="55"/>
      <c r="H310" s="55"/>
      <c r="I310" s="59"/>
    </row>
    <row r="311" s="50" customFormat="1" spans="1:9">
      <c r="A311" s="54" t="s">
        <v>2138</v>
      </c>
      <c r="B311" s="54" t="s">
        <v>2133</v>
      </c>
      <c r="C311" s="54" t="s">
        <v>1591</v>
      </c>
      <c r="D311" s="55"/>
      <c r="E311" s="55"/>
      <c r="F311" s="55"/>
      <c r="G311" s="55"/>
      <c r="H311" s="55"/>
      <c r="I311" s="59"/>
    </row>
    <row r="312" s="50" customFormat="1" spans="1:9">
      <c r="A312" s="54" t="s">
        <v>2139</v>
      </c>
      <c r="B312" s="54" t="s">
        <v>2133</v>
      </c>
      <c r="C312" s="54" t="s">
        <v>1591</v>
      </c>
      <c r="D312" s="55"/>
      <c r="E312" s="55"/>
      <c r="F312" s="55"/>
      <c r="G312" s="55"/>
      <c r="H312" s="55"/>
      <c r="I312" s="59"/>
    </row>
    <row r="313" s="50" customFormat="1" spans="1:9">
      <c r="A313" s="54" t="s">
        <v>2140</v>
      </c>
      <c r="B313" s="54" t="s">
        <v>2133</v>
      </c>
      <c r="C313" s="54" t="s">
        <v>1591</v>
      </c>
      <c r="D313" s="55"/>
      <c r="E313" s="55"/>
      <c r="F313" s="55"/>
      <c r="G313" s="55"/>
      <c r="H313" s="55"/>
      <c r="I313" s="59"/>
    </row>
    <row r="314" s="50" customFormat="1" spans="1:9">
      <c r="A314" s="54" t="s">
        <v>2141</v>
      </c>
      <c r="B314" s="54" t="s">
        <v>2133</v>
      </c>
      <c r="C314" s="54" t="s">
        <v>1591</v>
      </c>
      <c r="D314" s="55"/>
      <c r="E314" s="55"/>
      <c r="F314" s="55"/>
      <c r="G314" s="55"/>
      <c r="H314" s="55"/>
      <c r="I314" s="59"/>
    </row>
    <row r="315" s="50" customFormat="1" spans="1:9">
      <c r="A315" s="54" t="s">
        <v>2142</v>
      </c>
      <c r="B315" s="54" t="s">
        <v>2133</v>
      </c>
      <c r="C315" s="54" t="s">
        <v>1591</v>
      </c>
      <c r="D315" s="55"/>
      <c r="E315" s="55"/>
      <c r="F315" s="55"/>
      <c r="G315" s="55"/>
      <c r="H315" s="55"/>
      <c r="I315" s="59"/>
    </row>
    <row r="316" s="50" customFormat="1" spans="1:9">
      <c r="A316" s="54" t="s">
        <v>2143</v>
      </c>
      <c r="B316" s="54" t="s">
        <v>2133</v>
      </c>
      <c r="C316" s="54" t="s">
        <v>1591</v>
      </c>
      <c r="D316" s="55"/>
      <c r="E316" s="55"/>
      <c r="F316" s="55"/>
      <c r="G316" s="55"/>
      <c r="H316" s="55"/>
      <c r="I316" s="59"/>
    </row>
    <row r="317" s="50" customFormat="1" spans="1:9">
      <c r="A317" s="54" t="s">
        <v>2144</v>
      </c>
      <c r="B317" s="54" t="s">
        <v>2133</v>
      </c>
      <c r="C317" s="54" t="s">
        <v>1591</v>
      </c>
      <c r="D317" s="55"/>
      <c r="E317" s="55"/>
      <c r="F317" s="55"/>
      <c r="G317" s="55"/>
      <c r="H317" s="55"/>
      <c r="I317" s="59"/>
    </row>
    <row r="318" s="50" customFormat="1" spans="1:9">
      <c r="A318" s="54" t="s">
        <v>2145</v>
      </c>
      <c r="B318" s="54" t="s">
        <v>2133</v>
      </c>
      <c r="C318" s="54" t="s">
        <v>1591</v>
      </c>
      <c r="D318" s="55"/>
      <c r="E318" s="55"/>
      <c r="F318" s="55"/>
      <c r="G318" s="55"/>
      <c r="H318" s="55"/>
      <c r="I318" s="59"/>
    </row>
    <row r="319" s="50" customFormat="1" spans="1:9">
      <c r="A319" s="54" t="s">
        <v>2146</v>
      </c>
      <c r="B319" s="54" t="s">
        <v>2133</v>
      </c>
      <c r="C319" s="54" t="s">
        <v>1591</v>
      </c>
      <c r="D319" s="55"/>
      <c r="E319" s="55"/>
      <c r="F319" s="55"/>
      <c r="G319" s="55"/>
      <c r="H319" s="55"/>
      <c r="I319" s="59"/>
    </row>
    <row r="320" s="50" customFormat="1" spans="1:9">
      <c r="A320" s="54" t="s">
        <v>2147</v>
      </c>
      <c r="B320" s="54" t="s">
        <v>2133</v>
      </c>
      <c r="C320" s="54" t="s">
        <v>1591</v>
      </c>
      <c r="D320" s="55"/>
      <c r="E320" s="55"/>
      <c r="F320" s="55"/>
      <c r="G320" s="55"/>
      <c r="H320" s="55"/>
      <c r="I320" s="59"/>
    </row>
    <row r="321" s="50" customFormat="1" spans="1:9">
      <c r="A321" s="54" t="s">
        <v>2148</v>
      </c>
      <c r="B321" s="54" t="s">
        <v>2133</v>
      </c>
      <c r="C321" s="54" t="s">
        <v>1591</v>
      </c>
      <c r="D321" s="55"/>
      <c r="E321" s="55"/>
      <c r="F321" s="55"/>
      <c r="G321" s="55"/>
      <c r="H321" s="55"/>
      <c r="I321" s="59"/>
    </row>
    <row r="322" s="50" customFormat="1" spans="1:9">
      <c r="A322" s="54" t="s">
        <v>2149</v>
      </c>
      <c r="B322" s="54" t="s">
        <v>2133</v>
      </c>
      <c r="C322" s="54" t="s">
        <v>1591</v>
      </c>
      <c r="D322" s="55"/>
      <c r="E322" s="55"/>
      <c r="F322" s="55"/>
      <c r="G322" s="55"/>
      <c r="H322" s="55"/>
      <c r="I322" s="59"/>
    </row>
    <row r="323" s="50" customFormat="1" spans="1:9">
      <c r="A323" s="54" t="s">
        <v>2150</v>
      </c>
      <c r="B323" s="54" t="s">
        <v>2133</v>
      </c>
      <c r="C323" s="54" t="s">
        <v>1591</v>
      </c>
      <c r="D323" s="55"/>
      <c r="E323" s="55"/>
      <c r="F323" s="55"/>
      <c r="G323" s="55"/>
      <c r="H323" s="55"/>
      <c r="I323" s="59"/>
    </row>
    <row r="324" s="50" customFormat="1" spans="1:9">
      <c r="A324" s="54" t="s">
        <v>2151</v>
      </c>
      <c r="B324" s="54" t="s">
        <v>2133</v>
      </c>
      <c r="C324" s="54" t="s">
        <v>1591</v>
      </c>
      <c r="D324" s="55"/>
      <c r="E324" s="55"/>
      <c r="F324" s="55"/>
      <c r="G324" s="55"/>
      <c r="H324" s="55"/>
      <c r="I324" s="59"/>
    </row>
    <row r="325" s="50" customFormat="1" spans="1:9">
      <c r="A325" s="54" t="s">
        <v>2152</v>
      </c>
      <c r="B325" s="54" t="s">
        <v>2133</v>
      </c>
      <c r="C325" s="54" t="s">
        <v>1591</v>
      </c>
      <c r="D325" s="55"/>
      <c r="E325" s="55"/>
      <c r="F325" s="55"/>
      <c r="G325" s="55"/>
      <c r="H325" s="55"/>
      <c r="I325" s="59"/>
    </row>
    <row r="326" s="50" customFormat="1" spans="1:9">
      <c r="A326" s="54" t="s">
        <v>2153</v>
      </c>
      <c r="B326" s="54" t="s">
        <v>2133</v>
      </c>
      <c r="C326" s="54" t="s">
        <v>1591</v>
      </c>
      <c r="D326" s="55"/>
      <c r="E326" s="55"/>
      <c r="F326" s="55"/>
      <c r="G326" s="55"/>
      <c r="H326" s="55"/>
      <c r="I326" s="59"/>
    </row>
    <row r="327" s="50" customFormat="1" spans="1:9">
      <c r="A327" s="54" t="s">
        <v>2154</v>
      </c>
      <c r="B327" s="54" t="s">
        <v>2133</v>
      </c>
      <c r="C327" s="54" t="s">
        <v>1591</v>
      </c>
      <c r="D327" s="55"/>
      <c r="E327" s="55"/>
      <c r="F327" s="55"/>
      <c r="G327" s="55"/>
      <c r="H327" s="55"/>
      <c r="I327" s="59"/>
    </row>
    <row r="328" s="50" customFormat="1" spans="1:9">
      <c r="A328" s="54" t="s">
        <v>2155</v>
      </c>
      <c r="B328" s="54" t="s">
        <v>2133</v>
      </c>
      <c r="C328" s="54" t="s">
        <v>1591</v>
      </c>
      <c r="D328" s="55"/>
      <c r="E328" s="55"/>
      <c r="F328" s="55"/>
      <c r="G328" s="55"/>
      <c r="H328" s="55"/>
      <c r="I328" s="59"/>
    </row>
    <row r="329" s="50" customFormat="1" spans="1:9">
      <c r="A329" s="54" t="s">
        <v>2156</v>
      </c>
      <c r="B329" s="54" t="s">
        <v>2133</v>
      </c>
      <c r="C329" s="54" t="s">
        <v>1591</v>
      </c>
      <c r="D329" s="55"/>
      <c r="E329" s="55"/>
      <c r="F329" s="55"/>
      <c r="G329" s="55"/>
      <c r="H329" s="55"/>
      <c r="I329" s="59"/>
    </row>
    <row r="330" s="50" customFormat="1" spans="1:9">
      <c r="A330" s="54" t="s">
        <v>2157</v>
      </c>
      <c r="B330" s="54" t="s">
        <v>2133</v>
      </c>
      <c r="C330" s="54" t="s">
        <v>1591</v>
      </c>
      <c r="D330" s="55"/>
      <c r="E330" s="55"/>
      <c r="F330" s="55"/>
      <c r="G330" s="55"/>
      <c r="H330" s="55"/>
      <c r="I330" s="59"/>
    </row>
    <row r="331" s="50" customFormat="1" spans="1:9">
      <c r="A331" s="54" t="s">
        <v>2158</v>
      </c>
      <c r="B331" s="54" t="s">
        <v>2133</v>
      </c>
      <c r="C331" s="54" t="s">
        <v>1591</v>
      </c>
      <c r="D331" s="55"/>
      <c r="E331" s="55"/>
      <c r="F331" s="55"/>
      <c r="G331" s="55"/>
      <c r="H331" s="55"/>
      <c r="I331" s="59"/>
    </row>
    <row r="332" s="50" customFormat="1" spans="1:9">
      <c r="A332" s="54" t="s">
        <v>2159</v>
      </c>
      <c r="B332" s="54" t="s">
        <v>2133</v>
      </c>
      <c r="C332" s="54" t="s">
        <v>1591</v>
      </c>
      <c r="D332" s="55"/>
      <c r="E332" s="55"/>
      <c r="F332" s="55"/>
      <c r="G332" s="55"/>
      <c r="H332" s="55"/>
      <c r="I332" s="59"/>
    </row>
    <row r="333" s="50" customFormat="1" spans="1:9">
      <c r="A333" s="54" t="s">
        <v>2160</v>
      </c>
      <c r="B333" s="54" t="s">
        <v>2133</v>
      </c>
      <c r="C333" s="54" t="s">
        <v>1591</v>
      </c>
      <c r="D333" s="55"/>
      <c r="E333" s="55"/>
      <c r="F333" s="55"/>
      <c r="G333" s="55"/>
      <c r="H333" s="55"/>
      <c r="I333" s="59"/>
    </row>
    <row r="334" s="50" customFormat="1" spans="1:9">
      <c r="A334" s="54" t="s">
        <v>2161</v>
      </c>
      <c r="B334" s="54" t="s">
        <v>2133</v>
      </c>
      <c r="C334" s="54" t="s">
        <v>1591</v>
      </c>
      <c r="D334" s="55"/>
      <c r="E334" s="55"/>
      <c r="F334" s="55"/>
      <c r="G334" s="55"/>
      <c r="H334" s="55"/>
      <c r="I334" s="59"/>
    </row>
    <row r="335" s="50" customFormat="1" spans="1:9">
      <c r="A335" s="54" t="s">
        <v>2162</v>
      </c>
      <c r="B335" s="54" t="s">
        <v>2133</v>
      </c>
      <c r="C335" s="54" t="s">
        <v>1591</v>
      </c>
      <c r="D335" s="55"/>
      <c r="E335" s="55"/>
      <c r="F335" s="55"/>
      <c r="G335" s="55"/>
      <c r="H335" s="55"/>
      <c r="I335" s="59"/>
    </row>
    <row r="336" s="50" customFormat="1" spans="1:9">
      <c r="A336" s="54" t="s">
        <v>2163</v>
      </c>
      <c r="B336" s="54" t="s">
        <v>2133</v>
      </c>
      <c r="C336" s="54" t="s">
        <v>1591</v>
      </c>
      <c r="D336" s="55"/>
      <c r="E336" s="55"/>
      <c r="F336" s="55"/>
      <c r="G336" s="55"/>
      <c r="H336" s="55"/>
      <c r="I336" s="59"/>
    </row>
    <row r="337" s="50" customFormat="1" spans="1:9">
      <c r="A337" s="54" t="s">
        <v>2164</v>
      </c>
      <c r="B337" s="54" t="s">
        <v>2133</v>
      </c>
      <c r="C337" s="54" t="s">
        <v>1591</v>
      </c>
      <c r="D337" s="55"/>
      <c r="E337" s="55"/>
      <c r="F337" s="55"/>
      <c r="G337" s="55"/>
      <c r="H337" s="55"/>
      <c r="I337" s="59"/>
    </row>
    <row r="338" s="50" customFormat="1" spans="1:9">
      <c r="A338" s="54" t="s">
        <v>2165</v>
      </c>
      <c r="B338" s="54" t="s">
        <v>2133</v>
      </c>
      <c r="C338" s="54" t="s">
        <v>1591</v>
      </c>
      <c r="D338" s="55"/>
      <c r="E338" s="55"/>
      <c r="F338" s="55"/>
      <c r="G338" s="55"/>
      <c r="H338" s="55"/>
      <c r="I338" s="59"/>
    </row>
    <row r="339" s="50" customFormat="1" spans="1:9">
      <c r="A339" s="54" t="s">
        <v>2166</v>
      </c>
      <c r="B339" s="54" t="s">
        <v>2133</v>
      </c>
      <c r="C339" s="54" t="s">
        <v>1591</v>
      </c>
      <c r="D339" s="55"/>
      <c r="E339" s="55"/>
      <c r="F339" s="55"/>
      <c r="G339" s="55"/>
      <c r="H339" s="55"/>
      <c r="I339" s="59"/>
    </row>
    <row r="340" s="50" customFormat="1" spans="1:9">
      <c r="A340" s="54" t="s">
        <v>2167</v>
      </c>
      <c r="B340" s="54" t="s">
        <v>2133</v>
      </c>
      <c r="C340" s="54" t="s">
        <v>1591</v>
      </c>
      <c r="D340" s="55"/>
      <c r="E340" s="55"/>
      <c r="F340" s="55"/>
      <c r="G340" s="55"/>
      <c r="H340" s="55"/>
      <c r="I340" s="59"/>
    </row>
    <row r="341" s="50" customFormat="1" spans="1:9">
      <c r="A341" s="54" t="s">
        <v>2168</v>
      </c>
      <c r="B341" s="54" t="s">
        <v>2133</v>
      </c>
      <c r="C341" s="54" t="s">
        <v>1591</v>
      </c>
      <c r="D341" s="55"/>
      <c r="E341" s="55"/>
      <c r="F341" s="55"/>
      <c r="G341" s="55"/>
      <c r="H341" s="55"/>
      <c r="I341" s="59"/>
    </row>
    <row r="342" s="50" customFormat="1" spans="1:9">
      <c r="A342" s="54" t="s">
        <v>2169</v>
      </c>
      <c r="B342" s="54" t="s">
        <v>2133</v>
      </c>
      <c r="C342" s="54" t="s">
        <v>1591</v>
      </c>
      <c r="D342" s="55"/>
      <c r="E342" s="55"/>
      <c r="F342" s="55"/>
      <c r="G342" s="55"/>
      <c r="H342" s="55"/>
      <c r="I342" s="59"/>
    </row>
    <row r="343" s="50" customFormat="1" spans="1:9">
      <c r="A343" s="54" t="s">
        <v>2170</v>
      </c>
      <c r="B343" s="54" t="s">
        <v>2133</v>
      </c>
      <c r="C343" s="54" t="s">
        <v>1591</v>
      </c>
      <c r="D343" s="55"/>
      <c r="E343" s="55"/>
      <c r="F343" s="55"/>
      <c r="G343" s="55"/>
      <c r="H343" s="55"/>
      <c r="I343" s="59"/>
    </row>
    <row r="344" s="50" customFormat="1" spans="1:9">
      <c r="A344" s="54" t="s">
        <v>2171</v>
      </c>
      <c r="B344" s="54" t="s">
        <v>2133</v>
      </c>
      <c r="C344" s="54" t="s">
        <v>1591</v>
      </c>
      <c r="D344" s="55"/>
      <c r="E344" s="55"/>
      <c r="F344" s="55"/>
      <c r="G344" s="55"/>
      <c r="H344" s="55"/>
      <c r="I344" s="59"/>
    </row>
    <row r="345" s="50" customFormat="1" spans="1:9">
      <c r="A345" s="54" t="s">
        <v>2172</v>
      </c>
      <c r="B345" s="54" t="s">
        <v>2133</v>
      </c>
      <c r="C345" s="54" t="s">
        <v>1591</v>
      </c>
      <c r="D345" s="55"/>
      <c r="E345" s="55"/>
      <c r="F345" s="55"/>
      <c r="G345" s="55"/>
      <c r="H345" s="55"/>
      <c r="I345" s="59"/>
    </row>
    <row r="346" s="50" customFormat="1" spans="1:9">
      <c r="A346" s="54" t="s">
        <v>2173</v>
      </c>
      <c r="B346" s="54" t="s">
        <v>2133</v>
      </c>
      <c r="C346" s="54" t="s">
        <v>1591</v>
      </c>
      <c r="D346" s="55"/>
      <c r="E346" s="55"/>
      <c r="F346" s="55"/>
      <c r="G346" s="55"/>
      <c r="H346" s="55"/>
      <c r="I346" s="59"/>
    </row>
    <row r="347" s="50" customFormat="1" spans="1:9">
      <c r="A347" s="54" t="s">
        <v>2174</v>
      </c>
      <c r="B347" s="54" t="s">
        <v>2133</v>
      </c>
      <c r="C347" s="54" t="s">
        <v>1591</v>
      </c>
      <c r="D347" s="55"/>
      <c r="E347" s="55"/>
      <c r="F347" s="55"/>
      <c r="G347" s="55"/>
      <c r="H347" s="55"/>
      <c r="I347" s="59"/>
    </row>
    <row r="348" s="50" customFormat="1" spans="1:9">
      <c r="A348" s="54" t="s">
        <v>2175</v>
      </c>
      <c r="B348" s="54" t="s">
        <v>2133</v>
      </c>
      <c r="C348" s="54" t="s">
        <v>1591</v>
      </c>
      <c r="D348" s="55"/>
      <c r="E348" s="55"/>
      <c r="F348" s="55"/>
      <c r="G348" s="55"/>
      <c r="H348" s="55"/>
      <c r="I348" s="59"/>
    </row>
    <row r="349" s="50" customFormat="1" spans="1:9">
      <c r="A349" s="54" t="s">
        <v>2176</v>
      </c>
      <c r="B349" s="54" t="s">
        <v>2133</v>
      </c>
      <c r="C349" s="54" t="s">
        <v>1591</v>
      </c>
      <c r="D349" s="55"/>
      <c r="E349" s="55"/>
      <c r="F349" s="55"/>
      <c r="G349" s="55"/>
      <c r="H349" s="55"/>
      <c r="I349" s="59"/>
    </row>
    <row r="350" s="50" customFormat="1" spans="1:9">
      <c r="A350" s="54" t="s">
        <v>2177</v>
      </c>
      <c r="B350" s="54" t="s">
        <v>2133</v>
      </c>
      <c r="C350" s="54" t="s">
        <v>1591</v>
      </c>
      <c r="D350" s="55"/>
      <c r="E350" s="55"/>
      <c r="F350" s="55"/>
      <c r="G350" s="55"/>
      <c r="H350" s="55"/>
      <c r="I350" s="59"/>
    </row>
    <row r="351" s="50" customFormat="1" spans="1:9">
      <c r="A351" s="54" t="s">
        <v>2178</v>
      </c>
      <c r="B351" s="54" t="s">
        <v>2133</v>
      </c>
      <c r="C351" s="54" t="s">
        <v>1591</v>
      </c>
      <c r="D351" s="55"/>
      <c r="E351" s="55"/>
      <c r="F351" s="55"/>
      <c r="G351" s="55"/>
      <c r="H351" s="55"/>
      <c r="I351" s="59"/>
    </row>
    <row r="352" s="50" customFormat="1" spans="1:9">
      <c r="A352" s="54" t="s">
        <v>2179</v>
      </c>
      <c r="B352" s="54" t="s">
        <v>2133</v>
      </c>
      <c r="C352" s="54" t="s">
        <v>1591</v>
      </c>
      <c r="D352" s="55"/>
      <c r="E352" s="55"/>
      <c r="F352" s="55"/>
      <c r="G352" s="55"/>
      <c r="H352" s="55"/>
      <c r="I352" s="59"/>
    </row>
    <row r="353" s="50" customFormat="1" spans="1:9">
      <c r="A353" s="54" t="s">
        <v>2180</v>
      </c>
      <c r="B353" s="54" t="s">
        <v>2133</v>
      </c>
      <c r="C353" s="54" t="s">
        <v>1591</v>
      </c>
      <c r="D353" s="55"/>
      <c r="E353" s="55"/>
      <c r="F353" s="55"/>
      <c r="G353" s="55"/>
      <c r="H353" s="55"/>
      <c r="I353" s="59"/>
    </row>
    <row r="354" s="50" customFormat="1" spans="1:9">
      <c r="A354" s="54" t="s">
        <v>2181</v>
      </c>
      <c r="B354" s="54" t="s">
        <v>2133</v>
      </c>
      <c r="C354" s="54" t="s">
        <v>1591</v>
      </c>
      <c r="D354" s="55"/>
      <c r="E354" s="55"/>
      <c r="F354" s="55"/>
      <c r="G354" s="55"/>
      <c r="H354" s="55"/>
      <c r="I354" s="59"/>
    </row>
    <row r="355" s="50" customFormat="1" spans="1:9">
      <c r="A355" s="54" t="s">
        <v>2182</v>
      </c>
      <c r="B355" s="54" t="s">
        <v>2133</v>
      </c>
      <c r="C355" s="54" t="s">
        <v>1591</v>
      </c>
      <c r="D355" s="55"/>
      <c r="E355" s="55"/>
      <c r="F355" s="55"/>
      <c r="G355" s="55"/>
      <c r="H355" s="55"/>
      <c r="I355" s="59"/>
    </row>
    <row r="356" s="50" customFormat="1" spans="1:9">
      <c r="A356" s="54" t="s">
        <v>2183</v>
      </c>
      <c r="B356" s="54" t="s">
        <v>2133</v>
      </c>
      <c r="C356" s="54" t="s">
        <v>1591</v>
      </c>
      <c r="D356" s="55"/>
      <c r="E356" s="55"/>
      <c r="F356" s="55"/>
      <c r="G356" s="55"/>
      <c r="H356" s="55"/>
      <c r="I356" s="59"/>
    </row>
    <row r="357" s="50" customFormat="1" spans="1:9">
      <c r="A357" s="54" t="s">
        <v>2184</v>
      </c>
      <c r="B357" s="54" t="s">
        <v>2133</v>
      </c>
      <c r="C357" s="54" t="s">
        <v>1591</v>
      </c>
      <c r="D357" s="55"/>
      <c r="E357" s="55"/>
      <c r="F357" s="55"/>
      <c r="G357" s="55"/>
      <c r="H357" s="55"/>
      <c r="I357" s="59"/>
    </row>
    <row r="358" s="50" customFormat="1" spans="1:9">
      <c r="A358" s="54" t="s">
        <v>2185</v>
      </c>
      <c r="B358" s="54" t="s">
        <v>2133</v>
      </c>
      <c r="C358" s="54" t="s">
        <v>1591</v>
      </c>
      <c r="D358" s="55"/>
      <c r="E358" s="55"/>
      <c r="F358" s="55"/>
      <c r="G358" s="55"/>
      <c r="H358" s="55"/>
      <c r="I358" s="59"/>
    </row>
    <row r="359" s="50" customFormat="1" spans="1:9">
      <c r="A359" s="54" t="s">
        <v>2186</v>
      </c>
      <c r="B359" s="54" t="s">
        <v>2133</v>
      </c>
      <c r="C359" s="54" t="s">
        <v>1591</v>
      </c>
      <c r="D359" s="55"/>
      <c r="E359" s="55"/>
      <c r="F359" s="55"/>
      <c r="G359" s="55"/>
      <c r="H359" s="55"/>
      <c r="I359" s="59"/>
    </row>
    <row r="360" s="50" customFormat="1" spans="1:9">
      <c r="A360" s="54" t="s">
        <v>2187</v>
      </c>
      <c r="B360" s="54" t="s">
        <v>2133</v>
      </c>
      <c r="C360" s="54" t="s">
        <v>1591</v>
      </c>
      <c r="D360" s="55"/>
      <c r="E360" s="55"/>
      <c r="F360" s="55"/>
      <c r="G360" s="55"/>
      <c r="H360" s="55"/>
      <c r="I360" s="59"/>
    </row>
    <row r="361" s="50" customFormat="1" spans="1:9">
      <c r="A361" s="54" t="s">
        <v>2188</v>
      </c>
      <c r="B361" s="54" t="s">
        <v>2133</v>
      </c>
      <c r="C361" s="54" t="s">
        <v>1591</v>
      </c>
      <c r="D361" s="55"/>
      <c r="E361" s="55"/>
      <c r="F361" s="55"/>
      <c r="G361" s="55"/>
      <c r="H361" s="55"/>
      <c r="I361" s="59"/>
    </row>
    <row r="362" s="50" customFormat="1" spans="1:9">
      <c r="A362" s="54" t="s">
        <v>2189</v>
      </c>
      <c r="B362" s="54" t="s">
        <v>2133</v>
      </c>
      <c r="C362" s="54" t="s">
        <v>1591</v>
      </c>
      <c r="D362" s="55"/>
      <c r="E362" s="55"/>
      <c r="F362" s="55"/>
      <c r="G362" s="55"/>
      <c r="H362" s="55"/>
      <c r="I362" s="59"/>
    </row>
    <row r="363" s="50" customFormat="1" spans="1:9">
      <c r="A363" s="54" t="s">
        <v>2190</v>
      </c>
      <c r="B363" s="54" t="s">
        <v>2133</v>
      </c>
      <c r="C363" s="54" t="s">
        <v>1591</v>
      </c>
      <c r="D363" s="55"/>
      <c r="E363" s="55"/>
      <c r="F363" s="55"/>
      <c r="G363" s="55"/>
      <c r="H363" s="55"/>
      <c r="I363" s="59"/>
    </row>
    <row r="364" s="50" customFormat="1" spans="1:9">
      <c r="A364" s="54" t="s">
        <v>2191</v>
      </c>
      <c r="B364" s="54" t="s">
        <v>2133</v>
      </c>
      <c r="C364" s="54" t="s">
        <v>1591</v>
      </c>
      <c r="D364" s="55"/>
      <c r="E364" s="55"/>
      <c r="F364" s="55"/>
      <c r="G364" s="55"/>
      <c r="H364" s="55"/>
      <c r="I364" s="59"/>
    </row>
    <row r="365" s="50" customFormat="1" spans="1:9">
      <c r="A365" s="54" t="s">
        <v>2192</v>
      </c>
      <c r="B365" s="54" t="s">
        <v>2133</v>
      </c>
      <c r="C365" s="54" t="s">
        <v>1591</v>
      </c>
      <c r="D365" s="55"/>
      <c r="E365" s="55"/>
      <c r="F365" s="55"/>
      <c r="G365" s="55"/>
      <c r="H365" s="55"/>
      <c r="I365" s="59"/>
    </row>
    <row r="366" s="50" customFormat="1" spans="1:9">
      <c r="A366" s="54" t="s">
        <v>2193</v>
      </c>
      <c r="B366" s="54" t="s">
        <v>2133</v>
      </c>
      <c r="C366" s="54" t="s">
        <v>1591</v>
      </c>
      <c r="D366" s="55"/>
      <c r="E366" s="55"/>
      <c r="F366" s="55"/>
      <c r="G366" s="55"/>
      <c r="H366" s="55"/>
      <c r="I366" s="59"/>
    </row>
    <row r="367" s="50" customFormat="1" spans="1:9">
      <c r="A367" s="54" t="s">
        <v>2194</v>
      </c>
      <c r="B367" s="54" t="s">
        <v>2133</v>
      </c>
      <c r="C367" s="54" t="s">
        <v>1591</v>
      </c>
      <c r="D367" s="55"/>
      <c r="E367" s="55"/>
      <c r="F367" s="55"/>
      <c r="G367" s="55"/>
      <c r="H367" s="55"/>
      <c r="I367" s="59"/>
    </row>
    <row r="368" s="50" customFormat="1" spans="1:9">
      <c r="A368" s="54" t="s">
        <v>2195</v>
      </c>
      <c r="B368" s="54" t="s">
        <v>2133</v>
      </c>
      <c r="C368" s="54" t="s">
        <v>1591</v>
      </c>
      <c r="D368" s="55"/>
      <c r="E368" s="55"/>
      <c r="F368" s="55"/>
      <c r="G368" s="55"/>
      <c r="H368" s="55"/>
      <c r="I368" s="59"/>
    </row>
    <row r="369" s="50" customFormat="1" spans="1:9">
      <c r="A369" s="54" t="s">
        <v>2196</v>
      </c>
      <c r="B369" s="54" t="s">
        <v>2133</v>
      </c>
      <c r="C369" s="54" t="s">
        <v>1591</v>
      </c>
      <c r="D369" s="55"/>
      <c r="E369" s="55"/>
      <c r="F369" s="55"/>
      <c r="G369" s="55"/>
      <c r="H369" s="55"/>
      <c r="I369" s="59"/>
    </row>
    <row r="370" s="50" customFormat="1" spans="1:9">
      <c r="A370" s="54" t="s">
        <v>2197</v>
      </c>
      <c r="B370" s="54" t="s">
        <v>2133</v>
      </c>
      <c r="C370" s="54" t="s">
        <v>1591</v>
      </c>
      <c r="D370" s="55"/>
      <c r="E370" s="55"/>
      <c r="F370" s="55"/>
      <c r="G370" s="55"/>
      <c r="H370" s="55"/>
      <c r="I370" s="59"/>
    </row>
    <row r="371" s="50" customFormat="1" spans="1:9">
      <c r="A371" s="54" t="s">
        <v>2198</v>
      </c>
      <c r="B371" s="54" t="s">
        <v>2133</v>
      </c>
      <c r="C371" s="54" t="s">
        <v>1591</v>
      </c>
      <c r="D371" s="55"/>
      <c r="E371" s="55"/>
      <c r="F371" s="55"/>
      <c r="G371" s="55"/>
      <c r="H371" s="55"/>
      <c r="I371" s="59"/>
    </row>
    <row r="372" s="50" customFormat="1" spans="1:9">
      <c r="A372" s="54" t="s">
        <v>2199</v>
      </c>
      <c r="B372" s="54" t="s">
        <v>2133</v>
      </c>
      <c r="C372" s="54" t="s">
        <v>1591</v>
      </c>
      <c r="D372" s="55"/>
      <c r="E372" s="55"/>
      <c r="F372" s="55"/>
      <c r="G372" s="55"/>
      <c r="H372" s="55"/>
      <c r="I372" s="59"/>
    </row>
    <row r="373" s="50" customFormat="1" spans="1:9">
      <c r="A373" s="54" t="s">
        <v>2200</v>
      </c>
      <c r="B373" s="54" t="s">
        <v>2133</v>
      </c>
      <c r="C373" s="54" t="s">
        <v>1591</v>
      </c>
      <c r="D373" s="55"/>
      <c r="E373" s="55"/>
      <c r="F373" s="55"/>
      <c r="G373" s="55"/>
      <c r="H373" s="55"/>
      <c r="I373" s="59"/>
    </row>
    <row r="374" s="50" customFormat="1" spans="1:9">
      <c r="A374" s="54" t="s">
        <v>2201</v>
      </c>
      <c r="B374" s="54" t="s">
        <v>2133</v>
      </c>
      <c r="C374" s="54" t="s">
        <v>1591</v>
      </c>
      <c r="D374" s="55"/>
      <c r="E374" s="55"/>
      <c r="F374" s="55"/>
      <c r="G374" s="55"/>
      <c r="H374" s="55"/>
      <c r="I374" s="59"/>
    </row>
    <row r="375" s="50" customFormat="1" spans="1:9">
      <c r="A375" s="54" t="s">
        <v>2202</v>
      </c>
      <c r="B375" s="54" t="s">
        <v>2133</v>
      </c>
      <c r="C375" s="54" t="s">
        <v>1591</v>
      </c>
      <c r="D375" s="55"/>
      <c r="E375" s="55"/>
      <c r="F375" s="55"/>
      <c r="G375" s="55"/>
      <c r="H375" s="55"/>
      <c r="I375" s="59"/>
    </row>
    <row r="376" s="50" customFormat="1" spans="1:9">
      <c r="A376" s="54" t="s">
        <v>2203</v>
      </c>
      <c r="B376" s="54" t="s">
        <v>2133</v>
      </c>
      <c r="C376" s="54" t="s">
        <v>1591</v>
      </c>
      <c r="D376" s="55"/>
      <c r="E376" s="55"/>
      <c r="F376" s="55"/>
      <c r="G376" s="55"/>
      <c r="H376" s="55"/>
      <c r="I376" s="59"/>
    </row>
    <row r="377" s="50" customFormat="1" spans="1:9">
      <c r="A377" s="54" t="s">
        <v>2204</v>
      </c>
      <c r="B377" s="54" t="s">
        <v>2133</v>
      </c>
      <c r="C377" s="54" t="s">
        <v>1591</v>
      </c>
      <c r="D377" s="55"/>
      <c r="E377" s="55"/>
      <c r="F377" s="55"/>
      <c r="G377" s="55"/>
      <c r="H377" s="55"/>
      <c r="I377" s="59"/>
    </row>
    <row r="378" s="50" customFormat="1" spans="1:9">
      <c r="A378" s="54" t="s">
        <v>2205</v>
      </c>
      <c r="B378" s="54" t="s">
        <v>2133</v>
      </c>
      <c r="C378" s="54" t="s">
        <v>1591</v>
      </c>
      <c r="D378" s="55"/>
      <c r="E378" s="55"/>
      <c r="F378" s="55"/>
      <c r="G378" s="55"/>
      <c r="H378" s="55"/>
      <c r="I378" s="59"/>
    </row>
    <row r="379" s="50" customFormat="1" spans="1:9">
      <c r="A379" s="54" t="s">
        <v>2206</v>
      </c>
      <c r="B379" s="54" t="s">
        <v>2133</v>
      </c>
      <c r="C379" s="54" t="s">
        <v>1591</v>
      </c>
      <c r="D379" s="55"/>
      <c r="E379" s="55"/>
      <c r="F379" s="55"/>
      <c r="G379" s="55"/>
      <c r="H379" s="55"/>
      <c r="I379" s="59"/>
    </row>
    <row r="380" s="50" customFormat="1" spans="1:9">
      <c r="A380" s="54" t="s">
        <v>2207</v>
      </c>
      <c r="B380" s="54" t="s">
        <v>2133</v>
      </c>
      <c r="C380" s="54" t="s">
        <v>1591</v>
      </c>
      <c r="D380" s="55"/>
      <c r="E380" s="55"/>
      <c r="F380" s="55"/>
      <c r="G380" s="55"/>
      <c r="H380" s="55"/>
      <c r="I380" s="59"/>
    </row>
    <row r="381" s="50" customFormat="1" spans="1:9">
      <c r="A381" s="54" t="s">
        <v>2208</v>
      </c>
      <c r="B381" s="54" t="s">
        <v>2133</v>
      </c>
      <c r="C381" s="54" t="s">
        <v>1591</v>
      </c>
      <c r="D381" s="55"/>
      <c r="E381" s="55"/>
      <c r="F381" s="55"/>
      <c r="G381" s="55"/>
      <c r="H381" s="55"/>
      <c r="I381" s="59"/>
    </row>
    <row r="382" s="50" customFormat="1" spans="1:9">
      <c r="A382" s="54" t="s">
        <v>2209</v>
      </c>
      <c r="B382" s="54" t="s">
        <v>2133</v>
      </c>
      <c r="C382" s="54" t="s">
        <v>1591</v>
      </c>
      <c r="D382" s="55"/>
      <c r="E382" s="55"/>
      <c r="F382" s="55"/>
      <c r="G382" s="55"/>
      <c r="H382" s="55"/>
      <c r="I382" s="59"/>
    </row>
    <row r="383" s="50" customFormat="1" spans="1:9">
      <c r="A383" s="54" t="s">
        <v>2210</v>
      </c>
      <c r="B383" s="54" t="s">
        <v>2133</v>
      </c>
      <c r="C383" s="54" t="s">
        <v>1591</v>
      </c>
      <c r="D383" s="55"/>
      <c r="E383" s="55"/>
      <c r="F383" s="55"/>
      <c r="G383" s="55"/>
      <c r="H383" s="55"/>
      <c r="I383" s="59"/>
    </row>
    <row r="384" s="50" customFormat="1" spans="1:9">
      <c r="A384" s="54" t="s">
        <v>2211</v>
      </c>
      <c r="B384" s="54" t="s">
        <v>2133</v>
      </c>
      <c r="C384" s="54" t="s">
        <v>1591</v>
      </c>
      <c r="D384" s="55"/>
      <c r="E384" s="55"/>
      <c r="F384" s="55"/>
      <c r="G384" s="55"/>
      <c r="H384" s="55"/>
      <c r="I384" s="59"/>
    </row>
    <row r="385" s="50" customFormat="1" spans="1:9">
      <c r="A385" s="54" t="s">
        <v>2212</v>
      </c>
      <c r="B385" s="54" t="s">
        <v>2133</v>
      </c>
      <c r="C385" s="54" t="s">
        <v>1591</v>
      </c>
      <c r="D385" s="55"/>
      <c r="E385" s="55"/>
      <c r="F385" s="55"/>
      <c r="G385" s="55"/>
      <c r="H385" s="55"/>
      <c r="I385" s="59"/>
    </row>
    <row r="386" s="50" customFormat="1" spans="1:9">
      <c r="A386" s="54" t="s">
        <v>2213</v>
      </c>
      <c r="B386" s="54" t="s">
        <v>2133</v>
      </c>
      <c r="C386" s="54" t="s">
        <v>1591</v>
      </c>
      <c r="D386" s="55"/>
      <c r="E386" s="55"/>
      <c r="F386" s="55"/>
      <c r="G386" s="55"/>
      <c r="H386" s="55"/>
      <c r="I386" s="59"/>
    </row>
    <row r="387" s="50" customFormat="1" spans="1:9">
      <c r="A387" s="54" t="s">
        <v>2214</v>
      </c>
      <c r="B387" s="54" t="s">
        <v>2133</v>
      </c>
      <c r="C387" s="54" t="s">
        <v>1591</v>
      </c>
      <c r="D387" s="55"/>
      <c r="E387" s="55"/>
      <c r="F387" s="55"/>
      <c r="G387" s="55"/>
      <c r="H387" s="55"/>
      <c r="I387" s="59"/>
    </row>
    <row r="388" s="50" customFormat="1" spans="1:9">
      <c r="A388" s="54" t="s">
        <v>2215</v>
      </c>
      <c r="B388" s="54" t="s">
        <v>2133</v>
      </c>
      <c r="C388" s="54" t="s">
        <v>1591</v>
      </c>
      <c r="D388" s="55"/>
      <c r="E388" s="55"/>
      <c r="F388" s="55"/>
      <c r="G388" s="55"/>
      <c r="H388" s="55"/>
      <c r="I388" s="59"/>
    </row>
    <row r="389" s="50" customFormat="1" spans="1:9">
      <c r="A389" s="54" t="s">
        <v>2216</v>
      </c>
      <c r="B389" s="54" t="s">
        <v>2133</v>
      </c>
      <c r="C389" s="54" t="s">
        <v>1591</v>
      </c>
      <c r="D389" s="55"/>
      <c r="E389" s="55"/>
      <c r="F389" s="55"/>
      <c r="G389" s="55"/>
      <c r="H389" s="55"/>
      <c r="I389" s="59"/>
    </row>
    <row r="390" s="50" customFormat="1" spans="1:9">
      <c r="A390" s="54" t="s">
        <v>2217</v>
      </c>
      <c r="B390" s="54" t="s">
        <v>2133</v>
      </c>
      <c r="C390" s="54" t="s">
        <v>1591</v>
      </c>
      <c r="D390" s="55"/>
      <c r="E390" s="55"/>
      <c r="F390" s="55"/>
      <c r="G390" s="55"/>
      <c r="H390" s="55"/>
      <c r="I390" s="59"/>
    </row>
    <row r="391" s="50" customFormat="1" spans="1:9">
      <c r="A391" s="54" t="s">
        <v>2218</v>
      </c>
      <c r="B391" s="54" t="s">
        <v>2133</v>
      </c>
      <c r="C391" s="54" t="s">
        <v>1591</v>
      </c>
      <c r="D391" s="55"/>
      <c r="E391" s="55"/>
      <c r="F391" s="55"/>
      <c r="G391" s="55"/>
      <c r="H391" s="55"/>
      <c r="I391" s="59"/>
    </row>
    <row r="392" s="50" customFormat="1" spans="1:9">
      <c r="A392" s="54" t="s">
        <v>2219</v>
      </c>
      <c r="B392" s="54" t="s">
        <v>2133</v>
      </c>
      <c r="C392" s="54" t="s">
        <v>1591</v>
      </c>
      <c r="D392" s="55"/>
      <c r="E392" s="55"/>
      <c r="F392" s="55"/>
      <c r="G392" s="55"/>
      <c r="H392" s="55"/>
      <c r="I392" s="59"/>
    </row>
    <row r="393" s="50" customFormat="1" spans="1:9">
      <c r="A393" s="54" t="s">
        <v>2220</v>
      </c>
      <c r="B393" s="54" t="s">
        <v>2133</v>
      </c>
      <c r="C393" s="54" t="s">
        <v>1591</v>
      </c>
      <c r="D393" s="55"/>
      <c r="E393" s="55"/>
      <c r="F393" s="55"/>
      <c r="G393" s="55"/>
      <c r="H393" s="55"/>
      <c r="I393" s="59"/>
    </row>
    <row r="394" s="50" customFormat="1" spans="1:9">
      <c r="A394" s="54" t="s">
        <v>2221</v>
      </c>
      <c r="B394" s="54" t="s">
        <v>2133</v>
      </c>
      <c r="C394" s="54" t="s">
        <v>1591</v>
      </c>
      <c r="D394" s="55"/>
      <c r="E394" s="55"/>
      <c r="F394" s="55"/>
      <c r="G394" s="55"/>
      <c r="H394" s="55"/>
      <c r="I394" s="59"/>
    </row>
    <row r="395" s="50" customFormat="1" spans="1:9">
      <c r="A395" s="54" t="s">
        <v>2222</v>
      </c>
      <c r="B395" s="54" t="s">
        <v>2133</v>
      </c>
      <c r="C395" s="54" t="s">
        <v>1591</v>
      </c>
      <c r="D395" s="55"/>
      <c r="E395" s="55"/>
      <c r="F395" s="55"/>
      <c r="G395" s="55"/>
      <c r="H395" s="55"/>
      <c r="I395" s="59"/>
    </row>
    <row r="396" s="50" customFormat="1" spans="1:9">
      <c r="A396" s="54" t="s">
        <v>2223</v>
      </c>
      <c r="B396" s="54" t="s">
        <v>2133</v>
      </c>
      <c r="C396" s="54" t="s">
        <v>1591</v>
      </c>
      <c r="D396" s="55"/>
      <c r="E396" s="55"/>
      <c r="F396" s="55"/>
      <c r="G396" s="55"/>
      <c r="H396" s="55"/>
      <c r="I396" s="59"/>
    </row>
    <row r="397" s="50" customFormat="1" spans="1:9">
      <c r="A397" s="54" t="s">
        <v>2224</v>
      </c>
      <c r="B397" s="54" t="s">
        <v>2133</v>
      </c>
      <c r="C397" s="54" t="s">
        <v>1591</v>
      </c>
      <c r="D397" s="55"/>
      <c r="E397" s="55"/>
      <c r="F397" s="55"/>
      <c r="G397" s="55"/>
      <c r="H397" s="55"/>
      <c r="I397" s="59"/>
    </row>
    <row r="398" s="50" customFormat="1" spans="1:9">
      <c r="A398" s="54" t="s">
        <v>2225</v>
      </c>
      <c r="B398" s="54" t="s">
        <v>2133</v>
      </c>
      <c r="C398" s="54" t="s">
        <v>1591</v>
      </c>
      <c r="D398" s="55"/>
      <c r="E398" s="55"/>
      <c r="F398" s="55"/>
      <c r="G398" s="55"/>
      <c r="H398" s="55"/>
      <c r="I398" s="59"/>
    </row>
    <row r="399" s="50" customFormat="1" spans="1:9">
      <c r="A399" s="54" t="s">
        <v>2226</v>
      </c>
      <c r="B399" s="54" t="s">
        <v>2133</v>
      </c>
      <c r="C399" s="54" t="s">
        <v>1591</v>
      </c>
      <c r="D399" s="55"/>
      <c r="E399" s="55"/>
      <c r="F399" s="55"/>
      <c r="G399" s="55"/>
      <c r="H399" s="55"/>
      <c r="I399" s="59"/>
    </row>
    <row r="400" s="50" customFormat="1" spans="1:9">
      <c r="A400" s="54" t="s">
        <v>2227</v>
      </c>
      <c r="B400" s="54" t="s">
        <v>2133</v>
      </c>
      <c r="C400" s="54" t="s">
        <v>1591</v>
      </c>
      <c r="D400" s="55"/>
      <c r="E400" s="55"/>
      <c r="F400" s="55"/>
      <c r="G400" s="55"/>
      <c r="H400" s="55"/>
      <c r="I400" s="59"/>
    </row>
    <row r="401" s="50" customFormat="1" spans="1:9">
      <c r="A401" s="54" t="s">
        <v>2228</v>
      </c>
      <c r="B401" s="54" t="s">
        <v>2133</v>
      </c>
      <c r="C401" s="54" t="s">
        <v>1591</v>
      </c>
      <c r="D401" s="55"/>
      <c r="E401" s="55"/>
      <c r="F401" s="55"/>
      <c r="G401" s="55"/>
      <c r="H401" s="55"/>
      <c r="I401" s="59"/>
    </row>
    <row r="402" s="50" customFormat="1" spans="1:9">
      <c r="A402" s="54" t="s">
        <v>2229</v>
      </c>
      <c r="B402" s="54" t="s">
        <v>2133</v>
      </c>
      <c r="C402" s="54" t="s">
        <v>1591</v>
      </c>
      <c r="D402" s="55"/>
      <c r="E402" s="55"/>
      <c r="F402" s="55"/>
      <c r="G402" s="55"/>
      <c r="H402" s="55"/>
      <c r="I402" s="59"/>
    </row>
    <row r="403" s="50" customFormat="1" spans="1:9">
      <c r="A403" s="54" t="s">
        <v>2230</v>
      </c>
      <c r="B403" s="54" t="s">
        <v>2133</v>
      </c>
      <c r="C403" s="54" t="s">
        <v>1591</v>
      </c>
      <c r="D403" s="55"/>
      <c r="E403" s="55"/>
      <c r="F403" s="55"/>
      <c r="G403" s="55"/>
      <c r="H403" s="55"/>
      <c r="I403" s="59"/>
    </row>
    <row r="404" s="50" customFormat="1" spans="1:9">
      <c r="A404" s="54" t="s">
        <v>2231</v>
      </c>
      <c r="B404" s="54" t="s">
        <v>2133</v>
      </c>
      <c r="C404" s="54" t="s">
        <v>1591</v>
      </c>
      <c r="D404" s="55"/>
      <c r="E404" s="55"/>
      <c r="F404" s="55"/>
      <c r="G404" s="55"/>
      <c r="H404" s="55"/>
      <c r="I404" s="59"/>
    </row>
    <row r="405" s="50" customFormat="1" spans="1:9">
      <c r="A405" s="54" t="s">
        <v>2232</v>
      </c>
      <c r="B405" s="54" t="s">
        <v>2133</v>
      </c>
      <c r="C405" s="54" t="s">
        <v>1591</v>
      </c>
      <c r="D405" s="55"/>
      <c r="E405" s="55"/>
      <c r="F405" s="55"/>
      <c r="G405" s="55"/>
      <c r="H405" s="55"/>
      <c r="I405" s="59"/>
    </row>
    <row r="406" s="50" customFormat="1" spans="1:9">
      <c r="A406" s="54" t="s">
        <v>2233</v>
      </c>
      <c r="B406" s="54" t="s">
        <v>2133</v>
      </c>
      <c r="C406" s="54" t="s">
        <v>1591</v>
      </c>
      <c r="D406" s="55"/>
      <c r="E406" s="55"/>
      <c r="F406" s="55"/>
      <c r="G406" s="55"/>
      <c r="H406" s="55"/>
      <c r="I406" s="59"/>
    </row>
    <row r="407" s="50" customFormat="1" spans="1:9">
      <c r="A407" s="54" t="s">
        <v>2234</v>
      </c>
      <c r="B407" s="54" t="s">
        <v>2133</v>
      </c>
      <c r="C407" s="54" t="s">
        <v>1591</v>
      </c>
      <c r="D407" s="55"/>
      <c r="E407" s="55"/>
      <c r="F407" s="55"/>
      <c r="G407" s="55"/>
      <c r="H407" s="55"/>
      <c r="I407" s="59"/>
    </row>
    <row r="408" s="50" customFormat="1" spans="1:9">
      <c r="A408" s="54" t="s">
        <v>2235</v>
      </c>
      <c r="B408" s="54" t="s">
        <v>2133</v>
      </c>
      <c r="C408" s="54" t="s">
        <v>1591</v>
      </c>
      <c r="D408" s="55"/>
      <c r="E408" s="55"/>
      <c r="F408" s="55"/>
      <c r="G408" s="55"/>
      <c r="H408" s="55"/>
      <c r="I408" s="59"/>
    </row>
    <row r="409" s="50" customFormat="1" ht="24" spans="1:9">
      <c r="A409" s="54" t="s">
        <v>2236</v>
      </c>
      <c r="B409" s="54" t="s">
        <v>2237</v>
      </c>
      <c r="C409" s="54" t="s">
        <v>1591</v>
      </c>
      <c r="D409" s="55"/>
      <c r="E409" s="55"/>
      <c r="F409" s="55"/>
      <c r="G409" s="55"/>
      <c r="H409" s="55"/>
      <c r="I409" s="59"/>
    </row>
    <row r="410" s="50" customFormat="1" ht="24" spans="1:9">
      <c r="A410" s="54" t="s">
        <v>2238</v>
      </c>
      <c r="B410" s="54" t="s">
        <v>2237</v>
      </c>
      <c r="C410" s="54" t="s">
        <v>1591</v>
      </c>
      <c r="D410" s="55"/>
      <c r="E410" s="55"/>
      <c r="F410" s="55"/>
      <c r="G410" s="55"/>
      <c r="H410" s="55"/>
      <c r="I410" s="59"/>
    </row>
    <row r="411" s="50" customFormat="1" ht="24" spans="1:9">
      <c r="A411" s="54" t="s">
        <v>2239</v>
      </c>
      <c r="B411" s="54" t="s">
        <v>2237</v>
      </c>
      <c r="C411" s="54" t="s">
        <v>1591</v>
      </c>
      <c r="D411" s="55"/>
      <c r="E411" s="55"/>
      <c r="F411" s="55"/>
      <c r="G411" s="55"/>
      <c r="H411" s="55"/>
      <c r="I411" s="59"/>
    </row>
    <row r="412" s="50" customFormat="1" ht="24" spans="1:9">
      <c r="A412" s="54" t="s">
        <v>2240</v>
      </c>
      <c r="B412" s="54" t="s">
        <v>2237</v>
      </c>
      <c r="C412" s="54" t="s">
        <v>1591</v>
      </c>
      <c r="D412" s="55"/>
      <c r="E412" s="55"/>
      <c r="F412" s="55"/>
      <c r="G412" s="55"/>
      <c r="H412" s="55"/>
      <c r="I412" s="59"/>
    </row>
    <row r="413" s="50" customFormat="1" ht="24" spans="1:9">
      <c r="A413" s="54" t="s">
        <v>2241</v>
      </c>
      <c r="B413" s="54" t="s">
        <v>2237</v>
      </c>
      <c r="C413" s="54" t="s">
        <v>1591</v>
      </c>
      <c r="D413" s="55"/>
      <c r="E413" s="55"/>
      <c r="F413" s="55"/>
      <c r="G413" s="55"/>
      <c r="H413" s="55"/>
      <c r="I413" s="59"/>
    </row>
    <row r="414" s="50" customFormat="1" ht="24" spans="1:9">
      <c r="A414" s="54" t="s">
        <v>2242</v>
      </c>
      <c r="B414" s="54" t="s">
        <v>2237</v>
      </c>
      <c r="C414" s="54" t="s">
        <v>1591</v>
      </c>
      <c r="D414" s="55"/>
      <c r="E414" s="55"/>
      <c r="F414" s="55"/>
      <c r="G414" s="55"/>
      <c r="H414" s="55"/>
      <c r="I414" s="59"/>
    </row>
    <row r="415" s="50" customFormat="1" ht="24" spans="1:9">
      <c r="A415" s="54" t="s">
        <v>2243</v>
      </c>
      <c r="B415" s="54" t="s">
        <v>2237</v>
      </c>
      <c r="C415" s="54" t="s">
        <v>1591</v>
      </c>
      <c r="D415" s="55"/>
      <c r="E415" s="55"/>
      <c r="F415" s="55"/>
      <c r="G415" s="55"/>
      <c r="H415" s="55"/>
      <c r="I415" s="59"/>
    </row>
    <row r="416" s="50" customFormat="1" ht="24" spans="1:9">
      <c r="A416" s="54" t="s">
        <v>2244</v>
      </c>
      <c r="B416" s="54" t="s">
        <v>2237</v>
      </c>
      <c r="C416" s="54" t="s">
        <v>1591</v>
      </c>
      <c r="D416" s="55"/>
      <c r="E416" s="55"/>
      <c r="F416" s="55"/>
      <c r="G416" s="55"/>
      <c r="H416" s="55"/>
      <c r="I416" s="59"/>
    </row>
    <row r="417" s="50" customFormat="1" ht="24" spans="1:9">
      <c r="A417" s="54" t="s">
        <v>2245</v>
      </c>
      <c r="B417" s="54" t="s">
        <v>2237</v>
      </c>
      <c r="C417" s="54" t="s">
        <v>1591</v>
      </c>
      <c r="D417" s="55"/>
      <c r="E417" s="55"/>
      <c r="F417" s="55"/>
      <c r="G417" s="55"/>
      <c r="H417" s="55"/>
      <c r="I417" s="59"/>
    </row>
    <row r="418" s="50" customFormat="1" ht="24" spans="1:9">
      <c r="A418" s="54" t="s">
        <v>2246</v>
      </c>
      <c r="B418" s="54" t="s">
        <v>2237</v>
      </c>
      <c r="C418" s="54" t="s">
        <v>1591</v>
      </c>
      <c r="D418" s="55"/>
      <c r="E418" s="55"/>
      <c r="F418" s="55"/>
      <c r="G418" s="55"/>
      <c r="H418" s="55"/>
      <c r="I418" s="59"/>
    </row>
    <row r="419" s="50" customFormat="1" ht="24" spans="1:9">
      <c r="A419" s="54" t="s">
        <v>2247</v>
      </c>
      <c r="B419" s="54" t="s">
        <v>2237</v>
      </c>
      <c r="C419" s="54" t="s">
        <v>1591</v>
      </c>
      <c r="D419" s="55"/>
      <c r="E419" s="55"/>
      <c r="F419" s="55"/>
      <c r="G419" s="55"/>
      <c r="H419" s="55"/>
      <c r="I419" s="59"/>
    </row>
    <row r="420" s="50" customFormat="1" ht="24" spans="1:9">
      <c r="A420" s="54" t="s">
        <v>2248</v>
      </c>
      <c r="B420" s="54" t="s">
        <v>2237</v>
      </c>
      <c r="C420" s="54" t="s">
        <v>1591</v>
      </c>
      <c r="D420" s="55"/>
      <c r="E420" s="55"/>
      <c r="F420" s="55"/>
      <c r="G420" s="55"/>
      <c r="H420" s="55"/>
      <c r="I420" s="59"/>
    </row>
    <row r="421" s="50" customFormat="1" ht="24" spans="1:9">
      <c r="A421" s="54" t="s">
        <v>2249</v>
      </c>
      <c r="B421" s="54" t="s">
        <v>2237</v>
      </c>
      <c r="C421" s="54" t="s">
        <v>1591</v>
      </c>
      <c r="D421" s="55"/>
      <c r="E421" s="55"/>
      <c r="F421" s="55"/>
      <c r="G421" s="55"/>
      <c r="H421" s="55"/>
      <c r="I421" s="59"/>
    </row>
    <row r="422" s="50" customFormat="1" ht="24" spans="1:9">
      <c r="A422" s="54" t="s">
        <v>2250</v>
      </c>
      <c r="B422" s="54" t="s">
        <v>2237</v>
      </c>
      <c r="C422" s="54" t="s">
        <v>1591</v>
      </c>
      <c r="D422" s="55"/>
      <c r="E422" s="55"/>
      <c r="F422" s="55"/>
      <c r="G422" s="55"/>
      <c r="H422" s="55"/>
      <c r="I422" s="59"/>
    </row>
    <row r="423" s="50" customFormat="1" ht="24" spans="1:9">
      <c r="A423" s="54" t="s">
        <v>2251</v>
      </c>
      <c r="B423" s="54" t="s">
        <v>2237</v>
      </c>
      <c r="C423" s="54" t="s">
        <v>1591</v>
      </c>
      <c r="D423" s="55"/>
      <c r="E423" s="55"/>
      <c r="F423" s="55"/>
      <c r="G423" s="55"/>
      <c r="H423" s="55"/>
      <c r="I423" s="59"/>
    </row>
    <row r="424" s="50" customFormat="1" ht="24" spans="1:9">
      <c r="A424" s="54" t="s">
        <v>2252</v>
      </c>
      <c r="B424" s="54" t="s">
        <v>2237</v>
      </c>
      <c r="C424" s="54" t="s">
        <v>1591</v>
      </c>
      <c r="D424" s="55"/>
      <c r="E424" s="55"/>
      <c r="F424" s="55"/>
      <c r="G424" s="55"/>
      <c r="H424" s="55"/>
      <c r="I424" s="59"/>
    </row>
    <row r="425" s="50" customFormat="1" ht="24" spans="1:9">
      <c r="A425" s="54" t="s">
        <v>2253</v>
      </c>
      <c r="B425" s="54" t="s">
        <v>2237</v>
      </c>
      <c r="C425" s="54" t="s">
        <v>1591</v>
      </c>
      <c r="D425" s="55"/>
      <c r="E425" s="55"/>
      <c r="F425" s="55"/>
      <c r="G425" s="55"/>
      <c r="H425" s="55"/>
      <c r="I425" s="59"/>
    </row>
    <row r="426" s="50" customFormat="1" ht="24" spans="1:9">
      <c r="A426" s="54" t="s">
        <v>2254</v>
      </c>
      <c r="B426" s="54" t="s">
        <v>2237</v>
      </c>
      <c r="C426" s="54" t="s">
        <v>1591</v>
      </c>
      <c r="D426" s="55"/>
      <c r="E426" s="55"/>
      <c r="F426" s="55"/>
      <c r="G426" s="55"/>
      <c r="H426" s="55"/>
      <c r="I426" s="59"/>
    </row>
    <row r="427" s="50" customFormat="1" ht="24" spans="1:9">
      <c r="A427" s="54" t="s">
        <v>2255</v>
      </c>
      <c r="B427" s="54" t="s">
        <v>2237</v>
      </c>
      <c r="C427" s="54" t="s">
        <v>1591</v>
      </c>
      <c r="D427" s="55"/>
      <c r="E427" s="55"/>
      <c r="F427" s="55"/>
      <c r="G427" s="55"/>
      <c r="H427" s="55"/>
      <c r="I427" s="59"/>
    </row>
    <row r="428" s="50" customFormat="1" ht="24" spans="1:9">
      <c r="A428" s="54" t="s">
        <v>2256</v>
      </c>
      <c r="B428" s="54" t="s">
        <v>2237</v>
      </c>
      <c r="C428" s="54" t="s">
        <v>1591</v>
      </c>
      <c r="D428" s="55"/>
      <c r="E428" s="55"/>
      <c r="F428" s="55"/>
      <c r="G428" s="55"/>
      <c r="H428" s="55"/>
      <c r="I428" s="59"/>
    </row>
    <row r="429" s="50" customFormat="1" ht="24" spans="1:9">
      <c r="A429" s="54" t="s">
        <v>2257</v>
      </c>
      <c r="B429" s="54" t="s">
        <v>2237</v>
      </c>
      <c r="C429" s="54" t="s">
        <v>1591</v>
      </c>
      <c r="D429" s="55"/>
      <c r="E429" s="55"/>
      <c r="F429" s="55"/>
      <c r="G429" s="55"/>
      <c r="H429" s="55"/>
      <c r="I429" s="59"/>
    </row>
    <row r="430" s="50" customFormat="1" ht="24" spans="1:9">
      <c r="A430" s="54" t="s">
        <v>2258</v>
      </c>
      <c r="B430" s="54" t="s">
        <v>2237</v>
      </c>
      <c r="C430" s="54" t="s">
        <v>1591</v>
      </c>
      <c r="D430" s="55"/>
      <c r="E430" s="55"/>
      <c r="F430" s="55"/>
      <c r="G430" s="55"/>
      <c r="H430" s="55"/>
      <c r="I430" s="59"/>
    </row>
    <row r="431" s="50" customFormat="1" ht="24" spans="1:9">
      <c r="A431" s="54" t="s">
        <v>2259</v>
      </c>
      <c r="B431" s="54" t="s">
        <v>2237</v>
      </c>
      <c r="C431" s="54" t="s">
        <v>1591</v>
      </c>
      <c r="D431" s="55"/>
      <c r="E431" s="55"/>
      <c r="F431" s="55"/>
      <c r="G431" s="55"/>
      <c r="H431" s="55"/>
      <c r="I431" s="59"/>
    </row>
    <row r="432" s="50" customFormat="1" ht="24" spans="1:9">
      <c r="A432" s="54" t="s">
        <v>2260</v>
      </c>
      <c r="B432" s="54" t="s">
        <v>2237</v>
      </c>
      <c r="C432" s="54" t="s">
        <v>1591</v>
      </c>
      <c r="D432" s="55"/>
      <c r="E432" s="55"/>
      <c r="F432" s="55"/>
      <c r="G432" s="55"/>
      <c r="H432" s="55"/>
      <c r="I432" s="59"/>
    </row>
    <row r="433" s="50" customFormat="1" ht="24" spans="1:9">
      <c r="A433" s="54" t="s">
        <v>2261</v>
      </c>
      <c r="B433" s="54" t="s">
        <v>2237</v>
      </c>
      <c r="C433" s="54" t="s">
        <v>1591</v>
      </c>
      <c r="D433" s="55"/>
      <c r="E433" s="55"/>
      <c r="F433" s="55"/>
      <c r="G433" s="55"/>
      <c r="H433" s="55"/>
      <c r="I433" s="59"/>
    </row>
    <row r="434" s="50" customFormat="1" ht="24" spans="1:9">
      <c r="A434" s="54" t="s">
        <v>2262</v>
      </c>
      <c r="B434" s="54" t="s">
        <v>2237</v>
      </c>
      <c r="C434" s="54" t="s">
        <v>1591</v>
      </c>
      <c r="D434" s="55"/>
      <c r="E434" s="55"/>
      <c r="F434" s="55"/>
      <c r="G434" s="55"/>
      <c r="H434" s="55"/>
      <c r="I434" s="59"/>
    </row>
    <row r="435" s="50" customFormat="1" ht="24" spans="1:9">
      <c r="A435" s="54" t="s">
        <v>2263</v>
      </c>
      <c r="B435" s="54" t="s">
        <v>2237</v>
      </c>
      <c r="C435" s="54" t="s">
        <v>1591</v>
      </c>
      <c r="D435" s="55"/>
      <c r="E435" s="55"/>
      <c r="F435" s="55"/>
      <c r="G435" s="55"/>
      <c r="H435" s="55"/>
      <c r="I435" s="59"/>
    </row>
    <row r="436" s="50" customFormat="1" ht="24" spans="1:9">
      <c r="A436" s="54" t="s">
        <v>2264</v>
      </c>
      <c r="B436" s="54" t="s">
        <v>2237</v>
      </c>
      <c r="C436" s="54" t="s">
        <v>1591</v>
      </c>
      <c r="D436" s="55"/>
      <c r="E436" s="55"/>
      <c r="F436" s="55"/>
      <c r="G436" s="55"/>
      <c r="H436" s="55"/>
      <c r="I436" s="59"/>
    </row>
    <row r="437" s="50" customFormat="1" ht="24" spans="1:9">
      <c r="A437" s="54" t="s">
        <v>2265</v>
      </c>
      <c r="B437" s="54" t="s">
        <v>2237</v>
      </c>
      <c r="C437" s="54" t="s">
        <v>1591</v>
      </c>
      <c r="D437" s="55"/>
      <c r="E437" s="55"/>
      <c r="F437" s="55"/>
      <c r="G437" s="55"/>
      <c r="H437" s="55"/>
      <c r="I437" s="59"/>
    </row>
    <row r="438" s="50" customFormat="1" ht="24" spans="1:9">
      <c r="A438" s="54" t="s">
        <v>2266</v>
      </c>
      <c r="B438" s="54" t="s">
        <v>2237</v>
      </c>
      <c r="C438" s="54" t="s">
        <v>1591</v>
      </c>
      <c r="D438" s="55"/>
      <c r="E438" s="55"/>
      <c r="F438" s="55"/>
      <c r="G438" s="55"/>
      <c r="H438" s="55"/>
      <c r="I438" s="59"/>
    </row>
    <row r="439" s="50" customFormat="1" ht="24" spans="1:9">
      <c r="A439" s="54" t="s">
        <v>2267</v>
      </c>
      <c r="B439" s="54" t="s">
        <v>2237</v>
      </c>
      <c r="C439" s="54" t="s">
        <v>1591</v>
      </c>
      <c r="D439" s="55"/>
      <c r="E439" s="55"/>
      <c r="F439" s="55"/>
      <c r="G439" s="55"/>
      <c r="H439" s="55"/>
      <c r="I439" s="59"/>
    </row>
    <row r="440" s="50" customFormat="1" ht="24" spans="1:9">
      <c r="A440" s="54" t="s">
        <v>2268</v>
      </c>
      <c r="B440" s="54" t="s">
        <v>2237</v>
      </c>
      <c r="C440" s="54" t="s">
        <v>1591</v>
      </c>
      <c r="D440" s="55"/>
      <c r="E440" s="55"/>
      <c r="F440" s="55"/>
      <c r="G440" s="55"/>
      <c r="H440" s="55"/>
      <c r="I440" s="59"/>
    </row>
    <row r="441" s="50" customFormat="1" ht="24" spans="1:9">
      <c r="A441" s="54" t="s">
        <v>2269</v>
      </c>
      <c r="B441" s="54" t="s">
        <v>2237</v>
      </c>
      <c r="C441" s="54" t="s">
        <v>1591</v>
      </c>
      <c r="D441" s="55"/>
      <c r="E441" s="55"/>
      <c r="F441" s="55"/>
      <c r="G441" s="55"/>
      <c r="H441" s="55"/>
      <c r="I441" s="59"/>
    </row>
    <row r="442" s="50" customFormat="1" ht="24" spans="1:9">
      <c r="A442" s="54" t="s">
        <v>2270</v>
      </c>
      <c r="B442" s="54" t="s">
        <v>2237</v>
      </c>
      <c r="C442" s="54" t="s">
        <v>1591</v>
      </c>
      <c r="D442" s="55"/>
      <c r="E442" s="55"/>
      <c r="F442" s="55"/>
      <c r="G442" s="55"/>
      <c r="H442" s="55"/>
      <c r="I442" s="59"/>
    </row>
    <row r="443" s="50" customFormat="1" ht="24" spans="1:9">
      <c r="A443" s="54" t="s">
        <v>2271</v>
      </c>
      <c r="B443" s="54" t="s">
        <v>2237</v>
      </c>
      <c r="C443" s="54" t="s">
        <v>1591</v>
      </c>
      <c r="D443" s="55"/>
      <c r="E443" s="55"/>
      <c r="F443" s="55"/>
      <c r="G443" s="55"/>
      <c r="H443" s="55"/>
      <c r="I443" s="59"/>
    </row>
    <row r="444" s="50" customFormat="1" ht="24" spans="1:9">
      <c r="A444" s="54" t="s">
        <v>2272</v>
      </c>
      <c r="B444" s="54" t="s">
        <v>2237</v>
      </c>
      <c r="C444" s="54" t="s">
        <v>1591</v>
      </c>
      <c r="D444" s="55"/>
      <c r="E444" s="55"/>
      <c r="F444" s="55"/>
      <c r="G444" s="55"/>
      <c r="H444" s="55"/>
      <c r="I444" s="59"/>
    </row>
    <row r="445" s="50" customFormat="1" ht="24" spans="1:9">
      <c r="A445" s="54" t="s">
        <v>2273</v>
      </c>
      <c r="B445" s="54" t="s">
        <v>2237</v>
      </c>
      <c r="C445" s="54" t="s">
        <v>1591</v>
      </c>
      <c r="D445" s="55"/>
      <c r="E445" s="55"/>
      <c r="F445" s="55"/>
      <c r="G445" s="55"/>
      <c r="H445" s="55"/>
      <c r="I445" s="59"/>
    </row>
    <row r="446" s="50" customFormat="1" ht="24" spans="1:9">
      <c r="A446" s="54" t="s">
        <v>2274</v>
      </c>
      <c r="B446" s="54" t="s">
        <v>2237</v>
      </c>
      <c r="C446" s="54" t="s">
        <v>1591</v>
      </c>
      <c r="D446" s="55"/>
      <c r="E446" s="55"/>
      <c r="F446" s="55"/>
      <c r="G446" s="55"/>
      <c r="H446" s="55"/>
      <c r="I446" s="59"/>
    </row>
    <row r="447" s="50" customFormat="1" ht="24" spans="1:9">
      <c r="A447" s="54" t="s">
        <v>2275</v>
      </c>
      <c r="B447" s="54" t="s">
        <v>2237</v>
      </c>
      <c r="C447" s="54" t="s">
        <v>1591</v>
      </c>
      <c r="D447" s="55"/>
      <c r="E447" s="55"/>
      <c r="F447" s="55"/>
      <c r="G447" s="55"/>
      <c r="H447" s="55"/>
      <c r="I447" s="59"/>
    </row>
    <row r="448" s="50" customFormat="1" ht="24" spans="1:9">
      <c r="A448" s="54" t="s">
        <v>2276</v>
      </c>
      <c r="B448" s="54" t="s">
        <v>2237</v>
      </c>
      <c r="C448" s="54" t="s">
        <v>1591</v>
      </c>
      <c r="D448" s="55"/>
      <c r="E448" s="55"/>
      <c r="F448" s="55"/>
      <c r="G448" s="55"/>
      <c r="H448" s="55"/>
      <c r="I448" s="59"/>
    </row>
    <row r="449" s="50" customFormat="1" ht="24" spans="1:9">
      <c r="A449" s="54" t="s">
        <v>2277</v>
      </c>
      <c r="B449" s="54" t="s">
        <v>2237</v>
      </c>
      <c r="C449" s="54" t="s">
        <v>1591</v>
      </c>
      <c r="D449" s="55"/>
      <c r="E449" s="55"/>
      <c r="F449" s="55"/>
      <c r="G449" s="55"/>
      <c r="H449" s="55"/>
      <c r="I449" s="59"/>
    </row>
    <row r="450" s="50" customFormat="1" ht="24" spans="1:9">
      <c r="A450" s="54" t="s">
        <v>2278</v>
      </c>
      <c r="B450" s="54" t="s">
        <v>2237</v>
      </c>
      <c r="C450" s="54" t="s">
        <v>1591</v>
      </c>
      <c r="D450" s="55"/>
      <c r="E450" s="55"/>
      <c r="F450" s="55"/>
      <c r="G450" s="55"/>
      <c r="H450" s="55"/>
      <c r="I450" s="59"/>
    </row>
    <row r="451" s="50" customFormat="1" ht="24" spans="1:9">
      <c r="A451" s="54" t="s">
        <v>2279</v>
      </c>
      <c r="B451" s="54" t="s">
        <v>2237</v>
      </c>
      <c r="C451" s="54" t="s">
        <v>1591</v>
      </c>
      <c r="D451" s="55"/>
      <c r="E451" s="55"/>
      <c r="F451" s="55"/>
      <c r="G451" s="55"/>
      <c r="H451" s="55"/>
      <c r="I451" s="59"/>
    </row>
    <row r="452" s="50" customFormat="1" ht="24" spans="1:9">
      <c r="A452" s="54" t="s">
        <v>2280</v>
      </c>
      <c r="B452" s="54" t="s">
        <v>2237</v>
      </c>
      <c r="C452" s="54" t="s">
        <v>1591</v>
      </c>
      <c r="D452" s="55"/>
      <c r="E452" s="55"/>
      <c r="F452" s="55"/>
      <c r="G452" s="55"/>
      <c r="H452" s="55"/>
      <c r="I452" s="59"/>
    </row>
    <row r="453" s="50" customFormat="1" ht="24" spans="1:9">
      <c r="A453" s="54" t="s">
        <v>2281</v>
      </c>
      <c r="B453" s="54" t="s">
        <v>2237</v>
      </c>
      <c r="C453" s="54" t="s">
        <v>1591</v>
      </c>
      <c r="D453" s="55"/>
      <c r="E453" s="55"/>
      <c r="F453" s="55"/>
      <c r="G453" s="55"/>
      <c r="H453" s="55"/>
      <c r="I453" s="59"/>
    </row>
    <row r="454" s="50" customFormat="1" ht="24" spans="1:9">
      <c r="A454" s="54" t="s">
        <v>2282</v>
      </c>
      <c r="B454" s="54" t="s">
        <v>2237</v>
      </c>
      <c r="C454" s="54" t="s">
        <v>1591</v>
      </c>
      <c r="D454" s="55"/>
      <c r="E454" s="55"/>
      <c r="F454" s="55"/>
      <c r="G454" s="55"/>
      <c r="H454" s="55"/>
      <c r="I454" s="59"/>
    </row>
    <row r="455" s="50" customFormat="1" ht="24" spans="1:9">
      <c r="A455" s="54" t="s">
        <v>2283</v>
      </c>
      <c r="B455" s="54" t="s">
        <v>2237</v>
      </c>
      <c r="C455" s="54" t="s">
        <v>1591</v>
      </c>
      <c r="D455" s="55"/>
      <c r="E455" s="55"/>
      <c r="F455" s="55"/>
      <c r="G455" s="55"/>
      <c r="H455" s="55"/>
      <c r="I455" s="59"/>
    </row>
    <row r="456" s="50" customFormat="1" ht="24" spans="1:9">
      <c r="A456" s="54" t="s">
        <v>2284</v>
      </c>
      <c r="B456" s="54" t="s">
        <v>2237</v>
      </c>
      <c r="C456" s="54" t="s">
        <v>1591</v>
      </c>
      <c r="D456" s="55"/>
      <c r="E456" s="55"/>
      <c r="F456" s="55"/>
      <c r="G456" s="55"/>
      <c r="H456" s="55"/>
      <c r="I456" s="59"/>
    </row>
    <row r="457" s="50" customFormat="1" ht="24" spans="1:9">
      <c r="A457" s="54" t="s">
        <v>2285</v>
      </c>
      <c r="B457" s="54" t="s">
        <v>2237</v>
      </c>
      <c r="C457" s="54" t="s">
        <v>1591</v>
      </c>
      <c r="D457" s="55"/>
      <c r="E457" s="55"/>
      <c r="F457" s="55"/>
      <c r="G457" s="55"/>
      <c r="H457" s="55"/>
      <c r="I457" s="59"/>
    </row>
    <row r="458" s="50" customFormat="1" ht="24" spans="1:9">
      <c r="A458" s="54" t="s">
        <v>2286</v>
      </c>
      <c r="B458" s="54" t="s">
        <v>2237</v>
      </c>
      <c r="C458" s="54" t="s">
        <v>1591</v>
      </c>
      <c r="D458" s="55"/>
      <c r="E458" s="55"/>
      <c r="F458" s="55"/>
      <c r="G458" s="55"/>
      <c r="H458" s="55"/>
      <c r="I458" s="59"/>
    </row>
    <row r="459" s="50" customFormat="1" ht="24" spans="1:9">
      <c r="A459" s="54" t="s">
        <v>2287</v>
      </c>
      <c r="B459" s="54" t="s">
        <v>2237</v>
      </c>
      <c r="C459" s="54" t="s">
        <v>1591</v>
      </c>
      <c r="D459" s="55"/>
      <c r="E459" s="55"/>
      <c r="F459" s="55"/>
      <c r="G459" s="55"/>
      <c r="H459" s="55"/>
      <c r="I459" s="59"/>
    </row>
    <row r="460" s="50" customFormat="1" ht="24" spans="1:9">
      <c r="A460" s="54" t="s">
        <v>2288</v>
      </c>
      <c r="B460" s="54" t="s">
        <v>2237</v>
      </c>
      <c r="C460" s="54" t="s">
        <v>1591</v>
      </c>
      <c r="D460" s="55"/>
      <c r="E460" s="55"/>
      <c r="F460" s="55"/>
      <c r="G460" s="55"/>
      <c r="H460" s="55"/>
      <c r="I460" s="59"/>
    </row>
    <row r="461" s="50" customFormat="1" ht="24" spans="1:9">
      <c r="A461" s="54" t="s">
        <v>2289</v>
      </c>
      <c r="B461" s="54" t="s">
        <v>2237</v>
      </c>
      <c r="C461" s="54" t="s">
        <v>1591</v>
      </c>
      <c r="D461" s="55"/>
      <c r="E461" s="55"/>
      <c r="F461" s="55"/>
      <c r="G461" s="55"/>
      <c r="H461" s="55"/>
      <c r="I461" s="59"/>
    </row>
    <row r="462" s="50" customFormat="1" spans="1:9">
      <c r="A462" s="54" t="s">
        <v>2290</v>
      </c>
      <c r="B462" s="54" t="s">
        <v>2291</v>
      </c>
      <c r="C462" s="54" t="s">
        <v>1591</v>
      </c>
      <c r="D462" s="55"/>
      <c r="E462" s="55"/>
      <c r="F462" s="55"/>
      <c r="G462" s="55"/>
      <c r="H462" s="55"/>
      <c r="I462" s="59"/>
    </row>
    <row r="463" s="50" customFormat="1" spans="1:9">
      <c r="A463" s="54" t="s">
        <v>2292</v>
      </c>
      <c r="B463" s="54" t="s">
        <v>2291</v>
      </c>
      <c r="C463" s="54" t="s">
        <v>1591</v>
      </c>
      <c r="D463" s="55"/>
      <c r="E463" s="55"/>
      <c r="F463" s="55"/>
      <c r="G463" s="55"/>
      <c r="H463" s="55"/>
      <c r="I463" s="59"/>
    </row>
    <row r="464" s="50" customFormat="1" spans="1:9">
      <c r="A464" s="54" t="s">
        <v>2293</v>
      </c>
      <c r="B464" s="54" t="s">
        <v>2291</v>
      </c>
      <c r="C464" s="54" t="s">
        <v>1591</v>
      </c>
      <c r="D464" s="55"/>
      <c r="E464" s="55"/>
      <c r="F464" s="55"/>
      <c r="G464" s="55"/>
      <c r="H464" s="55"/>
      <c r="I464" s="59"/>
    </row>
    <row r="465" s="50" customFormat="1" spans="1:9">
      <c r="A465" s="54" t="s">
        <v>2294</v>
      </c>
      <c r="B465" s="54" t="s">
        <v>2291</v>
      </c>
      <c r="C465" s="54" t="s">
        <v>1591</v>
      </c>
      <c r="D465" s="55"/>
      <c r="E465" s="55"/>
      <c r="F465" s="55"/>
      <c r="G465" s="55"/>
      <c r="H465" s="55"/>
      <c r="I465" s="59"/>
    </row>
    <row r="466" s="50" customFormat="1" spans="1:9">
      <c r="A466" s="54" t="s">
        <v>2295</v>
      </c>
      <c r="B466" s="54" t="s">
        <v>2291</v>
      </c>
      <c r="C466" s="54" t="s">
        <v>1591</v>
      </c>
      <c r="D466" s="55"/>
      <c r="E466" s="55"/>
      <c r="F466" s="55"/>
      <c r="G466" s="55"/>
      <c r="H466" s="55"/>
      <c r="I466" s="59"/>
    </row>
    <row r="467" s="50" customFormat="1" spans="1:9">
      <c r="A467" s="54" t="s">
        <v>2296</v>
      </c>
      <c r="B467" s="54" t="s">
        <v>2291</v>
      </c>
      <c r="C467" s="54" t="s">
        <v>1591</v>
      </c>
      <c r="D467" s="55"/>
      <c r="E467" s="55"/>
      <c r="F467" s="55"/>
      <c r="G467" s="55"/>
      <c r="H467" s="55"/>
      <c r="I467" s="59"/>
    </row>
    <row r="468" s="50" customFormat="1" spans="1:9">
      <c r="A468" s="54" t="s">
        <v>2297</v>
      </c>
      <c r="B468" s="54" t="s">
        <v>2291</v>
      </c>
      <c r="C468" s="54" t="s">
        <v>1591</v>
      </c>
      <c r="D468" s="55"/>
      <c r="E468" s="55"/>
      <c r="F468" s="55"/>
      <c r="G468" s="55"/>
      <c r="H468" s="55"/>
      <c r="I468" s="59"/>
    </row>
    <row r="469" s="50" customFormat="1" spans="1:9">
      <c r="A469" s="54" t="s">
        <v>2298</v>
      </c>
      <c r="B469" s="54" t="s">
        <v>2291</v>
      </c>
      <c r="C469" s="54" t="s">
        <v>1591</v>
      </c>
      <c r="D469" s="55"/>
      <c r="E469" s="55"/>
      <c r="F469" s="55"/>
      <c r="G469" s="55"/>
      <c r="H469" s="55"/>
      <c r="I469" s="59"/>
    </row>
    <row r="470" s="50" customFormat="1" spans="1:9">
      <c r="A470" s="54" t="s">
        <v>2299</v>
      </c>
      <c r="B470" s="54" t="s">
        <v>2291</v>
      </c>
      <c r="C470" s="54" t="s">
        <v>1591</v>
      </c>
      <c r="D470" s="55"/>
      <c r="E470" s="55"/>
      <c r="F470" s="55"/>
      <c r="G470" s="55"/>
      <c r="H470" s="55"/>
      <c r="I470" s="59"/>
    </row>
    <row r="471" s="50" customFormat="1" spans="1:9">
      <c r="A471" s="54" t="s">
        <v>2300</v>
      </c>
      <c r="B471" s="54" t="s">
        <v>2291</v>
      </c>
      <c r="C471" s="54" t="s">
        <v>1591</v>
      </c>
      <c r="D471" s="55"/>
      <c r="E471" s="55"/>
      <c r="F471" s="55"/>
      <c r="G471" s="55"/>
      <c r="H471" s="55"/>
      <c r="I471" s="59"/>
    </row>
    <row r="472" s="50" customFormat="1" spans="1:9">
      <c r="A472" s="54" t="s">
        <v>2301</v>
      </c>
      <c r="B472" s="54" t="s">
        <v>2291</v>
      </c>
      <c r="C472" s="54" t="s">
        <v>1591</v>
      </c>
      <c r="D472" s="55"/>
      <c r="E472" s="55"/>
      <c r="F472" s="55"/>
      <c r="G472" s="55"/>
      <c r="H472" s="55"/>
      <c r="I472" s="59"/>
    </row>
    <row r="473" s="50" customFormat="1" spans="1:9">
      <c r="A473" s="54" t="s">
        <v>2302</v>
      </c>
      <c r="B473" s="54" t="s">
        <v>2291</v>
      </c>
      <c r="C473" s="54" t="s">
        <v>1591</v>
      </c>
      <c r="D473" s="55"/>
      <c r="E473" s="55"/>
      <c r="F473" s="55"/>
      <c r="G473" s="55"/>
      <c r="H473" s="55"/>
      <c r="I473" s="59"/>
    </row>
    <row r="474" s="50" customFormat="1" spans="1:9">
      <c r="A474" s="54" t="s">
        <v>2303</v>
      </c>
      <c r="B474" s="54" t="s">
        <v>2291</v>
      </c>
      <c r="C474" s="54" t="s">
        <v>1591</v>
      </c>
      <c r="D474" s="55"/>
      <c r="E474" s="55"/>
      <c r="F474" s="55"/>
      <c r="G474" s="55"/>
      <c r="H474" s="55"/>
      <c r="I474" s="59"/>
    </row>
    <row r="475" s="50" customFormat="1" spans="1:9">
      <c r="A475" s="54" t="s">
        <v>2304</v>
      </c>
      <c r="B475" s="54" t="s">
        <v>2291</v>
      </c>
      <c r="C475" s="54" t="s">
        <v>1591</v>
      </c>
      <c r="D475" s="55"/>
      <c r="E475" s="55"/>
      <c r="F475" s="55"/>
      <c r="G475" s="55"/>
      <c r="H475" s="55"/>
      <c r="I475" s="59"/>
    </row>
    <row r="476" s="50" customFormat="1" spans="1:9">
      <c r="A476" s="54" t="s">
        <v>2305</v>
      </c>
      <c r="B476" s="54" t="s">
        <v>2291</v>
      </c>
      <c r="C476" s="54" t="s">
        <v>1591</v>
      </c>
      <c r="D476" s="55"/>
      <c r="E476" s="55"/>
      <c r="F476" s="55"/>
      <c r="G476" s="55"/>
      <c r="H476" s="55"/>
      <c r="I476" s="59"/>
    </row>
    <row r="477" s="50" customFormat="1" spans="1:9">
      <c r="A477" s="54" t="s">
        <v>2306</v>
      </c>
      <c r="B477" s="54" t="s">
        <v>2291</v>
      </c>
      <c r="C477" s="54" t="s">
        <v>1591</v>
      </c>
      <c r="D477" s="55"/>
      <c r="E477" s="55"/>
      <c r="F477" s="55"/>
      <c r="G477" s="55"/>
      <c r="H477" s="55"/>
      <c r="I477" s="59"/>
    </row>
    <row r="478" s="50" customFormat="1" spans="1:9">
      <c r="A478" s="54" t="s">
        <v>2307</v>
      </c>
      <c r="B478" s="54" t="s">
        <v>2291</v>
      </c>
      <c r="C478" s="54" t="s">
        <v>1591</v>
      </c>
      <c r="D478" s="55"/>
      <c r="E478" s="55"/>
      <c r="F478" s="55"/>
      <c r="G478" s="55"/>
      <c r="H478" s="55"/>
      <c r="I478" s="59"/>
    </row>
    <row r="479" s="50" customFormat="1" spans="1:9">
      <c r="A479" s="54" t="s">
        <v>2308</v>
      </c>
      <c r="B479" s="54" t="s">
        <v>2291</v>
      </c>
      <c r="C479" s="54" t="s">
        <v>1591</v>
      </c>
      <c r="D479" s="55"/>
      <c r="E479" s="55"/>
      <c r="F479" s="55"/>
      <c r="G479" s="55"/>
      <c r="H479" s="55"/>
      <c r="I479" s="59"/>
    </row>
    <row r="480" s="50" customFormat="1" spans="1:9">
      <c r="A480" s="54" t="s">
        <v>2309</v>
      </c>
      <c r="B480" s="54" t="s">
        <v>2291</v>
      </c>
      <c r="C480" s="54" t="s">
        <v>1591</v>
      </c>
      <c r="D480" s="55"/>
      <c r="E480" s="55"/>
      <c r="F480" s="55"/>
      <c r="G480" s="55"/>
      <c r="H480" s="55"/>
      <c r="I480" s="59"/>
    </row>
    <row r="481" s="50" customFormat="1" spans="1:9">
      <c r="A481" s="54" t="s">
        <v>2310</v>
      </c>
      <c r="B481" s="54" t="s">
        <v>2291</v>
      </c>
      <c r="C481" s="54" t="s">
        <v>1591</v>
      </c>
      <c r="D481" s="55"/>
      <c r="E481" s="55"/>
      <c r="F481" s="55"/>
      <c r="G481" s="55"/>
      <c r="H481" s="55"/>
      <c r="I481" s="59"/>
    </row>
    <row r="482" s="50" customFormat="1" spans="1:9">
      <c r="A482" s="54" t="s">
        <v>2311</v>
      </c>
      <c r="B482" s="54" t="s">
        <v>2291</v>
      </c>
      <c r="C482" s="54" t="s">
        <v>1591</v>
      </c>
      <c r="D482" s="55"/>
      <c r="E482" s="55"/>
      <c r="F482" s="55"/>
      <c r="G482" s="55"/>
      <c r="H482" s="55"/>
      <c r="I482" s="59"/>
    </row>
    <row r="483" s="50" customFormat="1" spans="1:9">
      <c r="A483" s="54" t="s">
        <v>2312</v>
      </c>
      <c r="B483" s="54" t="s">
        <v>2291</v>
      </c>
      <c r="C483" s="54" t="s">
        <v>1591</v>
      </c>
      <c r="D483" s="55"/>
      <c r="E483" s="55"/>
      <c r="F483" s="55"/>
      <c r="G483" s="55"/>
      <c r="H483" s="55"/>
      <c r="I483" s="59"/>
    </row>
    <row r="484" s="50" customFormat="1" spans="1:9">
      <c r="A484" s="54" t="s">
        <v>2313</v>
      </c>
      <c r="B484" s="54" t="s">
        <v>2291</v>
      </c>
      <c r="C484" s="54" t="s">
        <v>1591</v>
      </c>
      <c r="D484" s="55"/>
      <c r="E484" s="55"/>
      <c r="F484" s="55"/>
      <c r="G484" s="55"/>
      <c r="H484" s="55"/>
      <c r="I484" s="59"/>
    </row>
    <row r="485" s="50" customFormat="1" spans="1:9">
      <c r="A485" s="54" t="s">
        <v>2314</v>
      </c>
      <c r="B485" s="54" t="s">
        <v>2291</v>
      </c>
      <c r="C485" s="54" t="s">
        <v>1591</v>
      </c>
      <c r="D485" s="55"/>
      <c r="E485" s="55"/>
      <c r="F485" s="55"/>
      <c r="G485" s="55"/>
      <c r="H485" s="55"/>
      <c r="I485" s="59"/>
    </row>
    <row r="486" s="50" customFormat="1" spans="1:9">
      <c r="A486" s="54" t="s">
        <v>2315</v>
      </c>
      <c r="B486" s="54" t="s">
        <v>2291</v>
      </c>
      <c r="C486" s="54" t="s">
        <v>1591</v>
      </c>
      <c r="D486" s="55"/>
      <c r="E486" s="55"/>
      <c r="F486" s="55"/>
      <c r="G486" s="55"/>
      <c r="H486" s="55"/>
      <c r="I486" s="59"/>
    </row>
    <row r="487" s="50" customFormat="1" spans="1:9">
      <c r="A487" s="54" t="s">
        <v>2316</v>
      </c>
      <c r="B487" s="54" t="s">
        <v>2291</v>
      </c>
      <c r="C487" s="54" t="s">
        <v>1591</v>
      </c>
      <c r="D487" s="55"/>
      <c r="E487" s="55"/>
      <c r="F487" s="55"/>
      <c r="G487" s="55"/>
      <c r="H487" s="55"/>
      <c r="I487" s="59"/>
    </row>
    <row r="488" s="50" customFormat="1" spans="1:9">
      <c r="A488" s="54" t="s">
        <v>2317</v>
      </c>
      <c r="B488" s="54" t="s">
        <v>2291</v>
      </c>
      <c r="C488" s="54" t="s">
        <v>1591</v>
      </c>
      <c r="D488" s="55"/>
      <c r="E488" s="55"/>
      <c r="F488" s="55"/>
      <c r="G488" s="55"/>
      <c r="H488" s="55"/>
      <c r="I488" s="59"/>
    </row>
    <row r="489" s="50" customFormat="1" spans="1:9">
      <c r="A489" s="54" t="s">
        <v>2318</v>
      </c>
      <c r="B489" s="54" t="s">
        <v>2291</v>
      </c>
      <c r="C489" s="54" t="s">
        <v>1591</v>
      </c>
      <c r="D489" s="55"/>
      <c r="E489" s="55"/>
      <c r="F489" s="55"/>
      <c r="G489" s="55"/>
      <c r="H489" s="55"/>
      <c r="I489" s="59"/>
    </row>
    <row r="490" s="50" customFormat="1" spans="1:9">
      <c r="A490" s="54" t="s">
        <v>2319</v>
      </c>
      <c r="B490" s="54" t="s">
        <v>2291</v>
      </c>
      <c r="C490" s="54" t="s">
        <v>1591</v>
      </c>
      <c r="D490" s="55"/>
      <c r="E490" s="55"/>
      <c r="F490" s="55"/>
      <c r="G490" s="55"/>
      <c r="H490" s="55"/>
      <c r="I490" s="59"/>
    </row>
    <row r="491" s="50" customFormat="1" spans="1:9">
      <c r="A491" s="54" t="s">
        <v>2320</v>
      </c>
      <c r="B491" s="54" t="s">
        <v>2291</v>
      </c>
      <c r="C491" s="54" t="s">
        <v>1591</v>
      </c>
      <c r="D491" s="55"/>
      <c r="E491" s="55"/>
      <c r="F491" s="55"/>
      <c r="G491" s="55"/>
      <c r="H491" s="55"/>
      <c r="I491" s="59"/>
    </row>
    <row r="492" s="50" customFormat="1" spans="1:9">
      <c r="A492" s="54" t="s">
        <v>2321</v>
      </c>
      <c r="B492" s="54" t="s">
        <v>2291</v>
      </c>
      <c r="C492" s="54" t="s">
        <v>1591</v>
      </c>
      <c r="D492" s="55"/>
      <c r="E492" s="55"/>
      <c r="F492" s="55"/>
      <c r="G492" s="55"/>
      <c r="H492" s="55"/>
      <c r="I492" s="59"/>
    </row>
    <row r="493" s="50" customFormat="1" spans="1:9">
      <c r="A493" s="54" t="s">
        <v>2322</v>
      </c>
      <c r="B493" s="54" t="s">
        <v>2291</v>
      </c>
      <c r="C493" s="54" t="s">
        <v>1591</v>
      </c>
      <c r="D493" s="55"/>
      <c r="E493" s="55"/>
      <c r="F493" s="55"/>
      <c r="G493" s="55"/>
      <c r="H493" s="55"/>
      <c r="I493" s="59"/>
    </row>
    <row r="494" s="50" customFormat="1" spans="1:9">
      <c r="A494" s="54" t="s">
        <v>2323</v>
      </c>
      <c r="B494" s="54" t="s">
        <v>2291</v>
      </c>
      <c r="C494" s="54" t="s">
        <v>1591</v>
      </c>
      <c r="D494" s="55"/>
      <c r="E494" s="55"/>
      <c r="F494" s="55"/>
      <c r="G494" s="55"/>
      <c r="H494" s="55"/>
      <c r="I494" s="59"/>
    </row>
    <row r="495" s="50" customFormat="1" spans="1:9">
      <c r="A495" s="54" t="s">
        <v>2324</v>
      </c>
      <c r="B495" s="54" t="s">
        <v>2291</v>
      </c>
      <c r="C495" s="54" t="s">
        <v>1591</v>
      </c>
      <c r="D495" s="55"/>
      <c r="E495" s="55"/>
      <c r="F495" s="55"/>
      <c r="G495" s="55"/>
      <c r="H495" s="55"/>
      <c r="I495" s="59"/>
    </row>
    <row r="496" s="50" customFormat="1" spans="1:9">
      <c r="A496" s="54" t="s">
        <v>2325</v>
      </c>
      <c r="B496" s="54" t="s">
        <v>2291</v>
      </c>
      <c r="C496" s="54" t="s">
        <v>1591</v>
      </c>
      <c r="D496" s="55"/>
      <c r="E496" s="55"/>
      <c r="F496" s="55"/>
      <c r="G496" s="55"/>
      <c r="H496" s="55"/>
      <c r="I496" s="59"/>
    </row>
    <row r="497" s="50" customFormat="1" spans="1:9">
      <c r="A497" s="54" t="s">
        <v>2326</v>
      </c>
      <c r="B497" s="54" t="s">
        <v>2291</v>
      </c>
      <c r="C497" s="54" t="s">
        <v>1591</v>
      </c>
      <c r="D497" s="55"/>
      <c r="E497" s="55"/>
      <c r="F497" s="55"/>
      <c r="G497" s="55"/>
      <c r="H497" s="55"/>
      <c r="I497" s="59"/>
    </row>
    <row r="498" s="50" customFormat="1" spans="1:9">
      <c r="A498" s="54" t="s">
        <v>2327</v>
      </c>
      <c r="B498" s="54" t="s">
        <v>2291</v>
      </c>
      <c r="C498" s="54" t="s">
        <v>1591</v>
      </c>
      <c r="D498" s="55"/>
      <c r="E498" s="55"/>
      <c r="F498" s="55"/>
      <c r="G498" s="55"/>
      <c r="H498" s="55"/>
      <c r="I498" s="59"/>
    </row>
    <row r="499" s="50" customFormat="1" spans="1:9">
      <c r="A499" s="54" t="s">
        <v>2328</v>
      </c>
      <c r="B499" s="54" t="s">
        <v>2291</v>
      </c>
      <c r="C499" s="54" t="s">
        <v>1591</v>
      </c>
      <c r="D499" s="55"/>
      <c r="E499" s="55"/>
      <c r="F499" s="55"/>
      <c r="G499" s="55"/>
      <c r="H499" s="55"/>
      <c r="I499" s="59"/>
    </row>
    <row r="500" s="50" customFormat="1" spans="1:9">
      <c r="A500" s="54" t="s">
        <v>2329</v>
      </c>
      <c r="B500" s="54" t="s">
        <v>2291</v>
      </c>
      <c r="C500" s="54" t="s">
        <v>1591</v>
      </c>
      <c r="D500" s="55"/>
      <c r="E500" s="55"/>
      <c r="F500" s="55"/>
      <c r="G500" s="55"/>
      <c r="H500" s="55"/>
      <c r="I500" s="59"/>
    </row>
    <row r="501" s="50" customFormat="1" spans="1:9">
      <c r="A501" s="54" t="s">
        <v>2330</v>
      </c>
      <c r="B501" s="54" t="s">
        <v>2291</v>
      </c>
      <c r="C501" s="54" t="s">
        <v>1591</v>
      </c>
      <c r="D501" s="55"/>
      <c r="E501" s="55"/>
      <c r="F501" s="55"/>
      <c r="G501" s="55"/>
      <c r="H501" s="55"/>
      <c r="I501" s="59"/>
    </row>
    <row r="502" s="50" customFormat="1" spans="1:9">
      <c r="A502" s="54" t="s">
        <v>2331</v>
      </c>
      <c r="B502" s="54" t="s">
        <v>2291</v>
      </c>
      <c r="C502" s="54" t="s">
        <v>1591</v>
      </c>
      <c r="D502" s="55"/>
      <c r="E502" s="55"/>
      <c r="F502" s="55"/>
      <c r="G502" s="55"/>
      <c r="H502" s="55"/>
      <c r="I502" s="59"/>
    </row>
    <row r="503" s="50" customFormat="1" spans="1:9">
      <c r="A503" s="54" t="s">
        <v>2332</v>
      </c>
      <c r="B503" s="54" t="s">
        <v>2291</v>
      </c>
      <c r="C503" s="54" t="s">
        <v>1591</v>
      </c>
      <c r="D503" s="55"/>
      <c r="E503" s="55"/>
      <c r="F503" s="55"/>
      <c r="G503" s="55"/>
      <c r="H503" s="55"/>
      <c r="I503" s="59"/>
    </row>
    <row r="504" s="50" customFormat="1" spans="1:9">
      <c r="A504" s="54" t="s">
        <v>2333</v>
      </c>
      <c r="B504" s="54" t="s">
        <v>2291</v>
      </c>
      <c r="C504" s="54" t="s">
        <v>1591</v>
      </c>
      <c r="D504" s="55"/>
      <c r="E504" s="55"/>
      <c r="F504" s="55"/>
      <c r="G504" s="55"/>
      <c r="H504" s="55"/>
      <c r="I504" s="59"/>
    </row>
    <row r="505" s="50" customFormat="1" spans="1:9">
      <c r="A505" s="54" t="s">
        <v>2334</v>
      </c>
      <c r="B505" s="54" t="s">
        <v>2291</v>
      </c>
      <c r="C505" s="54" t="s">
        <v>1591</v>
      </c>
      <c r="D505" s="55"/>
      <c r="E505" s="55"/>
      <c r="F505" s="55"/>
      <c r="G505" s="55"/>
      <c r="H505" s="55"/>
      <c r="I505" s="59"/>
    </row>
    <row r="506" s="50" customFormat="1" spans="1:9">
      <c r="A506" s="54" t="s">
        <v>2335</v>
      </c>
      <c r="B506" s="54" t="s">
        <v>2291</v>
      </c>
      <c r="C506" s="54" t="s">
        <v>1591</v>
      </c>
      <c r="D506" s="55"/>
      <c r="E506" s="55"/>
      <c r="F506" s="55"/>
      <c r="G506" s="55"/>
      <c r="H506" s="55"/>
      <c r="I506" s="59"/>
    </row>
    <row r="507" s="50" customFormat="1" spans="1:9">
      <c r="A507" s="54" t="s">
        <v>2336</v>
      </c>
      <c r="B507" s="54" t="s">
        <v>2291</v>
      </c>
      <c r="C507" s="54" t="s">
        <v>1591</v>
      </c>
      <c r="D507" s="55"/>
      <c r="E507" s="55"/>
      <c r="F507" s="55"/>
      <c r="G507" s="55"/>
      <c r="H507" s="55"/>
      <c r="I507" s="59"/>
    </row>
    <row r="508" s="50" customFormat="1" spans="1:9">
      <c r="A508" s="54" t="s">
        <v>2337</v>
      </c>
      <c r="B508" s="54" t="s">
        <v>2291</v>
      </c>
      <c r="C508" s="54" t="s">
        <v>1591</v>
      </c>
      <c r="D508" s="55"/>
      <c r="E508" s="55"/>
      <c r="F508" s="55"/>
      <c r="G508" s="55"/>
      <c r="H508" s="55"/>
      <c r="I508" s="59"/>
    </row>
    <row r="509" s="50" customFormat="1" spans="1:9">
      <c r="A509" s="54" t="s">
        <v>2338</v>
      </c>
      <c r="B509" s="54" t="s">
        <v>2291</v>
      </c>
      <c r="C509" s="54" t="s">
        <v>1591</v>
      </c>
      <c r="D509" s="55"/>
      <c r="E509" s="55"/>
      <c r="F509" s="55"/>
      <c r="G509" s="55"/>
      <c r="H509" s="55"/>
      <c r="I509" s="59"/>
    </row>
    <row r="510" s="50" customFormat="1" spans="1:9">
      <c r="A510" s="54" t="s">
        <v>2339</v>
      </c>
      <c r="B510" s="54" t="s">
        <v>2291</v>
      </c>
      <c r="C510" s="54" t="s">
        <v>1591</v>
      </c>
      <c r="D510" s="55"/>
      <c r="E510" s="55"/>
      <c r="F510" s="55"/>
      <c r="G510" s="55"/>
      <c r="H510" s="55"/>
      <c r="I510" s="59"/>
    </row>
    <row r="511" s="50" customFormat="1" spans="1:9">
      <c r="A511" s="54" t="s">
        <v>2340</v>
      </c>
      <c r="B511" s="54" t="s">
        <v>2291</v>
      </c>
      <c r="C511" s="54" t="s">
        <v>1591</v>
      </c>
      <c r="D511" s="55"/>
      <c r="E511" s="55"/>
      <c r="F511" s="55"/>
      <c r="G511" s="55"/>
      <c r="H511" s="55"/>
      <c r="I511" s="59"/>
    </row>
    <row r="512" s="50" customFormat="1" spans="1:9">
      <c r="A512" s="54" t="s">
        <v>2341</v>
      </c>
      <c r="B512" s="54" t="s">
        <v>2291</v>
      </c>
      <c r="C512" s="54" t="s">
        <v>1591</v>
      </c>
      <c r="D512" s="55"/>
      <c r="E512" s="55"/>
      <c r="F512" s="55"/>
      <c r="G512" s="55"/>
      <c r="H512" s="55"/>
      <c r="I512" s="59"/>
    </row>
    <row r="513" s="50" customFormat="1" spans="1:9">
      <c r="A513" s="54" t="s">
        <v>2342</v>
      </c>
      <c r="B513" s="54" t="s">
        <v>2291</v>
      </c>
      <c r="C513" s="54" t="s">
        <v>1591</v>
      </c>
      <c r="D513" s="55"/>
      <c r="E513" s="55"/>
      <c r="F513" s="55"/>
      <c r="G513" s="55"/>
      <c r="H513" s="55"/>
      <c r="I513" s="59"/>
    </row>
    <row r="514" s="50" customFormat="1" spans="1:9">
      <c r="A514" s="54" t="s">
        <v>2343</v>
      </c>
      <c r="B514" s="54" t="s">
        <v>2291</v>
      </c>
      <c r="C514" s="54" t="s">
        <v>1591</v>
      </c>
      <c r="D514" s="55"/>
      <c r="E514" s="55"/>
      <c r="F514" s="55"/>
      <c r="G514" s="55"/>
      <c r="H514" s="55"/>
      <c r="I514" s="59"/>
    </row>
    <row r="515" s="50" customFormat="1" spans="1:9">
      <c r="A515" s="54" t="s">
        <v>2344</v>
      </c>
      <c r="B515" s="54" t="s">
        <v>2291</v>
      </c>
      <c r="C515" s="54" t="s">
        <v>1591</v>
      </c>
      <c r="D515" s="55"/>
      <c r="E515" s="55"/>
      <c r="F515" s="55"/>
      <c r="G515" s="55"/>
      <c r="H515" s="55"/>
      <c r="I515" s="59"/>
    </row>
    <row r="516" s="50" customFormat="1" spans="1:9">
      <c r="A516" s="54" t="s">
        <v>2345</v>
      </c>
      <c r="B516" s="54" t="s">
        <v>2291</v>
      </c>
      <c r="C516" s="54" t="s">
        <v>1591</v>
      </c>
      <c r="D516" s="55"/>
      <c r="E516" s="55"/>
      <c r="F516" s="55"/>
      <c r="G516" s="55"/>
      <c r="H516" s="55"/>
      <c r="I516" s="59"/>
    </row>
    <row r="517" s="50" customFormat="1" spans="1:9">
      <c r="A517" s="54" t="s">
        <v>2346</v>
      </c>
      <c r="B517" s="54" t="s">
        <v>2291</v>
      </c>
      <c r="C517" s="54" t="s">
        <v>1591</v>
      </c>
      <c r="D517" s="55"/>
      <c r="E517" s="55"/>
      <c r="F517" s="55"/>
      <c r="G517" s="55"/>
      <c r="H517" s="55"/>
      <c r="I517" s="59"/>
    </row>
    <row r="518" s="50" customFormat="1" spans="1:9">
      <c r="A518" s="54" t="s">
        <v>2347</v>
      </c>
      <c r="B518" s="54" t="s">
        <v>2291</v>
      </c>
      <c r="C518" s="54" t="s">
        <v>1591</v>
      </c>
      <c r="D518" s="55"/>
      <c r="E518" s="55"/>
      <c r="F518" s="55"/>
      <c r="G518" s="55"/>
      <c r="H518" s="55"/>
      <c r="I518" s="59"/>
    </row>
    <row r="519" s="50" customFormat="1" spans="1:9">
      <c r="A519" s="54" t="s">
        <v>2348</v>
      </c>
      <c r="B519" s="54" t="s">
        <v>2291</v>
      </c>
      <c r="C519" s="54" t="s">
        <v>1591</v>
      </c>
      <c r="D519" s="55"/>
      <c r="E519" s="55"/>
      <c r="F519" s="55"/>
      <c r="G519" s="55"/>
      <c r="H519" s="55"/>
      <c r="I519" s="59"/>
    </row>
    <row r="520" s="50" customFormat="1" spans="1:9">
      <c r="A520" s="54" t="s">
        <v>2349</v>
      </c>
      <c r="B520" s="54" t="s">
        <v>2291</v>
      </c>
      <c r="C520" s="54" t="s">
        <v>1591</v>
      </c>
      <c r="D520" s="55"/>
      <c r="E520" s="55"/>
      <c r="F520" s="55"/>
      <c r="G520" s="55"/>
      <c r="H520" s="55"/>
      <c r="I520" s="59"/>
    </row>
    <row r="521" s="50" customFormat="1" spans="1:9">
      <c r="A521" s="54" t="s">
        <v>2350</v>
      </c>
      <c r="B521" s="54" t="s">
        <v>2291</v>
      </c>
      <c r="C521" s="54" t="s">
        <v>1591</v>
      </c>
      <c r="D521" s="55"/>
      <c r="E521" s="55"/>
      <c r="F521" s="55"/>
      <c r="G521" s="55"/>
      <c r="H521" s="55"/>
      <c r="I521" s="59"/>
    </row>
    <row r="522" s="50" customFormat="1" spans="1:9">
      <c r="A522" s="54" t="s">
        <v>2351</v>
      </c>
      <c r="B522" s="54" t="s">
        <v>2291</v>
      </c>
      <c r="C522" s="54" t="s">
        <v>1591</v>
      </c>
      <c r="D522" s="55"/>
      <c r="E522" s="55"/>
      <c r="F522" s="55"/>
      <c r="G522" s="55"/>
      <c r="H522" s="55"/>
      <c r="I522" s="59"/>
    </row>
    <row r="523" s="50" customFormat="1" spans="1:9">
      <c r="A523" s="54" t="s">
        <v>2352</v>
      </c>
      <c r="B523" s="54" t="s">
        <v>2291</v>
      </c>
      <c r="C523" s="54" t="s">
        <v>1591</v>
      </c>
      <c r="D523" s="55"/>
      <c r="E523" s="55"/>
      <c r="F523" s="55"/>
      <c r="G523" s="55"/>
      <c r="H523" s="55"/>
      <c r="I523" s="59"/>
    </row>
    <row r="524" s="50" customFormat="1" spans="1:9">
      <c r="A524" s="54" t="s">
        <v>2353</v>
      </c>
      <c r="B524" s="54" t="s">
        <v>2291</v>
      </c>
      <c r="C524" s="54" t="s">
        <v>1591</v>
      </c>
      <c r="D524" s="55"/>
      <c r="E524" s="55"/>
      <c r="F524" s="55"/>
      <c r="G524" s="55"/>
      <c r="H524" s="55"/>
      <c r="I524" s="59"/>
    </row>
    <row r="525" s="50" customFormat="1" spans="1:9">
      <c r="A525" s="54" t="s">
        <v>2354</v>
      </c>
      <c r="B525" s="54" t="s">
        <v>2291</v>
      </c>
      <c r="C525" s="54" t="s">
        <v>1591</v>
      </c>
      <c r="D525" s="55"/>
      <c r="E525" s="55"/>
      <c r="F525" s="55"/>
      <c r="G525" s="55"/>
      <c r="H525" s="55"/>
      <c r="I525" s="59"/>
    </row>
    <row r="526" s="50" customFormat="1" spans="1:9">
      <c r="A526" s="54" t="s">
        <v>2355</v>
      </c>
      <c r="B526" s="54" t="s">
        <v>2291</v>
      </c>
      <c r="C526" s="54" t="s">
        <v>1591</v>
      </c>
      <c r="D526" s="55"/>
      <c r="E526" s="55"/>
      <c r="F526" s="55"/>
      <c r="G526" s="55"/>
      <c r="H526" s="55"/>
      <c r="I526" s="59"/>
    </row>
    <row r="527" s="50" customFormat="1" spans="1:9">
      <c r="A527" s="54" t="s">
        <v>2356</v>
      </c>
      <c r="B527" s="54" t="s">
        <v>2291</v>
      </c>
      <c r="C527" s="54" t="s">
        <v>1591</v>
      </c>
      <c r="D527" s="55"/>
      <c r="E527" s="55"/>
      <c r="F527" s="55"/>
      <c r="G527" s="55"/>
      <c r="H527" s="55"/>
      <c r="I527" s="59"/>
    </row>
    <row r="528" s="50" customFormat="1" spans="1:9">
      <c r="A528" s="54" t="s">
        <v>2357</v>
      </c>
      <c r="B528" s="54" t="s">
        <v>2291</v>
      </c>
      <c r="C528" s="54" t="s">
        <v>1591</v>
      </c>
      <c r="D528" s="55"/>
      <c r="E528" s="55"/>
      <c r="F528" s="55"/>
      <c r="G528" s="55"/>
      <c r="H528" s="55"/>
      <c r="I528" s="59"/>
    </row>
    <row r="529" s="50" customFormat="1" spans="1:9">
      <c r="A529" s="54" t="s">
        <v>2358</v>
      </c>
      <c r="B529" s="54" t="s">
        <v>2291</v>
      </c>
      <c r="C529" s="54" t="s">
        <v>1591</v>
      </c>
      <c r="D529" s="55"/>
      <c r="E529" s="55"/>
      <c r="F529" s="55"/>
      <c r="G529" s="55"/>
      <c r="H529" s="55"/>
      <c r="I529" s="59"/>
    </row>
    <row r="530" s="50" customFormat="1" spans="1:9">
      <c r="A530" s="54" t="s">
        <v>2359</v>
      </c>
      <c r="B530" s="54" t="s">
        <v>2291</v>
      </c>
      <c r="C530" s="54" t="s">
        <v>1591</v>
      </c>
      <c r="D530" s="55"/>
      <c r="E530" s="55"/>
      <c r="F530" s="55"/>
      <c r="G530" s="55"/>
      <c r="H530" s="55"/>
      <c r="I530" s="59"/>
    </row>
    <row r="531" s="50" customFormat="1" spans="1:9">
      <c r="A531" s="54" t="s">
        <v>2360</v>
      </c>
      <c r="B531" s="54" t="s">
        <v>2291</v>
      </c>
      <c r="C531" s="54" t="s">
        <v>1591</v>
      </c>
      <c r="D531" s="55"/>
      <c r="E531" s="55"/>
      <c r="F531" s="55"/>
      <c r="G531" s="55"/>
      <c r="H531" s="55"/>
      <c r="I531" s="59"/>
    </row>
    <row r="532" s="50" customFormat="1" spans="1:9">
      <c r="A532" s="54" t="s">
        <v>2361</v>
      </c>
      <c r="B532" s="54" t="s">
        <v>2291</v>
      </c>
      <c r="C532" s="54" t="s">
        <v>1591</v>
      </c>
      <c r="D532" s="55"/>
      <c r="E532" s="55"/>
      <c r="F532" s="55"/>
      <c r="G532" s="55"/>
      <c r="H532" s="55"/>
      <c r="I532" s="59"/>
    </row>
    <row r="533" s="50" customFormat="1" spans="1:9">
      <c r="A533" s="54" t="s">
        <v>2362</v>
      </c>
      <c r="B533" s="54" t="s">
        <v>2291</v>
      </c>
      <c r="C533" s="54" t="s">
        <v>1591</v>
      </c>
      <c r="D533" s="55"/>
      <c r="E533" s="55"/>
      <c r="F533" s="55"/>
      <c r="G533" s="55"/>
      <c r="H533" s="55"/>
      <c r="I533" s="59"/>
    </row>
    <row r="534" s="50" customFormat="1" spans="1:9">
      <c r="A534" s="54" t="s">
        <v>2363</v>
      </c>
      <c r="B534" s="54" t="s">
        <v>2291</v>
      </c>
      <c r="C534" s="54" t="s">
        <v>1591</v>
      </c>
      <c r="D534" s="55"/>
      <c r="E534" s="55"/>
      <c r="F534" s="55"/>
      <c r="G534" s="55"/>
      <c r="H534" s="55"/>
      <c r="I534" s="59"/>
    </row>
    <row r="535" s="50" customFormat="1" spans="1:9">
      <c r="A535" s="54" t="s">
        <v>2364</v>
      </c>
      <c r="B535" s="54" t="s">
        <v>2291</v>
      </c>
      <c r="C535" s="54" t="s">
        <v>1591</v>
      </c>
      <c r="D535" s="55"/>
      <c r="E535" s="55"/>
      <c r="F535" s="55"/>
      <c r="G535" s="55"/>
      <c r="H535" s="55"/>
      <c r="I535" s="59"/>
    </row>
    <row r="536" s="50" customFormat="1" spans="1:9">
      <c r="A536" s="54" t="s">
        <v>2365</v>
      </c>
      <c r="B536" s="54" t="s">
        <v>2291</v>
      </c>
      <c r="C536" s="54" t="s">
        <v>1591</v>
      </c>
      <c r="D536" s="55"/>
      <c r="E536" s="55"/>
      <c r="F536" s="55"/>
      <c r="G536" s="55"/>
      <c r="H536" s="55"/>
      <c r="I536" s="59"/>
    </row>
    <row r="537" s="50" customFormat="1" spans="1:9">
      <c r="A537" s="54" t="s">
        <v>2366</v>
      </c>
      <c r="B537" s="54" t="s">
        <v>2291</v>
      </c>
      <c r="C537" s="54" t="s">
        <v>1591</v>
      </c>
      <c r="D537" s="55"/>
      <c r="E537" s="55"/>
      <c r="F537" s="55"/>
      <c r="G537" s="55"/>
      <c r="H537" s="55"/>
      <c r="I537" s="59"/>
    </row>
    <row r="538" s="50" customFormat="1" spans="1:9">
      <c r="A538" s="54" t="s">
        <v>2367</v>
      </c>
      <c r="B538" s="54" t="s">
        <v>2291</v>
      </c>
      <c r="C538" s="54" t="s">
        <v>1591</v>
      </c>
      <c r="D538" s="55"/>
      <c r="E538" s="55"/>
      <c r="F538" s="55"/>
      <c r="G538" s="55"/>
      <c r="H538" s="55"/>
      <c r="I538" s="59"/>
    </row>
    <row r="539" s="50" customFormat="1" spans="1:9">
      <c r="A539" s="54" t="s">
        <v>2368</v>
      </c>
      <c r="B539" s="54" t="s">
        <v>2291</v>
      </c>
      <c r="C539" s="54" t="s">
        <v>1591</v>
      </c>
      <c r="D539" s="55"/>
      <c r="E539" s="55"/>
      <c r="F539" s="55"/>
      <c r="G539" s="55"/>
      <c r="H539" s="55"/>
      <c r="I539" s="59"/>
    </row>
    <row r="540" s="50" customFormat="1" spans="1:9">
      <c r="A540" s="54" t="s">
        <v>2369</v>
      </c>
      <c r="B540" s="54" t="s">
        <v>2291</v>
      </c>
      <c r="C540" s="54" t="s">
        <v>1591</v>
      </c>
      <c r="D540" s="55"/>
      <c r="E540" s="55"/>
      <c r="F540" s="55"/>
      <c r="G540" s="55"/>
      <c r="H540" s="55"/>
      <c r="I540" s="59"/>
    </row>
    <row r="541" s="50" customFormat="1" spans="1:9">
      <c r="A541" s="54" t="s">
        <v>2370</v>
      </c>
      <c r="B541" s="54" t="s">
        <v>2291</v>
      </c>
      <c r="C541" s="54" t="s">
        <v>1591</v>
      </c>
      <c r="D541" s="55"/>
      <c r="E541" s="55"/>
      <c r="F541" s="55"/>
      <c r="G541" s="55"/>
      <c r="H541" s="55"/>
      <c r="I541" s="59"/>
    </row>
    <row r="542" s="50" customFormat="1" spans="1:9">
      <c r="A542" s="54" t="s">
        <v>2371</v>
      </c>
      <c r="B542" s="54" t="s">
        <v>2291</v>
      </c>
      <c r="C542" s="54" t="s">
        <v>1591</v>
      </c>
      <c r="D542" s="55"/>
      <c r="E542" s="55"/>
      <c r="F542" s="55"/>
      <c r="G542" s="55"/>
      <c r="H542" s="55"/>
      <c r="I542" s="59"/>
    </row>
    <row r="543" s="50" customFormat="1" spans="1:9">
      <c r="A543" s="54" t="s">
        <v>2372</v>
      </c>
      <c r="B543" s="54" t="s">
        <v>2291</v>
      </c>
      <c r="C543" s="54" t="s">
        <v>1591</v>
      </c>
      <c r="D543" s="55"/>
      <c r="E543" s="55"/>
      <c r="F543" s="55"/>
      <c r="G543" s="55"/>
      <c r="H543" s="55"/>
      <c r="I543" s="59"/>
    </row>
    <row r="544" s="50" customFormat="1" spans="1:9">
      <c r="A544" s="54" t="s">
        <v>2373</v>
      </c>
      <c r="B544" s="54" t="s">
        <v>2291</v>
      </c>
      <c r="C544" s="54" t="s">
        <v>1591</v>
      </c>
      <c r="D544" s="55"/>
      <c r="E544" s="55"/>
      <c r="F544" s="55"/>
      <c r="G544" s="55"/>
      <c r="H544" s="55"/>
      <c r="I544" s="59"/>
    </row>
    <row r="545" s="50" customFormat="1" spans="1:9">
      <c r="A545" s="54" t="s">
        <v>2374</v>
      </c>
      <c r="B545" s="54" t="s">
        <v>2291</v>
      </c>
      <c r="C545" s="54" t="s">
        <v>1591</v>
      </c>
      <c r="D545" s="55"/>
      <c r="E545" s="55"/>
      <c r="F545" s="55"/>
      <c r="G545" s="55"/>
      <c r="H545" s="55"/>
      <c r="I545" s="59"/>
    </row>
    <row r="546" s="50" customFormat="1" spans="1:9">
      <c r="A546" s="54" t="s">
        <v>2375</v>
      </c>
      <c r="B546" s="54" t="s">
        <v>2376</v>
      </c>
      <c r="C546" s="54" t="s">
        <v>1591</v>
      </c>
      <c r="D546" s="55"/>
      <c r="E546" s="55"/>
      <c r="F546" s="55"/>
      <c r="G546" s="55"/>
      <c r="H546" s="55"/>
      <c r="I546" s="59"/>
    </row>
    <row r="547" s="50" customFormat="1" spans="1:9">
      <c r="A547" s="54" t="s">
        <v>2377</v>
      </c>
      <c r="B547" s="54" t="s">
        <v>2376</v>
      </c>
      <c r="C547" s="54" t="s">
        <v>1591</v>
      </c>
      <c r="D547" s="55"/>
      <c r="E547" s="55"/>
      <c r="F547" s="55"/>
      <c r="G547" s="55"/>
      <c r="H547" s="55"/>
      <c r="I547" s="59"/>
    </row>
    <row r="548" s="50" customFormat="1" spans="1:9">
      <c r="A548" s="54" t="s">
        <v>2378</v>
      </c>
      <c r="B548" s="54" t="s">
        <v>2376</v>
      </c>
      <c r="C548" s="54" t="s">
        <v>1591</v>
      </c>
      <c r="D548" s="55"/>
      <c r="E548" s="55"/>
      <c r="F548" s="55"/>
      <c r="G548" s="55"/>
      <c r="H548" s="55"/>
      <c r="I548" s="59"/>
    </row>
    <row r="549" s="50" customFormat="1" spans="1:9">
      <c r="A549" s="54" t="s">
        <v>2379</v>
      </c>
      <c r="B549" s="54" t="s">
        <v>2376</v>
      </c>
      <c r="C549" s="54" t="s">
        <v>1591</v>
      </c>
      <c r="D549" s="55"/>
      <c r="E549" s="55"/>
      <c r="F549" s="55"/>
      <c r="G549" s="55"/>
      <c r="H549" s="55"/>
      <c r="I549" s="59"/>
    </row>
    <row r="550" s="50" customFormat="1" spans="1:9">
      <c r="A550" s="54" t="s">
        <v>2380</v>
      </c>
      <c r="B550" s="54" t="s">
        <v>2376</v>
      </c>
      <c r="C550" s="54" t="s">
        <v>1591</v>
      </c>
      <c r="D550" s="55"/>
      <c r="E550" s="55"/>
      <c r="F550" s="55"/>
      <c r="G550" s="55"/>
      <c r="H550" s="55"/>
      <c r="I550" s="59"/>
    </row>
    <row r="551" s="50" customFormat="1" spans="1:9">
      <c r="A551" s="54" t="s">
        <v>2381</v>
      </c>
      <c r="B551" s="54" t="s">
        <v>2376</v>
      </c>
      <c r="C551" s="54" t="s">
        <v>1591</v>
      </c>
      <c r="D551" s="55"/>
      <c r="E551" s="55"/>
      <c r="F551" s="55"/>
      <c r="G551" s="55"/>
      <c r="H551" s="55"/>
      <c r="I551" s="59"/>
    </row>
    <row r="552" s="50" customFormat="1" spans="1:9">
      <c r="A552" s="54" t="s">
        <v>2382</v>
      </c>
      <c r="B552" s="54" t="s">
        <v>2376</v>
      </c>
      <c r="C552" s="54" t="s">
        <v>1591</v>
      </c>
      <c r="D552" s="55"/>
      <c r="E552" s="55"/>
      <c r="F552" s="55"/>
      <c r="G552" s="55"/>
      <c r="H552" s="55"/>
      <c r="I552" s="59"/>
    </row>
    <row r="553" s="50" customFormat="1" spans="1:9">
      <c r="A553" s="54" t="s">
        <v>2383</v>
      </c>
      <c r="B553" s="54" t="s">
        <v>2376</v>
      </c>
      <c r="C553" s="54" t="s">
        <v>1591</v>
      </c>
      <c r="D553" s="55"/>
      <c r="E553" s="55"/>
      <c r="F553" s="55"/>
      <c r="G553" s="55"/>
      <c r="H553" s="55"/>
      <c r="I553" s="59"/>
    </row>
    <row r="554" s="50" customFormat="1" spans="1:9">
      <c r="A554" s="54" t="s">
        <v>2384</v>
      </c>
      <c r="B554" s="54" t="s">
        <v>2376</v>
      </c>
      <c r="C554" s="54" t="s">
        <v>1591</v>
      </c>
      <c r="D554" s="55"/>
      <c r="E554" s="55"/>
      <c r="F554" s="55"/>
      <c r="G554" s="55"/>
      <c r="H554" s="55"/>
      <c r="I554" s="59"/>
    </row>
    <row r="555" s="50" customFormat="1" spans="1:9">
      <c r="A555" s="54" t="s">
        <v>2385</v>
      </c>
      <c r="B555" s="54" t="s">
        <v>2376</v>
      </c>
      <c r="C555" s="54" t="s">
        <v>1591</v>
      </c>
      <c r="D555" s="55"/>
      <c r="E555" s="55"/>
      <c r="F555" s="55"/>
      <c r="G555" s="55"/>
      <c r="H555" s="55"/>
      <c r="I555" s="59"/>
    </row>
    <row r="556" s="50" customFormat="1" spans="1:9">
      <c r="A556" s="54" t="s">
        <v>2386</v>
      </c>
      <c r="B556" s="54" t="s">
        <v>2376</v>
      </c>
      <c r="C556" s="54" t="s">
        <v>1591</v>
      </c>
      <c r="D556" s="55"/>
      <c r="E556" s="55"/>
      <c r="F556" s="55"/>
      <c r="G556" s="55"/>
      <c r="H556" s="55"/>
      <c r="I556" s="59"/>
    </row>
    <row r="557" s="50" customFormat="1" spans="1:9">
      <c r="A557" s="54" t="s">
        <v>2387</v>
      </c>
      <c r="B557" s="54" t="s">
        <v>2376</v>
      </c>
      <c r="C557" s="54" t="s">
        <v>1591</v>
      </c>
      <c r="D557" s="55"/>
      <c r="E557" s="55"/>
      <c r="F557" s="55"/>
      <c r="G557" s="55"/>
      <c r="H557" s="55"/>
      <c r="I557" s="59"/>
    </row>
    <row r="558" s="50" customFormat="1" spans="1:9">
      <c r="A558" s="54" t="s">
        <v>2388</v>
      </c>
      <c r="B558" s="54" t="s">
        <v>2376</v>
      </c>
      <c r="C558" s="54" t="s">
        <v>1591</v>
      </c>
      <c r="D558" s="55"/>
      <c r="E558" s="55"/>
      <c r="F558" s="55"/>
      <c r="G558" s="55"/>
      <c r="H558" s="55"/>
      <c r="I558" s="59"/>
    </row>
    <row r="559" s="50" customFormat="1" spans="1:9">
      <c r="A559" s="54" t="s">
        <v>2389</v>
      </c>
      <c r="B559" s="54" t="s">
        <v>2376</v>
      </c>
      <c r="C559" s="54" t="s">
        <v>1591</v>
      </c>
      <c r="D559" s="55"/>
      <c r="E559" s="55"/>
      <c r="F559" s="55"/>
      <c r="G559" s="55"/>
      <c r="H559" s="55"/>
      <c r="I559" s="59"/>
    </row>
    <row r="560" s="50" customFormat="1" spans="1:9">
      <c r="A560" s="54" t="s">
        <v>2390</v>
      </c>
      <c r="B560" s="54" t="s">
        <v>2376</v>
      </c>
      <c r="C560" s="54" t="s">
        <v>1591</v>
      </c>
      <c r="D560" s="55"/>
      <c r="E560" s="55"/>
      <c r="F560" s="55"/>
      <c r="G560" s="55"/>
      <c r="H560" s="55"/>
      <c r="I560" s="59"/>
    </row>
    <row r="561" s="50" customFormat="1" spans="1:9">
      <c r="A561" s="54" t="s">
        <v>2391</v>
      </c>
      <c r="B561" s="54" t="s">
        <v>2376</v>
      </c>
      <c r="C561" s="54" t="s">
        <v>1591</v>
      </c>
      <c r="D561" s="55"/>
      <c r="E561" s="55"/>
      <c r="F561" s="55"/>
      <c r="G561" s="55"/>
      <c r="H561" s="55"/>
      <c r="I561" s="59"/>
    </row>
    <row r="562" s="50" customFormat="1" spans="1:9">
      <c r="A562" s="54" t="s">
        <v>2392</v>
      </c>
      <c r="B562" s="54" t="s">
        <v>2376</v>
      </c>
      <c r="C562" s="54" t="s">
        <v>1591</v>
      </c>
      <c r="D562" s="55"/>
      <c r="E562" s="55"/>
      <c r="F562" s="55"/>
      <c r="G562" s="55"/>
      <c r="H562" s="55"/>
      <c r="I562" s="59"/>
    </row>
    <row r="563" s="50" customFormat="1" spans="1:9">
      <c r="A563" s="54" t="s">
        <v>2393</v>
      </c>
      <c r="B563" s="54" t="s">
        <v>2376</v>
      </c>
      <c r="C563" s="54" t="s">
        <v>1591</v>
      </c>
      <c r="D563" s="55"/>
      <c r="E563" s="55"/>
      <c r="F563" s="55"/>
      <c r="G563" s="55"/>
      <c r="H563" s="55"/>
      <c r="I563" s="59"/>
    </row>
    <row r="564" s="50" customFormat="1" spans="1:9">
      <c r="A564" s="54" t="s">
        <v>2394</v>
      </c>
      <c r="B564" s="54" t="s">
        <v>2376</v>
      </c>
      <c r="C564" s="54" t="s">
        <v>1591</v>
      </c>
      <c r="D564" s="55"/>
      <c r="E564" s="55"/>
      <c r="F564" s="55"/>
      <c r="G564" s="55"/>
      <c r="H564" s="55"/>
      <c r="I564" s="59"/>
    </row>
    <row r="565" s="50" customFormat="1" spans="1:9">
      <c r="A565" s="54" t="s">
        <v>2395</v>
      </c>
      <c r="B565" s="54" t="s">
        <v>2376</v>
      </c>
      <c r="C565" s="54" t="s">
        <v>1591</v>
      </c>
      <c r="D565" s="55"/>
      <c r="E565" s="55"/>
      <c r="F565" s="55"/>
      <c r="G565" s="55"/>
      <c r="H565" s="55"/>
      <c r="I565" s="59"/>
    </row>
    <row r="566" s="50" customFormat="1" spans="1:9">
      <c r="A566" s="54" t="s">
        <v>2396</v>
      </c>
      <c r="B566" s="54" t="s">
        <v>2376</v>
      </c>
      <c r="C566" s="54" t="s">
        <v>1591</v>
      </c>
      <c r="D566" s="55"/>
      <c r="E566" s="55"/>
      <c r="F566" s="55"/>
      <c r="G566" s="55"/>
      <c r="H566" s="55"/>
      <c r="I566" s="59"/>
    </row>
    <row r="567" s="50" customFormat="1" spans="1:9">
      <c r="A567" s="54" t="s">
        <v>2397</v>
      </c>
      <c r="B567" s="54" t="s">
        <v>2376</v>
      </c>
      <c r="C567" s="54" t="s">
        <v>1591</v>
      </c>
      <c r="D567" s="55"/>
      <c r="E567" s="55"/>
      <c r="F567" s="55"/>
      <c r="G567" s="55"/>
      <c r="H567" s="55"/>
      <c r="I567" s="59"/>
    </row>
    <row r="568" s="50" customFormat="1" spans="1:9">
      <c r="A568" s="54" t="s">
        <v>2398</v>
      </c>
      <c r="B568" s="54" t="s">
        <v>2376</v>
      </c>
      <c r="C568" s="54" t="s">
        <v>1591</v>
      </c>
      <c r="D568" s="55"/>
      <c r="E568" s="55"/>
      <c r="F568" s="55"/>
      <c r="G568" s="55"/>
      <c r="H568" s="55"/>
      <c r="I568" s="59"/>
    </row>
    <row r="569" s="50" customFormat="1" spans="1:9">
      <c r="A569" s="54" t="s">
        <v>2399</v>
      </c>
      <c r="B569" s="54" t="s">
        <v>2376</v>
      </c>
      <c r="C569" s="54" t="s">
        <v>1591</v>
      </c>
      <c r="D569" s="55"/>
      <c r="E569" s="55"/>
      <c r="F569" s="55"/>
      <c r="G569" s="55"/>
      <c r="H569" s="55"/>
      <c r="I569" s="59"/>
    </row>
    <row r="570" s="50" customFormat="1" spans="1:9">
      <c r="A570" s="54" t="s">
        <v>2400</v>
      </c>
      <c r="B570" s="54" t="s">
        <v>2376</v>
      </c>
      <c r="C570" s="54" t="s">
        <v>1591</v>
      </c>
      <c r="D570" s="55"/>
      <c r="E570" s="55"/>
      <c r="F570" s="55"/>
      <c r="G570" s="55"/>
      <c r="H570" s="55"/>
      <c r="I570" s="59"/>
    </row>
    <row r="571" s="50" customFormat="1" spans="1:9">
      <c r="A571" s="54" t="s">
        <v>2401</v>
      </c>
      <c r="B571" s="54" t="s">
        <v>2376</v>
      </c>
      <c r="C571" s="54" t="s">
        <v>1591</v>
      </c>
      <c r="D571" s="55"/>
      <c r="E571" s="55"/>
      <c r="F571" s="55"/>
      <c r="G571" s="55"/>
      <c r="H571" s="55"/>
      <c r="I571" s="59"/>
    </row>
    <row r="572" s="50" customFormat="1" spans="1:9">
      <c r="A572" s="54" t="s">
        <v>2402</v>
      </c>
      <c r="B572" s="54" t="s">
        <v>2376</v>
      </c>
      <c r="C572" s="54" t="s">
        <v>1591</v>
      </c>
      <c r="D572" s="55"/>
      <c r="E572" s="55"/>
      <c r="F572" s="55"/>
      <c r="G572" s="55"/>
      <c r="H572" s="55"/>
      <c r="I572" s="59"/>
    </row>
    <row r="573" s="50" customFormat="1" spans="1:9">
      <c r="A573" s="54" t="s">
        <v>2403</v>
      </c>
      <c r="B573" s="54" t="s">
        <v>2376</v>
      </c>
      <c r="C573" s="54" t="s">
        <v>1591</v>
      </c>
      <c r="D573" s="55"/>
      <c r="E573" s="55"/>
      <c r="F573" s="55"/>
      <c r="G573" s="55"/>
      <c r="H573" s="55"/>
      <c r="I573" s="59"/>
    </row>
    <row r="574" s="50" customFormat="1" spans="1:9">
      <c r="A574" s="54" t="s">
        <v>2404</v>
      </c>
      <c r="B574" s="54" t="s">
        <v>2376</v>
      </c>
      <c r="C574" s="54" t="s">
        <v>1591</v>
      </c>
      <c r="D574" s="55"/>
      <c r="E574" s="55"/>
      <c r="F574" s="55"/>
      <c r="G574" s="55"/>
      <c r="H574" s="55"/>
      <c r="I574" s="59"/>
    </row>
    <row r="575" s="50" customFormat="1" spans="1:9">
      <c r="A575" s="54" t="s">
        <v>2405</v>
      </c>
      <c r="B575" s="54" t="s">
        <v>2376</v>
      </c>
      <c r="C575" s="54" t="s">
        <v>1591</v>
      </c>
      <c r="D575" s="55"/>
      <c r="E575" s="55"/>
      <c r="F575" s="55"/>
      <c r="G575" s="55"/>
      <c r="H575" s="55"/>
      <c r="I575" s="59"/>
    </row>
    <row r="576" s="50" customFormat="1" spans="1:9">
      <c r="A576" s="54" t="s">
        <v>2406</v>
      </c>
      <c r="B576" s="54" t="s">
        <v>2376</v>
      </c>
      <c r="C576" s="54" t="s">
        <v>1591</v>
      </c>
      <c r="D576" s="55"/>
      <c r="E576" s="55"/>
      <c r="F576" s="55"/>
      <c r="G576" s="55"/>
      <c r="H576" s="55"/>
      <c r="I576" s="59"/>
    </row>
    <row r="577" s="50" customFormat="1" spans="1:9">
      <c r="A577" s="54" t="s">
        <v>2407</v>
      </c>
      <c r="B577" s="54" t="s">
        <v>2376</v>
      </c>
      <c r="C577" s="54" t="s">
        <v>1591</v>
      </c>
      <c r="D577" s="55"/>
      <c r="E577" s="55"/>
      <c r="F577" s="55"/>
      <c r="G577" s="55"/>
      <c r="H577" s="55"/>
      <c r="I577" s="59"/>
    </row>
    <row r="578" s="50" customFormat="1" spans="1:9">
      <c r="A578" s="54" t="s">
        <v>2408</v>
      </c>
      <c r="B578" s="54" t="s">
        <v>2376</v>
      </c>
      <c r="C578" s="54" t="s">
        <v>1591</v>
      </c>
      <c r="D578" s="55"/>
      <c r="E578" s="55"/>
      <c r="F578" s="55"/>
      <c r="G578" s="55"/>
      <c r="H578" s="55"/>
      <c r="I578" s="59"/>
    </row>
    <row r="579" s="50" customFormat="1" spans="1:9">
      <c r="A579" s="54" t="s">
        <v>2409</v>
      </c>
      <c r="B579" s="54" t="s">
        <v>2376</v>
      </c>
      <c r="C579" s="54" t="s">
        <v>1591</v>
      </c>
      <c r="D579" s="55"/>
      <c r="E579" s="55"/>
      <c r="F579" s="55"/>
      <c r="G579" s="55"/>
      <c r="H579" s="55"/>
      <c r="I579" s="59"/>
    </row>
    <row r="580" s="50" customFormat="1" spans="1:9">
      <c r="A580" s="54" t="s">
        <v>2410</v>
      </c>
      <c r="B580" s="54" t="s">
        <v>2376</v>
      </c>
      <c r="C580" s="54" t="s">
        <v>1591</v>
      </c>
      <c r="D580" s="55"/>
      <c r="E580" s="55"/>
      <c r="F580" s="55"/>
      <c r="G580" s="55"/>
      <c r="H580" s="55"/>
      <c r="I580" s="59"/>
    </row>
    <row r="581" s="50" customFormat="1" spans="1:9">
      <c r="A581" s="54" t="s">
        <v>2411</v>
      </c>
      <c r="B581" s="54" t="s">
        <v>2376</v>
      </c>
      <c r="C581" s="54" t="s">
        <v>1591</v>
      </c>
      <c r="D581" s="55"/>
      <c r="E581" s="55"/>
      <c r="F581" s="55"/>
      <c r="G581" s="55"/>
      <c r="H581" s="55"/>
      <c r="I581" s="59"/>
    </row>
    <row r="582" s="50" customFormat="1" spans="1:9">
      <c r="A582" s="54" t="s">
        <v>2412</v>
      </c>
      <c r="B582" s="54" t="s">
        <v>2376</v>
      </c>
      <c r="C582" s="54" t="s">
        <v>1591</v>
      </c>
      <c r="D582" s="55"/>
      <c r="E582" s="55"/>
      <c r="F582" s="55"/>
      <c r="G582" s="55"/>
      <c r="H582" s="55"/>
      <c r="I582" s="59"/>
    </row>
    <row r="583" s="50" customFormat="1" spans="1:9">
      <c r="A583" s="54" t="s">
        <v>2413</v>
      </c>
      <c r="B583" s="54" t="s">
        <v>2376</v>
      </c>
      <c r="C583" s="54" t="s">
        <v>1591</v>
      </c>
      <c r="D583" s="55"/>
      <c r="E583" s="55"/>
      <c r="F583" s="55"/>
      <c r="G583" s="55"/>
      <c r="H583" s="55"/>
      <c r="I583" s="59"/>
    </row>
    <row r="584" s="50" customFormat="1" spans="1:9">
      <c r="A584" s="54" t="s">
        <v>2414</v>
      </c>
      <c r="B584" s="54" t="s">
        <v>2376</v>
      </c>
      <c r="C584" s="54" t="s">
        <v>1591</v>
      </c>
      <c r="D584" s="55"/>
      <c r="E584" s="55"/>
      <c r="F584" s="55"/>
      <c r="G584" s="55"/>
      <c r="H584" s="55"/>
      <c r="I584" s="59"/>
    </row>
    <row r="585" s="50" customFormat="1" spans="1:9">
      <c r="A585" s="54" t="s">
        <v>2415</v>
      </c>
      <c r="B585" s="54" t="s">
        <v>2376</v>
      </c>
      <c r="C585" s="54" t="s">
        <v>1591</v>
      </c>
      <c r="D585" s="55"/>
      <c r="E585" s="55"/>
      <c r="F585" s="55"/>
      <c r="G585" s="55"/>
      <c r="H585" s="55"/>
      <c r="I585" s="59"/>
    </row>
    <row r="586" s="50" customFormat="1" spans="1:9">
      <c r="A586" s="54" t="s">
        <v>2416</v>
      </c>
      <c r="B586" s="54" t="s">
        <v>2376</v>
      </c>
      <c r="C586" s="54" t="s">
        <v>1591</v>
      </c>
      <c r="D586" s="55"/>
      <c r="E586" s="55"/>
      <c r="F586" s="55"/>
      <c r="G586" s="55"/>
      <c r="H586" s="55"/>
      <c r="I586" s="59"/>
    </row>
    <row r="587" s="50" customFormat="1" spans="1:9">
      <c r="A587" s="54" t="s">
        <v>2417</v>
      </c>
      <c r="B587" s="54" t="s">
        <v>2376</v>
      </c>
      <c r="C587" s="54" t="s">
        <v>1591</v>
      </c>
      <c r="D587" s="55"/>
      <c r="E587" s="55"/>
      <c r="F587" s="55"/>
      <c r="G587" s="55"/>
      <c r="H587" s="55"/>
      <c r="I587" s="59"/>
    </row>
    <row r="588" s="50" customFormat="1" spans="1:9">
      <c r="A588" s="54" t="s">
        <v>2418</v>
      </c>
      <c r="B588" s="54" t="s">
        <v>2376</v>
      </c>
      <c r="C588" s="54" t="s">
        <v>1591</v>
      </c>
      <c r="D588" s="55"/>
      <c r="E588" s="55"/>
      <c r="F588" s="55"/>
      <c r="G588" s="55"/>
      <c r="H588" s="55"/>
      <c r="I588" s="59"/>
    </row>
    <row r="589" s="50" customFormat="1" spans="1:9">
      <c r="A589" s="54" t="s">
        <v>2419</v>
      </c>
      <c r="B589" s="54" t="s">
        <v>2376</v>
      </c>
      <c r="C589" s="54" t="s">
        <v>1591</v>
      </c>
      <c r="D589" s="55"/>
      <c r="E589" s="55"/>
      <c r="F589" s="55"/>
      <c r="G589" s="55"/>
      <c r="H589" s="55"/>
      <c r="I589" s="59"/>
    </row>
    <row r="590" s="50" customFormat="1" spans="1:9">
      <c r="A590" s="54" t="s">
        <v>2420</v>
      </c>
      <c r="B590" s="54" t="s">
        <v>2376</v>
      </c>
      <c r="C590" s="54" t="s">
        <v>1591</v>
      </c>
      <c r="D590" s="55"/>
      <c r="E590" s="55"/>
      <c r="F590" s="55"/>
      <c r="G590" s="55"/>
      <c r="H590" s="55"/>
      <c r="I590" s="59"/>
    </row>
    <row r="591" s="50" customFormat="1" spans="1:9">
      <c r="A591" s="54" t="s">
        <v>2421</v>
      </c>
      <c r="B591" s="54" t="s">
        <v>2376</v>
      </c>
      <c r="C591" s="54" t="s">
        <v>1591</v>
      </c>
      <c r="D591" s="55"/>
      <c r="E591" s="55"/>
      <c r="F591" s="55"/>
      <c r="G591" s="55"/>
      <c r="H591" s="55"/>
      <c r="I591" s="59"/>
    </row>
    <row r="592" s="50" customFormat="1" spans="1:9">
      <c r="A592" s="54" t="s">
        <v>2422</v>
      </c>
      <c r="B592" s="54" t="s">
        <v>2376</v>
      </c>
      <c r="C592" s="54" t="s">
        <v>1591</v>
      </c>
      <c r="D592" s="55"/>
      <c r="E592" s="55"/>
      <c r="F592" s="55"/>
      <c r="G592" s="55"/>
      <c r="H592" s="55"/>
      <c r="I592" s="59"/>
    </row>
    <row r="593" s="50" customFormat="1" spans="1:9">
      <c r="A593" s="54" t="s">
        <v>2423</v>
      </c>
      <c r="B593" s="54" t="s">
        <v>2376</v>
      </c>
      <c r="C593" s="54" t="s">
        <v>1591</v>
      </c>
      <c r="D593" s="55"/>
      <c r="E593" s="55"/>
      <c r="F593" s="55"/>
      <c r="G593" s="55"/>
      <c r="H593" s="55"/>
      <c r="I593" s="59"/>
    </row>
    <row r="594" s="50" customFormat="1" spans="1:9">
      <c r="A594" s="54" t="s">
        <v>2424</v>
      </c>
      <c r="B594" s="54" t="s">
        <v>2376</v>
      </c>
      <c r="C594" s="54" t="s">
        <v>1591</v>
      </c>
      <c r="D594" s="55"/>
      <c r="E594" s="55"/>
      <c r="F594" s="55"/>
      <c r="G594" s="55"/>
      <c r="H594" s="55"/>
      <c r="I594" s="59"/>
    </row>
    <row r="595" s="50" customFormat="1" spans="1:9">
      <c r="A595" s="54" t="s">
        <v>2425</v>
      </c>
      <c r="B595" s="54" t="s">
        <v>2376</v>
      </c>
      <c r="C595" s="54" t="s">
        <v>1591</v>
      </c>
      <c r="D595" s="55"/>
      <c r="E595" s="55"/>
      <c r="F595" s="55"/>
      <c r="G595" s="55"/>
      <c r="H595" s="55"/>
      <c r="I595" s="59"/>
    </row>
    <row r="596" s="50" customFormat="1" spans="1:9">
      <c r="A596" s="54" t="s">
        <v>2426</v>
      </c>
      <c r="B596" s="54" t="s">
        <v>2376</v>
      </c>
      <c r="C596" s="54" t="s">
        <v>1591</v>
      </c>
      <c r="D596" s="55"/>
      <c r="E596" s="55"/>
      <c r="F596" s="55"/>
      <c r="G596" s="55"/>
      <c r="H596" s="55"/>
      <c r="I596" s="59"/>
    </row>
    <row r="597" s="50" customFormat="1" spans="1:9">
      <c r="A597" s="54" t="s">
        <v>2427</v>
      </c>
      <c r="B597" s="54" t="s">
        <v>2376</v>
      </c>
      <c r="C597" s="54" t="s">
        <v>1591</v>
      </c>
      <c r="D597" s="55"/>
      <c r="E597" s="55"/>
      <c r="F597" s="55"/>
      <c r="G597" s="55"/>
      <c r="H597" s="55"/>
      <c r="I597" s="59"/>
    </row>
    <row r="598" s="50" customFormat="1" spans="1:9">
      <c r="A598" s="54" t="s">
        <v>2428</v>
      </c>
      <c r="B598" s="54" t="s">
        <v>2376</v>
      </c>
      <c r="C598" s="54" t="s">
        <v>1591</v>
      </c>
      <c r="D598" s="55"/>
      <c r="E598" s="55"/>
      <c r="F598" s="55"/>
      <c r="G598" s="55"/>
      <c r="H598" s="55"/>
      <c r="I598" s="59"/>
    </row>
    <row r="599" s="50" customFormat="1" spans="1:9">
      <c r="A599" s="54" t="s">
        <v>2429</v>
      </c>
      <c r="B599" s="54" t="s">
        <v>2376</v>
      </c>
      <c r="C599" s="54" t="s">
        <v>1591</v>
      </c>
      <c r="D599" s="55"/>
      <c r="E599" s="55"/>
      <c r="F599" s="55"/>
      <c r="G599" s="55"/>
      <c r="H599" s="55"/>
      <c r="I599" s="59"/>
    </row>
    <row r="600" s="50" customFormat="1" spans="1:9">
      <c r="A600" s="54" t="s">
        <v>2430</v>
      </c>
      <c r="B600" s="54" t="s">
        <v>2376</v>
      </c>
      <c r="C600" s="54" t="s">
        <v>1591</v>
      </c>
      <c r="D600" s="55"/>
      <c r="E600" s="55"/>
      <c r="F600" s="55"/>
      <c r="G600" s="55"/>
      <c r="H600" s="55"/>
      <c r="I600" s="59"/>
    </row>
    <row r="601" s="50" customFormat="1" spans="1:9">
      <c r="A601" s="54" t="s">
        <v>2431</v>
      </c>
      <c r="B601" s="54" t="s">
        <v>2376</v>
      </c>
      <c r="C601" s="54" t="s">
        <v>1591</v>
      </c>
      <c r="D601" s="55"/>
      <c r="E601" s="55"/>
      <c r="F601" s="55"/>
      <c r="G601" s="55"/>
      <c r="H601" s="55"/>
      <c r="I601" s="59"/>
    </row>
    <row r="602" s="50" customFormat="1" spans="1:9">
      <c r="A602" s="54" t="s">
        <v>2432</v>
      </c>
      <c r="B602" s="54" t="s">
        <v>2376</v>
      </c>
      <c r="C602" s="54" t="s">
        <v>1591</v>
      </c>
      <c r="D602" s="55"/>
      <c r="E602" s="55"/>
      <c r="F602" s="55"/>
      <c r="G602" s="55"/>
      <c r="H602" s="55"/>
      <c r="I602" s="59"/>
    </row>
    <row r="603" s="50" customFormat="1" spans="1:9">
      <c r="A603" s="54" t="s">
        <v>2433</v>
      </c>
      <c r="B603" s="54" t="s">
        <v>2376</v>
      </c>
      <c r="C603" s="54" t="s">
        <v>1591</v>
      </c>
      <c r="D603" s="55"/>
      <c r="E603" s="55"/>
      <c r="F603" s="55"/>
      <c r="G603" s="55"/>
      <c r="H603" s="55"/>
      <c r="I603" s="59"/>
    </row>
    <row r="604" s="50" customFormat="1" spans="1:9">
      <c r="A604" s="54" t="s">
        <v>2434</v>
      </c>
      <c r="B604" s="54" t="s">
        <v>2376</v>
      </c>
      <c r="C604" s="54" t="s">
        <v>1591</v>
      </c>
      <c r="D604" s="55"/>
      <c r="E604" s="55"/>
      <c r="F604" s="55"/>
      <c r="G604" s="55"/>
      <c r="H604" s="55"/>
      <c r="I604" s="59"/>
    </row>
    <row r="605" s="50" customFormat="1" spans="1:9">
      <c r="A605" s="54" t="s">
        <v>2435</v>
      </c>
      <c r="B605" s="54" t="s">
        <v>2376</v>
      </c>
      <c r="C605" s="54" t="s">
        <v>1591</v>
      </c>
      <c r="D605" s="55"/>
      <c r="E605" s="55"/>
      <c r="F605" s="55"/>
      <c r="G605" s="55"/>
      <c r="H605" s="55"/>
      <c r="I605" s="59"/>
    </row>
    <row r="606" s="50" customFormat="1" spans="1:9">
      <c r="A606" s="54" t="s">
        <v>2436</v>
      </c>
      <c r="B606" s="54" t="s">
        <v>2376</v>
      </c>
      <c r="C606" s="54" t="s">
        <v>1591</v>
      </c>
      <c r="D606" s="55"/>
      <c r="E606" s="55"/>
      <c r="F606" s="55"/>
      <c r="G606" s="55"/>
      <c r="H606" s="55"/>
      <c r="I606" s="59"/>
    </row>
    <row r="607" s="50" customFormat="1" spans="1:9">
      <c r="A607" s="54" t="s">
        <v>2437</v>
      </c>
      <c r="B607" s="54" t="s">
        <v>2376</v>
      </c>
      <c r="C607" s="54" t="s">
        <v>1591</v>
      </c>
      <c r="D607" s="55"/>
      <c r="E607" s="55"/>
      <c r="F607" s="55"/>
      <c r="G607" s="55"/>
      <c r="H607" s="55"/>
      <c r="I607" s="59"/>
    </row>
    <row r="608" s="50" customFormat="1" spans="1:9">
      <c r="A608" s="54" t="s">
        <v>2438</v>
      </c>
      <c r="B608" s="54" t="s">
        <v>2376</v>
      </c>
      <c r="C608" s="54" t="s">
        <v>1591</v>
      </c>
      <c r="D608" s="55"/>
      <c r="E608" s="55"/>
      <c r="F608" s="55"/>
      <c r="G608" s="55"/>
      <c r="H608" s="55"/>
      <c r="I608" s="59"/>
    </row>
    <row r="609" s="50" customFormat="1" spans="1:9">
      <c r="A609" s="54" t="s">
        <v>2439</v>
      </c>
      <c r="B609" s="54" t="s">
        <v>2376</v>
      </c>
      <c r="C609" s="54" t="s">
        <v>1591</v>
      </c>
      <c r="D609" s="55"/>
      <c r="E609" s="55"/>
      <c r="F609" s="55"/>
      <c r="G609" s="55"/>
      <c r="H609" s="55"/>
      <c r="I609" s="59"/>
    </row>
    <row r="610" s="50" customFormat="1" spans="1:9">
      <c r="A610" s="54" t="s">
        <v>2440</v>
      </c>
      <c r="B610" s="54" t="s">
        <v>2376</v>
      </c>
      <c r="C610" s="54" t="s">
        <v>1591</v>
      </c>
      <c r="D610" s="55"/>
      <c r="E610" s="55"/>
      <c r="F610" s="55"/>
      <c r="G610" s="55"/>
      <c r="H610" s="55"/>
      <c r="I610" s="59"/>
    </row>
    <row r="611" s="50" customFormat="1" spans="1:9">
      <c r="A611" s="54" t="s">
        <v>2441</v>
      </c>
      <c r="B611" s="54" t="s">
        <v>2376</v>
      </c>
      <c r="C611" s="54" t="s">
        <v>1591</v>
      </c>
      <c r="D611" s="55"/>
      <c r="E611" s="55"/>
      <c r="F611" s="55"/>
      <c r="G611" s="55"/>
      <c r="H611" s="55"/>
      <c r="I611" s="59"/>
    </row>
    <row r="612" s="50" customFormat="1" spans="1:9">
      <c r="A612" s="54" t="s">
        <v>2442</v>
      </c>
      <c r="B612" s="54" t="s">
        <v>2376</v>
      </c>
      <c r="C612" s="54" t="s">
        <v>1591</v>
      </c>
      <c r="D612" s="55"/>
      <c r="E612" s="55"/>
      <c r="F612" s="55"/>
      <c r="G612" s="55"/>
      <c r="H612" s="55"/>
      <c r="I612" s="59"/>
    </row>
    <row r="613" s="50" customFormat="1" spans="1:9">
      <c r="A613" s="54" t="s">
        <v>2443</v>
      </c>
      <c r="B613" s="54" t="s">
        <v>2376</v>
      </c>
      <c r="C613" s="54" t="s">
        <v>1591</v>
      </c>
      <c r="D613" s="55"/>
      <c r="E613" s="55"/>
      <c r="F613" s="55"/>
      <c r="G613" s="55"/>
      <c r="H613" s="55"/>
      <c r="I613" s="59"/>
    </row>
    <row r="614" s="50" customFormat="1" spans="1:9">
      <c r="A614" s="54" t="s">
        <v>2444</v>
      </c>
      <c r="B614" s="54" t="s">
        <v>2376</v>
      </c>
      <c r="C614" s="54" t="s">
        <v>1591</v>
      </c>
      <c r="D614" s="55"/>
      <c r="E614" s="55"/>
      <c r="F614" s="55"/>
      <c r="G614" s="55"/>
      <c r="H614" s="55"/>
      <c r="I614" s="59"/>
    </row>
    <row r="615" s="50" customFormat="1" spans="1:9">
      <c r="A615" s="54" t="s">
        <v>2445</v>
      </c>
      <c r="B615" s="54" t="s">
        <v>2376</v>
      </c>
      <c r="C615" s="54" t="s">
        <v>1591</v>
      </c>
      <c r="D615" s="55"/>
      <c r="E615" s="55"/>
      <c r="F615" s="55"/>
      <c r="G615" s="55"/>
      <c r="H615" s="55"/>
      <c r="I615" s="59"/>
    </row>
    <row r="616" s="50" customFormat="1" spans="1:9">
      <c r="A616" s="54" t="s">
        <v>2446</v>
      </c>
      <c r="B616" s="54" t="s">
        <v>2376</v>
      </c>
      <c r="C616" s="54" t="s">
        <v>1591</v>
      </c>
      <c r="D616" s="55"/>
      <c r="E616" s="55"/>
      <c r="F616" s="55"/>
      <c r="G616" s="55"/>
      <c r="H616" s="55"/>
      <c r="I616" s="59"/>
    </row>
    <row r="617" s="50" customFormat="1" spans="1:9">
      <c r="A617" s="54" t="s">
        <v>2447</v>
      </c>
      <c r="B617" s="54" t="s">
        <v>2376</v>
      </c>
      <c r="C617" s="54" t="s">
        <v>1591</v>
      </c>
      <c r="D617" s="55"/>
      <c r="E617" s="55"/>
      <c r="F617" s="55"/>
      <c r="G617" s="55"/>
      <c r="H617" s="55"/>
      <c r="I617" s="59"/>
    </row>
    <row r="618" s="50" customFormat="1" spans="1:9">
      <c r="A618" s="54" t="s">
        <v>2448</v>
      </c>
      <c r="B618" s="54" t="s">
        <v>2376</v>
      </c>
      <c r="C618" s="54" t="s">
        <v>1591</v>
      </c>
      <c r="D618" s="55"/>
      <c r="E618" s="55"/>
      <c r="F618" s="55"/>
      <c r="G618" s="55"/>
      <c r="H618" s="55"/>
      <c r="I618" s="59"/>
    </row>
    <row r="619" s="50" customFormat="1" spans="1:9">
      <c r="A619" s="54" t="s">
        <v>2449</v>
      </c>
      <c r="B619" s="54" t="s">
        <v>2376</v>
      </c>
      <c r="C619" s="54" t="s">
        <v>1591</v>
      </c>
      <c r="D619" s="55"/>
      <c r="E619" s="55"/>
      <c r="F619" s="55"/>
      <c r="G619" s="55"/>
      <c r="H619" s="55"/>
      <c r="I619" s="59"/>
    </row>
    <row r="620" s="50" customFormat="1" spans="1:9">
      <c r="A620" s="54" t="s">
        <v>2450</v>
      </c>
      <c r="B620" s="54" t="s">
        <v>2376</v>
      </c>
      <c r="C620" s="54" t="s">
        <v>1591</v>
      </c>
      <c r="D620" s="55"/>
      <c r="E620" s="55"/>
      <c r="F620" s="55"/>
      <c r="G620" s="55"/>
      <c r="H620" s="55"/>
      <c r="I620" s="59"/>
    </row>
    <row r="621" s="50" customFormat="1" spans="1:9">
      <c r="A621" s="54" t="s">
        <v>2451</v>
      </c>
      <c r="B621" s="54" t="s">
        <v>2376</v>
      </c>
      <c r="C621" s="54" t="s">
        <v>1591</v>
      </c>
      <c r="D621" s="55"/>
      <c r="E621" s="55"/>
      <c r="F621" s="55"/>
      <c r="G621" s="55"/>
      <c r="H621" s="55"/>
      <c r="I621" s="59"/>
    </row>
    <row r="622" s="50" customFormat="1" spans="1:9">
      <c r="A622" s="54" t="s">
        <v>2452</v>
      </c>
      <c r="B622" s="54" t="s">
        <v>2376</v>
      </c>
      <c r="C622" s="54" t="s">
        <v>1591</v>
      </c>
      <c r="D622" s="55"/>
      <c r="E622" s="55"/>
      <c r="F622" s="55"/>
      <c r="G622" s="55"/>
      <c r="H622" s="55"/>
      <c r="I622" s="59"/>
    </row>
    <row r="623" s="50" customFormat="1" spans="1:9">
      <c r="A623" s="54" t="s">
        <v>2453</v>
      </c>
      <c r="B623" s="54" t="s">
        <v>2376</v>
      </c>
      <c r="C623" s="54" t="s">
        <v>1591</v>
      </c>
      <c r="D623" s="55"/>
      <c r="E623" s="55"/>
      <c r="F623" s="55"/>
      <c r="G623" s="55"/>
      <c r="H623" s="55"/>
      <c r="I623" s="59"/>
    </row>
    <row r="624" s="50" customFormat="1" spans="1:9">
      <c r="A624" s="54" t="s">
        <v>2454</v>
      </c>
      <c r="B624" s="54" t="s">
        <v>2376</v>
      </c>
      <c r="C624" s="54" t="s">
        <v>1591</v>
      </c>
      <c r="D624" s="55"/>
      <c r="E624" s="55"/>
      <c r="F624" s="55"/>
      <c r="G624" s="55"/>
      <c r="H624" s="55"/>
      <c r="I624" s="59"/>
    </row>
    <row r="625" s="50" customFormat="1" spans="1:9">
      <c r="A625" s="54" t="s">
        <v>2455</v>
      </c>
      <c r="B625" s="54" t="s">
        <v>2376</v>
      </c>
      <c r="C625" s="54" t="s">
        <v>1591</v>
      </c>
      <c r="D625" s="55"/>
      <c r="E625" s="55"/>
      <c r="F625" s="55"/>
      <c r="G625" s="55"/>
      <c r="H625" s="55"/>
      <c r="I625" s="59"/>
    </row>
    <row r="626" s="50" customFormat="1" spans="1:9">
      <c r="A626" s="54" t="s">
        <v>2456</v>
      </c>
      <c r="B626" s="54" t="s">
        <v>2376</v>
      </c>
      <c r="C626" s="54" t="s">
        <v>1591</v>
      </c>
      <c r="D626" s="55"/>
      <c r="E626" s="55"/>
      <c r="F626" s="55"/>
      <c r="G626" s="55"/>
      <c r="H626" s="55"/>
      <c r="I626" s="59"/>
    </row>
    <row r="627" s="50" customFormat="1" spans="1:9">
      <c r="A627" s="54" t="s">
        <v>2457</v>
      </c>
      <c r="B627" s="54" t="s">
        <v>2376</v>
      </c>
      <c r="C627" s="54" t="s">
        <v>1591</v>
      </c>
      <c r="D627" s="55"/>
      <c r="E627" s="55"/>
      <c r="F627" s="55"/>
      <c r="G627" s="55"/>
      <c r="H627" s="55"/>
      <c r="I627" s="59"/>
    </row>
    <row r="628" s="50" customFormat="1" spans="1:9">
      <c r="A628" s="54" t="s">
        <v>2458</v>
      </c>
      <c r="B628" s="54" t="s">
        <v>2376</v>
      </c>
      <c r="C628" s="54" t="s">
        <v>1591</v>
      </c>
      <c r="D628" s="55"/>
      <c r="E628" s="55"/>
      <c r="F628" s="55"/>
      <c r="G628" s="55"/>
      <c r="H628" s="55"/>
      <c r="I628" s="59"/>
    </row>
    <row r="629" s="50" customFormat="1" spans="1:9">
      <c r="A629" s="54" t="s">
        <v>2459</v>
      </c>
      <c r="B629" s="54" t="s">
        <v>2376</v>
      </c>
      <c r="C629" s="54" t="s">
        <v>1591</v>
      </c>
      <c r="D629" s="55"/>
      <c r="E629" s="55"/>
      <c r="F629" s="55"/>
      <c r="G629" s="55"/>
      <c r="H629" s="55"/>
      <c r="I629" s="59"/>
    </row>
    <row r="630" s="50" customFormat="1" spans="1:9">
      <c r="A630" s="54" t="s">
        <v>2460</v>
      </c>
      <c r="B630" s="54" t="s">
        <v>2376</v>
      </c>
      <c r="C630" s="54" t="s">
        <v>1591</v>
      </c>
      <c r="D630" s="55"/>
      <c r="E630" s="55"/>
      <c r="F630" s="55"/>
      <c r="G630" s="55"/>
      <c r="H630" s="55"/>
      <c r="I630" s="59"/>
    </row>
    <row r="631" s="50" customFormat="1" spans="1:9">
      <c r="A631" s="54" t="s">
        <v>2461</v>
      </c>
      <c r="B631" s="54" t="s">
        <v>2376</v>
      </c>
      <c r="C631" s="54" t="s">
        <v>1591</v>
      </c>
      <c r="D631" s="55"/>
      <c r="E631" s="55"/>
      <c r="F631" s="55"/>
      <c r="G631" s="55"/>
      <c r="H631" s="55"/>
      <c r="I631" s="59"/>
    </row>
    <row r="632" s="50" customFormat="1" spans="1:9">
      <c r="A632" s="54" t="s">
        <v>2462</v>
      </c>
      <c r="B632" s="54" t="s">
        <v>2376</v>
      </c>
      <c r="C632" s="54" t="s">
        <v>1591</v>
      </c>
      <c r="D632" s="55"/>
      <c r="E632" s="55"/>
      <c r="F632" s="55"/>
      <c r="G632" s="55"/>
      <c r="H632" s="55"/>
      <c r="I632" s="59"/>
    </row>
    <row r="633" s="50" customFormat="1" spans="1:9">
      <c r="A633" s="54" t="s">
        <v>2463</v>
      </c>
      <c r="B633" s="54" t="s">
        <v>2376</v>
      </c>
      <c r="C633" s="54" t="s">
        <v>1591</v>
      </c>
      <c r="D633" s="55"/>
      <c r="E633" s="55"/>
      <c r="F633" s="55"/>
      <c r="G633" s="55"/>
      <c r="H633" s="55"/>
      <c r="I633" s="59"/>
    </row>
    <row r="634" s="50" customFormat="1" spans="1:9">
      <c r="A634" s="54" t="s">
        <v>2464</v>
      </c>
      <c r="B634" s="54" t="s">
        <v>2376</v>
      </c>
      <c r="C634" s="54" t="s">
        <v>1591</v>
      </c>
      <c r="D634" s="55"/>
      <c r="E634" s="55"/>
      <c r="F634" s="55"/>
      <c r="G634" s="55"/>
      <c r="H634" s="55"/>
      <c r="I634" s="59"/>
    </row>
    <row r="635" s="50" customFormat="1" spans="1:9">
      <c r="A635" s="54" t="s">
        <v>2465</v>
      </c>
      <c r="B635" s="54" t="s">
        <v>2376</v>
      </c>
      <c r="C635" s="54" t="s">
        <v>1591</v>
      </c>
      <c r="D635" s="55"/>
      <c r="E635" s="55"/>
      <c r="F635" s="55"/>
      <c r="G635" s="55"/>
      <c r="H635" s="55"/>
      <c r="I635" s="59"/>
    </row>
    <row r="636" s="50" customFormat="1" spans="1:9">
      <c r="A636" s="54" t="s">
        <v>2466</v>
      </c>
      <c r="B636" s="54" t="s">
        <v>2376</v>
      </c>
      <c r="C636" s="54" t="s">
        <v>1591</v>
      </c>
      <c r="D636" s="55"/>
      <c r="E636" s="55"/>
      <c r="F636" s="55"/>
      <c r="G636" s="55"/>
      <c r="H636" s="55"/>
      <c r="I636" s="59"/>
    </row>
    <row r="637" s="50" customFormat="1" spans="1:9">
      <c r="A637" s="54" t="s">
        <v>2467</v>
      </c>
      <c r="B637" s="54" t="s">
        <v>2376</v>
      </c>
      <c r="C637" s="54" t="s">
        <v>1591</v>
      </c>
      <c r="D637" s="55"/>
      <c r="E637" s="55"/>
      <c r="F637" s="55"/>
      <c r="G637" s="55"/>
      <c r="H637" s="55"/>
      <c r="I637" s="59"/>
    </row>
    <row r="638" s="50" customFormat="1" spans="1:9">
      <c r="A638" s="54" t="s">
        <v>2468</v>
      </c>
      <c r="B638" s="54" t="s">
        <v>2376</v>
      </c>
      <c r="C638" s="54" t="s">
        <v>1591</v>
      </c>
      <c r="D638" s="55"/>
      <c r="E638" s="55"/>
      <c r="F638" s="55"/>
      <c r="G638" s="55"/>
      <c r="H638" s="55"/>
      <c r="I638" s="59"/>
    </row>
    <row r="639" s="50" customFormat="1" spans="1:9">
      <c r="A639" s="54" t="s">
        <v>2469</v>
      </c>
      <c r="B639" s="54" t="s">
        <v>2376</v>
      </c>
      <c r="C639" s="54" t="s">
        <v>1591</v>
      </c>
      <c r="D639" s="55"/>
      <c r="E639" s="55"/>
      <c r="F639" s="55"/>
      <c r="G639" s="55"/>
      <c r="H639" s="55"/>
      <c r="I639" s="59"/>
    </row>
    <row r="640" s="50" customFormat="1" spans="1:9">
      <c r="A640" s="54" t="s">
        <v>2470</v>
      </c>
      <c r="B640" s="54" t="s">
        <v>2376</v>
      </c>
      <c r="C640" s="54" t="s">
        <v>1591</v>
      </c>
      <c r="D640" s="55"/>
      <c r="E640" s="55"/>
      <c r="F640" s="55"/>
      <c r="G640" s="55"/>
      <c r="H640" s="55"/>
      <c r="I640" s="59"/>
    </row>
    <row r="641" s="50" customFormat="1" spans="1:9">
      <c r="A641" s="54" t="s">
        <v>2471</v>
      </c>
      <c r="B641" s="54" t="s">
        <v>2376</v>
      </c>
      <c r="C641" s="54" t="s">
        <v>1591</v>
      </c>
      <c r="D641" s="55"/>
      <c r="E641" s="55"/>
      <c r="F641" s="55"/>
      <c r="G641" s="55"/>
      <c r="H641" s="55"/>
      <c r="I641" s="59"/>
    </row>
    <row r="642" s="50" customFormat="1" spans="1:9">
      <c r="A642" s="54" t="s">
        <v>2472</v>
      </c>
      <c r="B642" s="54" t="s">
        <v>2376</v>
      </c>
      <c r="C642" s="54" t="s">
        <v>1591</v>
      </c>
      <c r="D642" s="55"/>
      <c r="E642" s="55"/>
      <c r="F642" s="55"/>
      <c r="G642" s="55"/>
      <c r="H642" s="55"/>
      <c r="I642" s="59"/>
    </row>
    <row r="643" s="50" customFormat="1" spans="1:9">
      <c r="A643" s="54" t="s">
        <v>2473</v>
      </c>
      <c r="B643" s="54" t="s">
        <v>2376</v>
      </c>
      <c r="C643" s="54" t="s">
        <v>1591</v>
      </c>
      <c r="D643" s="55"/>
      <c r="E643" s="55"/>
      <c r="F643" s="55"/>
      <c r="G643" s="55"/>
      <c r="H643" s="55"/>
      <c r="I643" s="59"/>
    </row>
    <row r="644" s="50" customFormat="1" spans="1:9">
      <c r="A644" s="54" t="s">
        <v>2474</v>
      </c>
      <c r="B644" s="54" t="s">
        <v>2376</v>
      </c>
      <c r="C644" s="54" t="s">
        <v>1591</v>
      </c>
      <c r="D644" s="55"/>
      <c r="E644" s="55"/>
      <c r="F644" s="55"/>
      <c r="G644" s="55"/>
      <c r="H644" s="55"/>
      <c r="I644" s="59"/>
    </row>
    <row r="645" s="50" customFormat="1" spans="1:9">
      <c r="A645" s="54" t="s">
        <v>2475</v>
      </c>
      <c r="B645" s="54" t="s">
        <v>2376</v>
      </c>
      <c r="C645" s="54" t="s">
        <v>1591</v>
      </c>
      <c r="D645" s="55"/>
      <c r="E645" s="55"/>
      <c r="F645" s="55"/>
      <c r="G645" s="55"/>
      <c r="H645" s="55"/>
      <c r="I645" s="59"/>
    </row>
    <row r="646" s="50" customFormat="1" spans="1:9">
      <c r="A646" s="54" t="s">
        <v>2476</v>
      </c>
      <c r="B646" s="54" t="s">
        <v>2376</v>
      </c>
      <c r="C646" s="54" t="s">
        <v>1591</v>
      </c>
      <c r="D646" s="55"/>
      <c r="E646" s="55"/>
      <c r="F646" s="55"/>
      <c r="G646" s="55"/>
      <c r="H646" s="55"/>
      <c r="I646" s="59"/>
    </row>
    <row r="647" s="50" customFormat="1" spans="1:9">
      <c r="A647" s="54" t="s">
        <v>2477</v>
      </c>
      <c r="B647" s="54" t="s">
        <v>2376</v>
      </c>
      <c r="C647" s="54" t="s">
        <v>1591</v>
      </c>
      <c r="D647" s="55"/>
      <c r="E647" s="55"/>
      <c r="F647" s="55"/>
      <c r="G647" s="55"/>
      <c r="H647" s="55"/>
      <c r="I647" s="59"/>
    </row>
    <row r="648" s="50" customFormat="1" spans="1:9">
      <c r="A648" s="54" t="s">
        <v>2478</v>
      </c>
      <c r="B648" s="54" t="s">
        <v>2376</v>
      </c>
      <c r="C648" s="54" t="s">
        <v>1591</v>
      </c>
      <c r="D648" s="55"/>
      <c r="E648" s="55"/>
      <c r="F648" s="55"/>
      <c r="G648" s="55"/>
      <c r="H648" s="55"/>
      <c r="I648" s="59"/>
    </row>
    <row r="649" s="50" customFormat="1" spans="1:9">
      <c r="A649" s="54" t="s">
        <v>2479</v>
      </c>
      <c r="B649" s="54" t="s">
        <v>2376</v>
      </c>
      <c r="C649" s="54" t="s">
        <v>1591</v>
      </c>
      <c r="D649" s="55"/>
      <c r="E649" s="55"/>
      <c r="F649" s="55"/>
      <c r="G649" s="55"/>
      <c r="H649" s="55"/>
      <c r="I649" s="59"/>
    </row>
    <row r="650" s="50" customFormat="1" spans="1:9">
      <c r="A650" s="54" t="s">
        <v>2480</v>
      </c>
      <c r="B650" s="54" t="s">
        <v>2376</v>
      </c>
      <c r="C650" s="54" t="s">
        <v>1591</v>
      </c>
      <c r="D650" s="55"/>
      <c r="E650" s="55"/>
      <c r="F650" s="55"/>
      <c r="G650" s="55"/>
      <c r="H650" s="55"/>
      <c r="I650" s="59"/>
    </row>
    <row r="651" s="50" customFormat="1" spans="1:9">
      <c r="A651" s="54" t="s">
        <v>2481</v>
      </c>
      <c r="B651" s="54" t="s">
        <v>2376</v>
      </c>
      <c r="C651" s="54" t="s">
        <v>1591</v>
      </c>
      <c r="D651" s="55"/>
      <c r="E651" s="55"/>
      <c r="F651" s="55"/>
      <c r="G651" s="55"/>
      <c r="H651" s="55"/>
      <c r="I651" s="59"/>
    </row>
    <row r="652" s="50" customFormat="1" spans="1:9">
      <c r="A652" s="54" t="s">
        <v>2482</v>
      </c>
      <c r="B652" s="54" t="s">
        <v>2376</v>
      </c>
      <c r="C652" s="54" t="s">
        <v>1591</v>
      </c>
      <c r="D652" s="55"/>
      <c r="E652" s="55"/>
      <c r="F652" s="55"/>
      <c r="G652" s="55"/>
      <c r="H652" s="55"/>
      <c r="I652" s="59"/>
    </row>
    <row r="653" s="50" customFormat="1" spans="1:9">
      <c r="A653" s="54" t="s">
        <v>2483</v>
      </c>
      <c r="B653" s="54" t="s">
        <v>2376</v>
      </c>
      <c r="C653" s="54" t="s">
        <v>1591</v>
      </c>
      <c r="D653" s="55"/>
      <c r="E653" s="55"/>
      <c r="F653" s="55"/>
      <c r="G653" s="55"/>
      <c r="H653" s="55"/>
      <c r="I653" s="59"/>
    </row>
    <row r="654" s="50" customFormat="1" spans="1:9">
      <c r="A654" s="54" t="s">
        <v>2484</v>
      </c>
      <c r="B654" s="54" t="s">
        <v>2376</v>
      </c>
      <c r="C654" s="54" t="s">
        <v>1591</v>
      </c>
      <c r="D654" s="55"/>
      <c r="E654" s="55"/>
      <c r="F654" s="55"/>
      <c r="G654" s="55"/>
      <c r="H654" s="55"/>
      <c r="I654" s="59"/>
    </row>
    <row r="655" s="50" customFormat="1" spans="1:9">
      <c r="A655" s="54" t="s">
        <v>2485</v>
      </c>
      <c r="B655" s="54" t="s">
        <v>2376</v>
      </c>
      <c r="C655" s="54" t="s">
        <v>1591</v>
      </c>
      <c r="D655" s="55"/>
      <c r="E655" s="55"/>
      <c r="F655" s="55"/>
      <c r="G655" s="55"/>
      <c r="H655" s="55"/>
      <c r="I655" s="59"/>
    </row>
    <row r="656" s="50" customFormat="1" spans="1:9">
      <c r="A656" s="54" t="s">
        <v>2486</v>
      </c>
      <c r="B656" s="54" t="s">
        <v>2376</v>
      </c>
      <c r="C656" s="54" t="s">
        <v>1591</v>
      </c>
      <c r="D656" s="55"/>
      <c r="E656" s="55"/>
      <c r="F656" s="55"/>
      <c r="G656" s="55"/>
      <c r="H656" s="55"/>
      <c r="I656" s="59"/>
    </row>
    <row r="657" s="50" customFormat="1" spans="1:9">
      <c r="A657" s="54" t="s">
        <v>2487</v>
      </c>
      <c r="B657" s="54" t="s">
        <v>2376</v>
      </c>
      <c r="C657" s="54" t="s">
        <v>1591</v>
      </c>
      <c r="D657" s="55"/>
      <c r="E657" s="55"/>
      <c r="F657" s="55"/>
      <c r="G657" s="55"/>
      <c r="H657" s="55"/>
      <c r="I657" s="59"/>
    </row>
    <row r="658" s="50" customFormat="1" spans="1:9">
      <c r="A658" s="54" t="s">
        <v>2488</v>
      </c>
      <c r="B658" s="54" t="s">
        <v>2376</v>
      </c>
      <c r="C658" s="54" t="s">
        <v>1591</v>
      </c>
      <c r="D658" s="55"/>
      <c r="E658" s="55"/>
      <c r="F658" s="55"/>
      <c r="G658" s="55"/>
      <c r="H658" s="55"/>
      <c r="I658" s="59"/>
    </row>
    <row r="659" s="50" customFormat="1" spans="1:9">
      <c r="A659" s="54" t="s">
        <v>2489</v>
      </c>
      <c r="B659" s="54" t="s">
        <v>2376</v>
      </c>
      <c r="C659" s="54" t="s">
        <v>1591</v>
      </c>
      <c r="D659" s="55"/>
      <c r="E659" s="55"/>
      <c r="F659" s="55"/>
      <c r="G659" s="55"/>
      <c r="H659" s="55"/>
      <c r="I659" s="59"/>
    </row>
    <row r="660" s="50" customFormat="1" spans="1:9">
      <c r="A660" s="54" t="s">
        <v>2490</v>
      </c>
      <c r="B660" s="54" t="s">
        <v>2376</v>
      </c>
      <c r="C660" s="54" t="s">
        <v>1591</v>
      </c>
      <c r="D660" s="55"/>
      <c r="E660" s="55"/>
      <c r="F660" s="55"/>
      <c r="G660" s="55"/>
      <c r="H660" s="55"/>
      <c r="I660" s="59"/>
    </row>
    <row r="661" s="50" customFormat="1" spans="1:9">
      <c r="A661" s="54" t="s">
        <v>2491</v>
      </c>
      <c r="B661" s="54" t="s">
        <v>2376</v>
      </c>
      <c r="C661" s="54" t="s">
        <v>1591</v>
      </c>
      <c r="D661" s="55"/>
      <c r="E661" s="55"/>
      <c r="F661" s="55"/>
      <c r="G661" s="55"/>
      <c r="H661" s="55"/>
      <c r="I661" s="59"/>
    </row>
    <row r="662" s="50" customFormat="1" spans="1:9">
      <c r="A662" s="54" t="s">
        <v>2492</v>
      </c>
      <c r="B662" s="54" t="s">
        <v>2376</v>
      </c>
      <c r="C662" s="54" t="s">
        <v>1591</v>
      </c>
      <c r="D662" s="55"/>
      <c r="E662" s="55"/>
      <c r="F662" s="55"/>
      <c r="G662" s="55"/>
      <c r="H662" s="55"/>
      <c r="I662" s="59"/>
    </row>
    <row r="663" s="50" customFormat="1" spans="1:9">
      <c r="A663" s="54" t="s">
        <v>2493</v>
      </c>
      <c r="B663" s="54" t="s">
        <v>2376</v>
      </c>
      <c r="C663" s="54" t="s">
        <v>1591</v>
      </c>
      <c r="D663" s="55"/>
      <c r="E663" s="55"/>
      <c r="F663" s="55"/>
      <c r="G663" s="55"/>
      <c r="H663" s="55"/>
      <c r="I663" s="59"/>
    </row>
    <row r="664" s="50" customFormat="1" spans="1:9">
      <c r="A664" s="54" t="s">
        <v>2494</v>
      </c>
      <c r="B664" s="54" t="s">
        <v>2376</v>
      </c>
      <c r="C664" s="54" t="s">
        <v>1591</v>
      </c>
      <c r="D664" s="55"/>
      <c r="E664" s="55"/>
      <c r="F664" s="55"/>
      <c r="G664" s="55"/>
      <c r="H664" s="55"/>
      <c r="I664" s="59"/>
    </row>
    <row r="665" s="50" customFormat="1" spans="1:9">
      <c r="A665" s="54" t="s">
        <v>2495</v>
      </c>
      <c r="B665" s="54" t="s">
        <v>2496</v>
      </c>
      <c r="C665" s="54" t="s">
        <v>1591</v>
      </c>
      <c r="D665" s="55"/>
      <c r="E665" s="55"/>
      <c r="F665" s="55"/>
      <c r="G665" s="55"/>
      <c r="H665" s="55"/>
      <c r="I665" s="59"/>
    </row>
    <row r="666" s="50" customFormat="1" spans="1:9">
      <c r="A666" s="54" t="s">
        <v>2497</v>
      </c>
      <c r="B666" s="54" t="s">
        <v>2496</v>
      </c>
      <c r="C666" s="54" t="s">
        <v>1591</v>
      </c>
      <c r="D666" s="55"/>
      <c r="E666" s="55"/>
      <c r="F666" s="55"/>
      <c r="G666" s="55"/>
      <c r="H666" s="55"/>
      <c r="I666" s="59"/>
    </row>
    <row r="667" s="50" customFormat="1" spans="1:9">
      <c r="A667" s="54" t="s">
        <v>2498</v>
      </c>
      <c r="B667" s="54" t="s">
        <v>2496</v>
      </c>
      <c r="C667" s="54" t="s">
        <v>1591</v>
      </c>
      <c r="D667" s="55"/>
      <c r="E667" s="55"/>
      <c r="F667" s="55"/>
      <c r="G667" s="55"/>
      <c r="H667" s="55"/>
      <c r="I667" s="59"/>
    </row>
    <row r="668" s="50" customFormat="1" spans="1:9">
      <c r="A668" s="54" t="s">
        <v>2499</v>
      </c>
      <c r="B668" s="54" t="s">
        <v>2496</v>
      </c>
      <c r="C668" s="54" t="s">
        <v>1591</v>
      </c>
      <c r="D668" s="55"/>
      <c r="E668" s="55"/>
      <c r="F668" s="55"/>
      <c r="G668" s="55"/>
      <c r="H668" s="55"/>
      <c r="I668" s="59"/>
    </row>
    <row r="669" s="50" customFormat="1" spans="1:9">
      <c r="A669" s="54" t="s">
        <v>2500</v>
      </c>
      <c r="B669" s="54" t="s">
        <v>2496</v>
      </c>
      <c r="C669" s="54" t="s">
        <v>1591</v>
      </c>
      <c r="D669" s="55"/>
      <c r="E669" s="55"/>
      <c r="F669" s="55"/>
      <c r="G669" s="55"/>
      <c r="H669" s="55"/>
      <c r="I669" s="59"/>
    </row>
    <row r="670" s="50" customFormat="1" spans="1:9">
      <c r="A670" s="54" t="s">
        <v>2501</v>
      </c>
      <c r="B670" s="54" t="s">
        <v>2496</v>
      </c>
      <c r="C670" s="54" t="s">
        <v>1591</v>
      </c>
      <c r="D670" s="55"/>
      <c r="E670" s="55"/>
      <c r="F670" s="55"/>
      <c r="G670" s="55"/>
      <c r="H670" s="55"/>
      <c r="I670" s="59"/>
    </row>
    <row r="671" s="50" customFormat="1" spans="1:9">
      <c r="A671" s="54" t="s">
        <v>2502</v>
      </c>
      <c r="B671" s="54" t="s">
        <v>2496</v>
      </c>
      <c r="C671" s="54" t="s">
        <v>1591</v>
      </c>
      <c r="D671" s="55"/>
      <c r="E671" s="55"/>
      <c r="F671" s="55"/>
      <c r="G671" s="55"/>
      <c r="H671" s="55"/>
      <c r="I671" s="59"/>
    </row>
    <row r="672" s="50" customFormat="1" spans="1:9">
      <c r="A672" s="54" t="s">
        <v>2503</v>
      </c>
      <c r="B672" s="54" t="s">
        <v>2496</v>
      </c>
      <c r="C672" s="54" t="s">
        <v>1591</v>
      </c>
      <c r="D672" s="55"/>
      <c r="E672" s="55"/>
      <c r="F672" s="55"/>
      <c r="G672" s="55"/>
      <c r="H672" s="55"/>
      <c r="I672" s="59"/>
    </row>
    <row r="673" s="50" customFormat="1" spans="1:9">
      <c r="A673" s="54" t="s">
        <v>2504</v>
      </c>
      <c r="B673" s="54" t="s">
        <v>2496</v>
      </c>
      <c r="C673" s="54" t="s">
        <v>1591</v>
      </c>
      <c r="D673" s="55"/>
      <c r="E673" s="55"/>
      <c r="F673" s="55"/>
      <c r="G673" s="55"/>
      <c r="H673" s="55"/>
      <c r="I673" s="59"/>
    </row>
    <row r="674" s="50" customFormat="1" spans="1:9">
      <c r="A674" s="54" t="s">
        <v>2505</v>
      </c>
      <c r="B674" s="54" t="s">
        <v>2496</v>
      </c>
      <c r="C674" s="54" t="s">
        <v>1591</v>
      </c>
      <c r="D674" s="55"/>
      <c r="E674" s="55"/>
      <c r="F674" s="55"/>
      <c r="G674" s="55"/>
      <c r="H674" s="55"/>
      <c r="I674" s="59"/>
    </row>
    <row r="675" s="50" customFormat="1" spans="1:9">
      <c r="A675" s="54" t="s">
        <v>2506</v>
      </c>
      <c r="B675" s="54" t="s">
        <v>2496</v>
      </c>
      <c r="C675" s="54" t="s">
        <v>1591</v>
      </c>
      <c r="D675" s="55"/>
      <c r="E675" s="55"/>
      <c r="F675" s="55"/>
      <c r="G675" s="55"/>
      <c r="H675" s="55"/>
      <c r="I675" s="59"/>
    </row>
    <row r="676" s="50" customFormat="1" spans="1:9">
      <c r="A676" s="54" t="s">
        <v>2507</v>
      </c>
      <c r="B676" s="54" t="s">
        <v>2496</v>
      </c>
      <c r="C676" s="54" t="s">
        <v>1591</v>
      </c>
      <c r="D676" s="55"/>
      <c r="E676" s="55"/>
      <c r="F676" s="55"/>
      <c r="G676" s="55"/>
      <c r="H676" s="55"/>
      <c r="I676" s="59"/>
    </row>
    <row r="677" s="50" customFormat="1" spans="1:9">
      <c r="A677" s="54" t="s">
        <v>2508</v>
      </c>
      <c r="B677" s="54" t="s">
        <v>2496</v>
      </c>
      <c r="C677" s="54" t="s">
        <v>1591</v>
      </c>
      <c r="D677" s="55"/>
      <c r="E677" s="55"/>
      <c r="F677" s="55"/>
      <c r="G677" s="55"/>
      <c r="H677" s="55"/>
      <c r="I677" s="59"/>
    </row>
    <row r="678" s="50" customFormat="1" spans="1:9">
      <c r="A678" s="54" t="s">
        <v>2509</v>
      </c>
      <c r="B678" s="54" t="s">
        <v>2496</v>
      </c>
      <c r="C678" s="54" t="s">
        <v>1591</v>
      </c>
      <c r="D678" s="55"/>
      <c r="E678" s="55"/>
      <c r="F678" s="55"/>
      <c r="G678" s="55"/>
      <c r="H678" s="55"/>
      <c r="I678" s="59"/>
    </row>
    <row r="679" s="50" customFormat="1" spans="1:9">
      <c r="A679" s="54" t="s">
        <v>2510</v>
      </c>
      <c r="B679" s="54" t="s">
        <v>2496</v>
      </c>
      <c r="C679" s="54" t="s">
        <v>1591</v>
      </c>
      <c r="D679" s="55"/>
      <c r="E679" s="55"/>
      <c r="F679" s="55"/>
      <c r="G679" s="55"/>
      <c r="H679" s="55"/>
      <c r="I679" s="59"/>
    </row>
    <row r="680" s="50" customFormat="1" spans="1:9">
      <c r="A680" s="54" t="s">
        <v>2511</v>
      </c>
      <c r="B680" s="54" t="s">
        <v>2496</v>
      </c>
      <c r="C680" s="54" t="s">
        <v>1591</v>
      </c>
      <c r="D680" s="55"/>
      <c r="E680" s="55"/>
      <c r="F680" s="55"/>
      <c r="G680" s="55"/>
      <c r="H680" s="55"/>
      <c r="I680" s="59"/>
    </row>
    <row r="681" s="50" customFormat="1" spans="1:9">
      <c r="A681" s="54" t="s">
        <v>2512</v>
      </c>
      <c r="B681" s="54" t="s">
        <v>2496</v>
      </c>
      <c r="C681" s="54" t="s">
        <v>1591</v>
      </c>
      <c r="D681" s="55"/>
      <c r="E681" s="55"/>
      <c r="F681" s="55"/>
      <c r="G681" s="55"/>
      <c r="H681" s="55"/>
      <c r="I681" s="59"/>
    </row>
    <row r="682" s="50" customFormat="1" spans="1:9">
      <c r="A682" s="54" t="s">
        <v>2513</v>
      </c>
      <c r="B682" s="54" t="s">
        <v>2496</v>
      </c>
      <c r="C682" s="54" t="s">
        <v>1591</v>
      </c>
      <c r="D682" s="55"/>
      <c r="E682" s="55"/>
      <c r="F682" s="55"/>
      <c r="G682" s="55"/>
      <c r="H682" s="55"/>
      <c r="I682" s="59"/>
    </row>
    <row r="683" s="50" customFormat="1" spans="1:9">
      <c r="A683" s="54" t="s">
        <v>2514</v>
      </c>
      <c r="B683" s="54" t="s">
        <v>2496</v>
      </c>
      <c r="C683" s="54" t="s">
        <v>1591</v>
      </c>
      <c r="D683" s="55"/>
      <c r="E683" s="55"/>
      <c r="F683" s="55"/>
      <c r="G683" s="55"/>
      <c r="H683" s="55"/>
      <c r="I683" s="59"/>
    </row>
    <row r="684" s="50" customFormat="1" spans="1:9">
      <c r="A684" s="54" t="s">
        <v>2515</v>
      </c>
      <c r="B684" s="54" t="s">
        <v>2496</v>
      </c>
      <c r="C684" s="54" t="s">
        <v>1591</v>
      </c>
      <c r="D684" s="55"/>
      <c r="E684" s="55"/>
      <c r="F684" s="55"/>
      <c r="G684" s="55"/>
      <c r="H684" s="55"/>
      <c r="I684" s="59"/>
    </row>
    <row r="685" s="50" customFormat="1" spans="1:9">
      <c r="A685" s="54" t="s">
        <v>2516</v>
      </c>
      <c r="B685" s="54" t="s">
        <v>2496</v>
      </c>
      <c r="C685" s="54" t="s">
        <v>1591</v>
      </c>
      <c r="D685" s="55"/>
      <c r="E685" s="55"/>
      <c r="F685" s="55"/>
      <c r="G685" s="55"/>
      <c r="H685" s="55"/>
      <c r="I685" s="59"/>
    </row>
    <row r="686" s="50" customFormat="1" spans="1:9">
      <c r="A686" s="54" t="s">
        <v>2517</v>
      </c>
      <c r="B686" s="54" t="s">
        <v>2496</v>
      </c>
      <c r="C686" s="54" t="s">
        <v>1591</v>
      </c>
      <c r="D686" s="55"/>
      <c r="E686" s="55"/>
      <c r="F686" s="55"/>
      <c r="G686" s="55"/>
      <c r="H686" s="55"/>
      <c r="I686" s="59"/>
    </row>
    <row r="687" s="50" customFormat="1" spans="1:9">
      <c r="A687" s="54" t="s">
        <v>2518</v>
      </c>
      <c r="B687" s="54" t="s">
        <v>2496</v>
      </c>
      <c r="C687" s="54" t="s">
        <v>1591</v>
      </c>
      <c r="D687" s="55"/>
      <c r="E687" s="55"/>
      <c r="F687" s="55"/>
      <c r="G687" s="55"/>
      <c r="H687" s="55"/>
      <c r="I687" s="59"/>
    </row>
    <row r="688" s="50" customFormat="1" spans="1:9">
      <c r="A688" s="54" t="s">
        <v>2519</v>
      </c>
      <c r="B688" s="54" t="s">
        <v>2496</v>
      </c>
      <c r="C688" s="54" t="s">
        <v>1591</v>
      </c>
      <c r="D688" s="55"/>
      <c r="E688" s="55"/>
      <c r="F688" s="55"/>
      <c r="G688" s="55"/>
      <c r="H688" s="55"/>
      <c r="I688" s="59"/>
    </row>
    <row r="689" s="50" customFormat="1" spans="1:9">
      <c r="A689" s="54" t="s">
        <v>2520</v>
      </c>
      <c r="B689" s="54" t="s">
        <v>2496</v>
      </c>
      <c r="C689" s="54" t="s">
        <v>1591</v>
      </c>
      <c r="D689" s="55"/>
      <c r="E689" s="55"/>
      <c r="F689" s="55"/>
      <c r="G689" s="55"/>
      <c r="H689" s="55"/>
      <c r="I689" s="59"/>
    </row>
    <row r="690" s="50" customFormat="1" spans="1:9">
      <c r="A690" s="54" t="s">
        <v>2521</v>
      </c>
      <c r="B690" s="54" t="s">
        <v>2496</v>
      </c>
      <c r="C690" s="54" t="s">
        <v>1591</v>
      </c>
      <c r="D690" s="55"/>
      <c r="E690" s="55"/>
      <c r="F690" s="55"/>
      <c r="G690" s="55"/>
      <c r="H690" s="55"/>
      <c r="I690" s="59"/>
    </row>
    <row r="691" s="50" customFormat="1" spans="1:9">
      <c r="A691" s="54" t="s">
        <v>2522</v>
      </c>
      <c r="B691" s="54" t="s">
        <v>2496</v>
      </c>
      <c r="C691" s="54" t="s">
        <v>1591</v>
      </c>
      <c r="D691" s="55"/>
      <c r="E691" s="55"/>
      <c r="F691" s="55"/>
      <c r="G691" s="55"/>
      <c r="H691" s="55"/>
      <c r="I691" s="59"/>
    </row>
    <row r="692" s="50" customFormat="1" spans="1:9">
      <c r="A692" s="54" t="s">
        <v>2523</v>
      </c>
      <c r="B692" s="54" t="s">
        <v>2496</v>
      </c>
      <c r="C692" s="54" t="s">
        <v>1591</v>
      </c>
      <c r="D692" s="55"/>
      <c r="E692" s="55"/>
      <c r="F692" s="55"/>
      <c r="G692" s="55"/>
      <c r="H692" s="55"/>
      <c r="I692" s="59"/>
    </row>
    <row r="693" s="50" customFormat="1" spans="1:9">
      <c r="A693" s="54" t="s">
        <v>2524</v>
      </c>
      <c r="B693" s="54" t="s">
        <v>2496</v>
      </c>
      <c r="C693" s="54" t="s">
        <v>1591</v>
      </c>
      <c r="D693" s="55"/>
      <c r="E693" s="55"/>
      <c r="F693" s="55"/>
      <c r="G693" s="55"/>
      <c r="H693" s="55"/>
      <c r="I693" s="59"/>
    </row>
    <row r="694" s="50" customFormat="1" spans="1:9">
      <c r="A694" s="54" t="s">
        <v>2525</v>
      </c>
      <c r="B694" s="54" t="s">
        <v>2496</v>
      </c>
      <c r="C694" s="54" t="s">
        <v>1591</v>
      </c>
      <c r="D694" s="55"/>
      <c r="E694" s="55"/>
      <c r="F694" s="55"/>
      <c r="G694" s="55"/>
      <c r="H694" s="55"/>
      <c r="I694" s="59"/>
    </row>
    <row r="695" s="50" customFormat="1" spans="1:9">
      <c r="A695" s="54" t="s">
        <v>2526</v>
      </c>
      <c r="B695" s="54" t="s">
        <v>2496</v>
      </c>
      <c r="C695" s="54" t="s">
        <v>1591</v>
      </c>
      <c r="D695" s="55"/>
      <c r="E695" s="55"/>
      <c r="F695" s="55"/>
      <c r="G695" s="55"/>
      <c r="H695" s="55"/>
      <c r="I695" s="59"/>
    </row>
    <row r="696" s="50" customFormat="1" spans="1:9">
      <c r="A696" s="54" t="s">
        <v>2527</v>
      </c>
      <c r="B696" s="54" t="s">
        <v>2496</v>
      </c>
      <c r="C696" s="54" t="s">
        <v>1591</v>
      </c>
      <c r="D696" s="55"/>
      <c r="E696" s="55"/>
      <c r="F696" s="55"/>
      <c r="G696" s="55"/>
      <c r="H696" s="55"/>
      <c r="I696" s="59"/>
    </row>
    <row r="697" s="50" customFormat="1" spans="1:9">
      <c r="A697" s="54" t="s">
        <v>2528</v>
      </c>
      <c r="B697" s="54" t="s">
        <v>2496</v>
      </c>
      <c r="C697" s="54" t="s">
        <v>1591</v>
      </c>
      <c r="D697" s="55"/>
      <c r="E697" s="55"/>
      <c r="F697" s="55"/>
      <c r="G697" s="55"/>
      <c r="H697" s="55"/>
      <c r="I697" s="59"/>
    </row>
    <row r="698" s="50" customFormat="1" spans="1:9">
      <c r="A698" s="54" t="s">
        <v>2529</v>
      </c>
      <c r="B698" s="54" t="s">
        <v>2496</v>
      </c>
      <c r="C698" s="54" t="s">
        <v>1591</v>
      </c>
      <c r="D698" s="55"/>
      <c r="E698" s="55"/>
      <c r="F698" s="55"/>
      <c r="G698" s="55"/>
      <c r="H698" s="55"/>
      <c r="I698" s="59"/>
    </row>
    <row r="699" s="50" customFormat="1" spans="1:9">
      <c r="A699" s="54" t="s">
        <v>2530</v>
      </c>
      <c r="B699" s="54" t="s">
        <v>2496</v>
      </c>
      <c r="C699" s="54" t="s">
        <v>1591</v>
      </c>
      <c r="D699" s="55"/>
      <c r="E699" s="55"/>
      <c r="F699" s="55"/>
      <c r="G699" s="55"/>
      <c r="H699" s="55"/>
      <c r="I699" s="59"/>
    </row>
    <row r="700" s="50" customFormat="1" spans="1:9">
      <c r="A700" s="54" t="s">
        <v>2531</v>
      </c>
      <c r="B700" s="54" t="s">
        <v>2496</v>
      </c>
      <c r="C700" s="54" t="s">
        <v>1591</v>
      </c>
      <c r="D700" s="55"/>
      <c r="E700" s="55"/>
      <c r="F700" s="55"/>
      <c r="G700" s="55"/>
      <c r="H700" s="55"/>
      <c r="I700" s="59"/>
    </row>
    <row r="701" s="50" customFormat="1" spans="1:9">
      <c r="A701" s="54" t="s">
        <v>2532</v>
      </c>
      <c r="B701" s="54" t="s">
        <v>2496</v>
      </c>
      <c r="C701" s="54" t="s">
        <v>1591</v>
      </c>
      <c r="D701" s="55"/>
      <c r="E701" s="55"/>
      <c r="F701" s="55"/>
      <c r="G701" s="55"/>
      <c r="H701" s="55"/>
      <c r="I701" s="59"/>
    </row>
    <row r="702" s="50" customFormat="1" spans="1:9">
      <c r="A702" s="54" t="s">
        <v>2533</v>
      </c>
      <c r="B702" s="54" t="s">
        <v>2496</v>
      </c>
      <c r="C702" s="54" t="s">
        <v>1591</v>
      </c>
      <c r="D702" s="55"/>
      <c r="E702" s="55"/>
      <c r="F702" s="55"/>
      <c r="G702" s="55"/>
      <c r="H702" s="55"/>
      <c r="I702" s="59"/>
    </row>
    <row r="703" s="50" customFormat="1" spans="1:9">
      <c r="A703" s="54" t="s">
        <v>2534</v>
      </c>
      <c r="B703" s="54" t="s">
        <v>2496</v>
      </c>
      <c r="C703" s="54" t="s">
        <v>1591</v>
      </c>
      <c r="D703" s="55"/>
      <c r="E703" s="55"/>
      <c r="F703" s="55"/>
      <c r="G703" s="55"/>
      <c r="H703" s="55"/>
      <c r="I703" s="59"/>
    </row>
    <row r="704" s="50" customFormat="1" spans="1:9">
      <c r="A704" s="54" t="s">
        <v>2535</v>
      </c>
      <c r="B704" s="54" t="s">
        <v>2496</v>
      </c>
      <c r="C704" s="54" t="s">
        <v>1591</v>
      </c>
      <c r="D704" s="55"/>
      <c r="E704" s="55"/>
      <c r="F704" s="55"/>
      <c r="G704" s="55"/>
      <c r="H704" s="55"/>
      <c r="I704" s="59"/>
    </row>
    <row r="705" s="50" customFormat="1" spans="1:9">
      <c r="A705" s="54" t="s">
        <v>2536</v>
      </c>
      <c r="B705" s="54" t="s">
        <v>2496</v>
      </c>
      <c r="C705" s="54" t="s">
        <v>1591</v>
      </c>
      <c r="D705" s="55"/>
      <c r="E705" s="55"/>
      <c r="F705" s="55"/>
      <c r="G705" s="55"/>
      <c r="H705" s="55"/>
      <c r="I705" s="59"/>
    </row>
    <row r="706" s="50" customFormat="1" spans="1:9">
      <c r="A706" s="54" t="s">
        <v>2537</v>
      </c>
      <c r="B706" s="54" t="s">
        <v>2496</v>
      </c>
      <c r="C706" s="54" t="s">
        <v>1591</v>
      </c>
      <c r="D706" s="55"/>
      <c r="E706" s="55"/>
      <c r="F706" s="55"/>
      <c r="G706" s="55"/>
      <c r="H706" s="55"/>
      <c r="I706" s="59"/>
    </row>
    <row r="707" s="50" customFormat="1" spans="1:9">
      <c r="A707" s="54" t="s">
        <v>2538</v>
      </c>
      <c r="B707" s="54" t="s">
        <v>2496</v>
      </c>
      <c r="C707" s="54" t="s">
        <v>1591</v>
      </c>
      <c r="D707" s="55"/>
      <c r="E707" s="55"/>
      <c r="F707" s="55"/>
      <c r="G707" s="55"/>
      <c r="H707" s="55"/>
      <c r="I707" s="59"/>
    </row>
    <row r="708" s="50" customFormat="1" spans="1:9">
      <c r="A708" s="54" t="s">
        <v>2539</v>
      </c>
      <c r="B708" s="54" t="s">
        <v>2496</v>
      </c>
      <c r="C708" s="54" t="s">
        <v>1591</v>
      </c>
      <c r="D708" s="55"/>
      <c r="E708" s="55"/>
      <c r="F708" s="55"/>
      <c r="G708" s="55"/>
      <c r="H708" s="55"/>
      <c r="I708" s="59"/>
    </row>
    <row r="709" s="50" customFormat="1" spans="1:9">
      <c r="A709" s="54" t="s">
        <v>2540</v>
      </c>
      <c r="B709" s="54" t="s">
        <v>2496</v>
      </c>
      <c r="C709" s="54" t="s">
        <v>1591</v>
      </c>
      <c r="D709" s="55"/>
      <c r="E709" s="55"/>
      <c r="F709" s="55"/>
      <c r="G709" s="55"/>
      <c r="H709" s="55"/>
      <c r="I709" s="59"/>
    </row>
    <row r="710" s="50" customFormat="1" spans="1:9">
      <c r="A710" s="54" t="s">
        <v>2541</v>
      </c>
      <c r="B710" s="54" t="s">
        <v>2496</v>
      </c>
      <c r="C710" s="54" t="s">
        <v>1591</v>
      </c>
      <c r="D710" s="55"/>
      <c r="E710" s="55"/>
      <c r="F710" s="55"/>
      <c r="G710" s="55"/>
      <c r="H710" s="55"/>
      <c r="I710" s="59"/>
    </row>
    <row r="711" s="50" customFormat="1" spans="1:9">
      <c r="A711" s="54" t="s">
        <v>2542</v>
      </c>
      <c r="B711" s="54" t="s">
        <v>2496</v>
      </c>
      <c r="C711" s="54" t="s">
        <v>1591</v>
      </c>
      <c r="D711" s="55"/>
      <c r="E711" s="55"/>
      <c r="F711" s="55"/>
      <c r="G711" s="55"/>
      <c r="H711" s="55"/>
      <c r="I711" s="59"/>
    </row>
    <row r="712" s="50" customFormat="1" spans="1:9">
      <c r="A712" s="54" t="s">
        <v>2543</v>
      </c>
      <c r="B712" s="54" t="s">
        <v>2496</v>
      </c>
      <c r="C712" s="54" t="s">
        <v>1591</v>
      </c>
      <c r="D712" s="55"/>
      <c r="E712" s="55"/>
      <c r="F712" s="55"/>
      <c r="G712" s="55"/>
      <c r="H712" s="55"/>
      <c r="I712" s="59"/>
    </row>
    <row r="713" s="50" customFormat="1" spans="1:9">
      <c r="A713" s="54" t="s">
        <v>2544</v>
      </c>
      <c r="B713" s="54" t="s">
        <v>2545</v>
      </c>
      <c r="C713" s="54" t="s">
        <v>1591</v>
      </c>
      <c r="D713" s="55"/>
      <c r="E713" s="55"/>
      <c r="F713" s="55"/>
      <c r="G713" s="55"/>
      <c r="H713" s="55"/>
      <c r="I713" s="59"/>
    </row>
    <row r="714" s="50" customFormat="1" spans="1:9">
      <c r="A714" s="54" t="s">
        <v>2546</v>
      </c>
      <c r="B714" s="54" t="s">
        <v>2545</v>
      </c>
      <c r="C714" s="54" t="s">
        <v>1591</v>
      </c>
      <c r="D714" s="55"/>
      <c r="E714" s="55"/>
      <c r="F714" s="55"/>
      <c r="G714" s="55"/>
      <c r="H714" s="55"/>
      <c r="I714" s="59"/>
    </row>
    <row r="715" s="50" customFormat="1" spans="1:9">
      <c r="A715" s="54" t="s">
        <v>2547</v>
      </c>
      <c r="B715" s="54" t="s">
        <v>2545</v>
      </c>
      <c r="C715" s="54" t="s">
        <v>1591</v>
      </c>
      <c r="D715" s="55"/>
      <c r="E715" s="55"/>
      <c r="F715" s="55"/>
      <c r="G715" s="55"/>
      <c r="H715" s="55"/>
      <c r="I715" s="59"/>
    </row>
    <row r="716" s="50" customFormat="1" spans="1:9">
      <c r="A716" s="54" t="s">
        <v>2548</v>
      </c>
      <c r="B716" s="54" t="s">
        <v>2545</v>
      </c>
      <c r="C716" s="54" t="s">
        <v>1591</v>
      </c>
      <c r="D716" s="55"/>
      <c r="E716" s="55"/>
      <c r="F716" s="55"/>
      <c r="G716" s="55"/>
      <c r="H716" s="55"/>
      <c r="I716" s="59"/>
    </row>
    <row r="717" s="50" customFormat="1" spans="1:9">
      <c r="A717" s="54" t="s">
        <v>2549</v>
      </c>
      <c r="B717" s="54" t="s">
        <v>2545</v>
      </c>
      <c r="C717" s="54" t="s">
        <v>1591</v>
      </c>
      <c r="D717" s="55"/>
      <c r="E717" s="55"/>
      <c r="F717" s="55"/>
      <c r="G717" s="55"/>
      <c r="H717" s="55"/>
      <c r="I717" s="59"/>
    </row>
    <row r="718" s="50" customFormat="1" spans="1:9">
      <c r="A718" s="54" t="s">
        <v>2550</v>
      </c>
      <c r="B718" s="54" t="s">
        <v>2545</v>
      </c>
      <c r="C718" s="54" t="s">
        <v>1591</v>
      </c>
      <c r="D718" s="55"/>
      <c r="E718" s="55"/>
      <c r="F718" s="55"/>
      <c r="G718" s="55"/>
      <c r="H718" s="55"/>
      <c r="I718" s="59"/>
    </row>
    <row r="719" s="50" customFormat="1" spans="1:9">
      <c r="A719" s="54" t="s">
        <v>2551</v>
      </c>
      <c r="B719" s="54" t="s">
        <v>2545</v>
      </c>
      <c r="C719" s="54" t="s">
        <v>1591</v>
      </c>
      <c r="D719" s="55"/>
      <c r="E719" s="55"/>
      <c r="F719" s="55"/>
      <c r="G719" s="55"/>
      <c r="H719" s="55"/>
      <c r="I719" s="59"/>
    </row>
    <row r="720" s="50" customFormat="1" spans="1:9">
      <c r="A720" s="54" t="s">
        <v>2552</v>
      </c>
      <c r="B720" s="54" t="s">
        <v>2545</v>
      </c>
      <c r="C720" s="54" t="s">
        <v>1591</v>
      </c>
      <c r="D720" s="55"/>
      <c r="E720" s="55"/>
      <c r="F720" s="55"/>
      <c r="G720" s="55"/>
      <c r="H720" s="55"/>
      <c r="I720" s="59"/>
    </row>
    <row r="721" s="50" customFormat="1" spans="1:9">
      <c r="A721" s="54" t="s">
        <v>2553</v>
      </c>
      <c r="B721" s="54" t="s">
        <v>2545</v>
      </c>
      <c r="C721" s="54" t="s">
        <v>1591</v>
      </c>
      <c r="D721" s="55"/>
      <c r="E721" s="55"/>
      <c r="F721" s="55"/>
      <c r="G721" s="55"/>
      <c r="H721" s="55"/>
      <c r="I721" s="59"/>
    </row>
    <row r="722" s="50" customFormat="1" spans="1:9">
      <c r="A722" s="54" t="s">
        <v>2554</v>
      </c>
      <c r="B722" s="54" t="s">
        <v>2545</v>
      </c>
      <c r="C722" s="54" t="s">
        <v>1591</v>
      </c>
      <c r="D722" s="55"/>
      <c r="E722" s="55"/>
      <c r="F722" s="55"/>
      <c r="G722" s="55"/>
      <c r="H722" s="55"/>
      <c r="I722" s="59"/>
    </row>
    <row r="723" s="50" customFormat="1" spans="1:9">
      <c r="A723" s="54" t="s">
        <v>2555</v>
      </c>
      <c r="B723" s="54" t="s">
        <v>2545</v>
      </c>
      <c r="C723" s="54" t="s">
        <v>1591</v>
      </c>
      <c r="D723" s="55"/>
      <c r="E723" s="55"/>
      <c r="F723" s="55"/>
      <c r="G723" s="55"/>
      <c r="H723" s="55"/>
      <c r="I723" s="59"/>
    </row>
    <row r="724" s="50" customFormat="1" spans="1:9">
      <c r="A724" s="54" t="s">
        <v>2556</v>
      </c>
      <c r="B724" s="54" t="s">
        <v>2545</v>
      </c>
      <c r="C724" s="54" t="s">
        <v>1591</v>
      </c>
      <c r="D724" s="55"/>
      <c r="E724" s="55"/>
      <c r="F724" s="55"/>
      <c r="G724" s="55"/>
      <c r="H724" s="55"/>
      <c r="I724" s="59"/>
    </row>
    <row r="725" s="50" customFormat="1" spans="1:9">
      <c r="A725" s="54" t="s">
        <v>2557</v>
      </c>
      <c r="B725" s="54" t="s">
        <v>2545</v>
      </c>
      <c r="C725" s="54" t="s">
        <v>1591</v>
      </c>
      <c r="D725" s="55"/>
      <c r="E725" s="55"/>
      <c r="F725" s="55"/>
      <c r="G725" s="55"/>
      <c r="H725" s="55"/>
      <c r="I725" s="59"/>
    </row>
    <row r="726" s="50" customFormat="1" spans="1:9">
      <c r="A726" s="54" t="s">
        <v>2558</v>
      </c>
      <c r="B726" s="54" t="s">
        <v>2545</v>
      </c>
      <c r="C726" s="54" t="s">
        <v>1591</v>
      </c>
      <c r="D726" s="55"/>
      <c r="E726" s="55"/>
      <c r="F726" s="55"/>
      <c r="G726" s="55"/>
      <c r="H726" s="55"/>
      <c r="I726" s="59"/>
    </row>
    <row r="727" s="50" customFormat="1" spans="1:9">
      <c r="A727" s="54" t="s">
        <v>2559</v>
      </c>
      <c r="B727" s="54" t="s">
        <v>2545</v>
      </c>
      <c r="C727" s="54" t="s">
        <v>1591</v>
      </c>
      <c r="D727" s="55"/>
      <c r="E727" s="55"/>
      <c r="F727" s="55"/>
      <c r="G727" s="55"/>
      <c r="H727" s="55"/>
      <c r="I727" s="59"/>
    </row>
    <row r="728" s="50" customFormat="1" spans="1:9">
      <c r="A728" s="54" t="s">
        <v>2560</v>
      </c>
      <c r="B728" s="54" t="s">
        <v>2545</v>
      </c>
      <c r="C728" s="54" t="s">
        <v>1591</v>
      </c>
      <c r="D728" s="55"/>
      <c r="E728" s="55"/>
      <c r="F728" s="55"/>
      <c r="G728" s="55"/>
      <c r="H728" s="55"/>
      <c r="I728" s="59"/>
    </row>
    <row r="729" s="50" customFormat="1" spans="1:9">
      <c r="A729" s="54" t="s">
        <v>2561</v>
      </c>
      <c r="B729" s="54" t="s">
        <v>2545</v>
      </c>
      <c r="C729" s="54" t="s">
        <v>1591</v>
      </c>
      <c r="D729" s="55"/>
      <c r="E729" s="55"/>
      <c r="F729" s="55"/>
      <c r="G729" s="55"/>
      <c r="H729" s="55"/>
      <c r="I729" s="59"/>
    </row>
    <row r="730" s="50" customFormat="1" spans="1:9">
      <c r="A730" s="54" t="s">
        <v>2562</v>
      </c>
      <c r="B730" s="54" t="s">
        <v>2545</v>
      </c>
      <c r="C730" s="54" t="s">
        <v>1591</v>
      </c>
      <c r="D730" s="55"/>
      <c r="E730" s="55"/>
      <c r="F730" s="55"/>
      <c r="G730" s="55"/>
      <c r="H730" s="55"/>
      <c r="I730" s="59"/>
    </row>
    <row r="731" s="50" customFormat="1" spans="1:9">
      <c r="A731" s="54" t="s">
        <v>2563</v>
      </c>
      <c r="B731" s="54" t="s">
        <v>2545</v>
      </c>
      <c r="C731" s="54" t="s">
        <v>1591</v>
      </c>
      <c r="D731" s="55"/>
      <c r="E731" s="55"/>
      <c r="F731" s="55"/>
      <c r="G731" s="55"/>
      <c r="H731" s="55"/>
      <c r="I731" s="59"/>
    </row>
    <row r="732" s="50" customFormat="1" spans="1:9">
      <c r="A732" s="54" t="s">
        <v>2564</v>
      </c>
      <c r="B732" s="54" t="s">
        <v>2545</v>
      </c>
      <c r="C732" s="54" t="s">
        <v>1591</v>
      </c>
      <c r="D732" s="55"/>
      <c r="E732" s="55"/>
      <c r="F732" s="55"/>
      <c r="G732" s="55"/>
      <c r="H732" s="55"/>
      <c r="I732" s="59"/>
    </row>
    <row r="733" s="50" customFormat="1" spans="1:9">
      <c r="A733" s="54" t="s">
        <v>2565</v>
      </c>
      <c r="B733" s="54" t="s">
        <v>2545</v>
      </c>
      <c r="C733" s="54" t="s">
        <v>1591</v>
      </c>
      <c r="D733" s="55"/>
      <c r="E733" s="55"/>
      <c r="F733" s="55"/>
      <c r="G733" s="55"/>
      <c r="H733" s="55"/>
      <c r="I733" s="59"/>
    </row>
    <row r="734" s="50" customFormat="1" spans="1:9">
      <c r="A734" s="54" t="s">
        <v>2566</v>
      </c>
      <c r="B734" s="54" t="s">
        <v>2545</v>
      </c>
      <c r="C734" s="54" t="s">
        <v>1591</v>
      </c>
      <c r="D734" s="55"/>
      <c r="E734" s="55"/>
      <c r="F734" s="55"/>
      <c r="G734" s="55"/>
      <c r="H734" s="55"/>
      <c r="I734" s="59"/>
    </row>
    <row r="735" s="50" customFormat="1" spans="1:9">
      <c r="A735" s="54" t="s">
        <v>2567</v>
      </c>
      <c r="B735" s="54" t="s">
        <v>2545</v>
      </c>
      <c r="C735" s="54" t="s">
        <v>1591</v>
      </c>
      <c r="D735" s="55"/>
      <c r="E735" s="55"/>
      <c r="F735" s="55"/>
      <c r="G735" s="55"/>
      <c r="H735" s="55"/>
      <c r="I735" s="59"/>
    </row>
    <row r="736" s="50" customFormat="1" spans="1:9">
      <c r="A736" s="54" t="s">
        <v>2568</v>
      </c>
      <c r="B736" s="54" t="s">
        <v>2545</v>
      </c>
      <c r="C736" s="54" t="s">
        <v>1591</v>
      </c>
      <c r="D736" s="55"/>
      <c r="E736" s="55"/>
      <c r="F736" s="55"/>
      <c r="G736" s="55"/>
      <c r="H736" s="55"/>
      <c r="I736" s="59"/>
    </row>
    <row r="737" s="50" customFormat="1" spans="1:9">
      <c r="A737" s="54" t="s">
        <v>2569</v>
      </c>
      <c r="B737" s="54" t="s">
        <v>2545</v>
      </c>
      <c r="C737" s="54" t="s">
        <v>1591</v>
      </c>
      <c r="D737" s="55"/>
      <c r="E737" s="55"/>
      <c r="F737" s="55"/>
      <c r="G737" s="55"/>
      <c r="H737" s="55"/>
      <c r="I737" s="59"/>
    </row>
    <row r="738" s="50" customFormat="1" spans="1:9">
      <c r="A738" s="54" t="s">
        <v>2570</v>
      </c>
      <c r="B738" s="54" t="s">
        <v>2545</v>
      </c>
      <c r="C738" s="54" t="s">
        <v>1591</v>
      </c>
      <c r="D738" s="55"/>
      <c r="E738" s="55"/>
      <c r="F738" s="55"/>
      <c r="G738" s="55"/>
      <c r="H738" s="55"/>
      <c r="I738" s="59"/>
    </row>
    <row r="739" s="50" customFormat="1" spans="1:9">
      <c r="A739" s="54" t="s">
        <v>2571</v>
      </c>
      <c r="B739" s="54" t="s">
        <v>2545</v>
      </c>
      <c r="C739" s="54" t="s">
        <v>1591</v>
      </c>
      <c r="D739" s="55"/>
      <c r="E739" s="55"/>
      <c r="F739" s="55"/>
      <c r="G739" s="55"/>
      <c r="H739" s="55"/>
      <c r="I739" s="59"/>
    </row>
    <row r="740" s="50" customFormat="1" spans="1:9">
      <c r="A740" s="54" t="s">
        <v>2572</v>
      </c>
      <c r="B740" s="54" t="s">
        <v>2545</v>
      </c>
      <c r="C740" s="54" t="s">
        <v>1591</v>
      </c>
      <c r="D740" s="55"/>
      <c r="E740" s="55"/>
      <c r="F740" s="55"/>
      <c r="G740" s="55"/>
      <c r="H740" s="55"/>
      <c r="I740" s="59"/>
    </row>
    <row r="741" s="50" customFormat="1" spans="1:9">
      <c r="A741" s="54" t="s">
        <v>2573</v>
      </c>
      <c r="B741" s="54" t="s">
        <v>2545</v>
      </c>
      <c r="C741" s="54" t="s">
        <v>1591</v>
      </c>
      <c r="D741" s="55"/>
      <c r="E741" s="55"/>
      <c r="F741" s="55"/>
      <c r="G741" s="55"/>
      <c r="H741" s="55"/>
      <c r="I741" s="59"/>
    </row>
    <row r="742" s="50" customFormat="1" spans="1:9">
      <c r="A742" s="54" t="s">
        <v>2574</v>
      </c>
      <c r="B742" s="54" t="s">
        <v>2545</v>
      </c>
      <c r="C742" s="54" t="s">
        <v>1591</v>
      </c>
      <c r="D742" s="55"/>
      <c r="E742" s="55"/>
      <c r="F742" s="55"/>
      <c r="G742" s="55"/>
      <c r="H742" s="55"/>
      <c r="I742" s="59"/>
    </row>
    <row r="743" s="50" customFormat="1" spans="1:9">
      <c r="A743" s="54" t="s">
        <v>2575</v>
      </c>
      <c r="B743" s="54" t="s">
        <v>2545</v>
      </c>
      <c r="C743" s="54" t="s">
        <v>1591</v>
      </c>
      <c r="D743" s="55"/>
      <c r="E743" s="55"/>
      <c r="F743" s="55"/>
      <c r="G743" s="55"/>
      <c r="H743" s="55"/>
      <c r="I743" s="59"/>
    </row>
    <row r="744" s="50" customFormat="1" spans="1:9">
      <c r="A744" s="54" t="s">
        <v>2576</v>
      </c>
      <c r="B744" s="54" t="s">
        <v>2545</v>
      </c>
      <c r="C744" s="54" t="s">
        <v>1591</v>
      </c>
      <c r="D744" s="55"/>
      <c r="E744" s="55"/>
      <c r="F744" s="55"/>
      <c r="G744" s="55"/>
      <c r="H744" s="55"/>
      <c r="I744" s="59"/>
    </row>
    <row r="745" s="50" customFormat="1" spans="1:9">
      <c r="A745" s="54" t="s">
        <v>2577</v>
      </c>
      <c r="B745" s="54" t="s">
        <v>2545</v>
      </c>
      <c r="C745" s="54" t="s">
        <v>1591</v>
      </c>
      <c r="D745" s="55"/>
      <c r="E745" s="55"/>
      <c r="F745" s="55"/>
      <c r="G745" s="55"/>
      <c r="H745" s="55"/>
      <c r="I745" s="59"/>
    </row>
    <row r="746" s="50" customFormat="1" spans="1:9">
      <c r="A746" s="54" t="s">
        <v>2578</v>
      </c>
      <c r="B746" s="54" t="s">
        <v>2545</v>
      </c>
      <c r="C746" s="54" t="s">
        <v>1591</v>
      </c>
      <c r="D746" s="55"/>
      <c r="E746" s="55"/>
      <c r="F746" s="55"/>
      <c r="G746" s="55"/>
      <c r="H746" s="55"/>
      <c r="I746" s="59"/>
    </row>
    <row r="747" s="50" customFormat="1" spans="1:9">
      <c r="A747" s="54" t="s">
        <v>2579</v>
      </c>
      <c r="B747" s="54" t="s">
        <v>2545</v>
      </c>
      <c r="C747" s="54" t="s">
        <v>1591</v>
      </c>
      <c r="D747" s="55"/>
      <c r="E747" s="55"/>
      <c r="F747" s="55"/>
      <c r="G747" s="55"/>
      <c r="H747" s="55"/>
      <c r="I747" s="59"/>
    </row>
    <row r="748" s="50" customFormat="1" spans="1:9">
      <c r="A748" s="54" t="s">
        <v>2580</v>
      </c>
      <c r="B748" s="54" t="s">
        <v>2545</v>
      </c>
      <c r="C748" s="54" t="s">
        <v>1591</v>
      </c>
      <c r="D748" s="55"/>
      <c r="E748" s="55"/>
      <c r="F748" s="55"/>
      <c r="G748" s="55"/>
      <c r="H748" s="55"/>
      <c r="I748" s="59"/>
    </row>
    <row r="749" s="50" customFormat="1" spans="1:9">
      <c r="A749" s="54" t="s">
        <v>2581</v>
      </c>
      <c r="B749" s="54" t="s">
        <v>2545</v>
      </c>
      <c r="C749" s="54" t="s">
        <v>1591</v>
      </c>
      <c r="D749" s="55"/>
      <c r="E749" s="55"/>
      <c r="F749" s="55"/>
      <c r="G749" s="55"/>
      <c r="H749" s="55"/>
      <c r="I749" s="59"/>
    </row>
    <row r="750" s="50" customFormat="1" spans="1:9">
      <c r="A750" s="54" t="s">
        <v>2582</v>
      </c>
      <c r="B750" s="54" t="s">
        <v>2545</v>
      </c>
      <c r="C750" s="54" t="s">
        <v>1591</v>
      </c>
      <c r="D750" s="55"/>
      <c r="E750" s="55"/>
      <c r="F750" s="55"/>
      <c r="G750" s="55"/>
      <c r="H750" s="55"/>
      <c r="I750" s="59"/>
    </row>
    <row r="751" s="50" customFormat="1" spans="1:9">
      <c r="A751" s="54" t="s">
        <v>2583</v>
      </c>
      <c r="B751" s="54" t="s">
        <v>2545</v>
      </c>
      <c r="C751" s="54" t="s">
        <v>1591</v>
      </c>
      <c r="D751" s="55"/>
      <c r="E751" s="55"/>
      <c r="F751" s="55"/>
      <c r="G751" s="55"/>
      <c r="H751" s="55"/>
      <c r="I751" s="59"/>
    </row>
    <row r="752" s="50" customFormat="1" spans="1:9">
      <c r="A752" s="54" t="s">
        <v>2584</v>
      </c>
      <c r="B752" s="54" t="s">
        <v>2545</v>
      </c>
      <c r="C752" s="54" t="s">
        <v>1591</v>
      </c>
      <c r="D752" s="55"/>
      <c r="E752" s="55"/>
      <c r="F752" s="55"/>
      <c r="G752" s="55"/>
      <c r="H752" s="55"/>
      <c r="I752" s="59"/>
    </row>
    <row r="753" s="50" customFormat="1" spans="1:9">
      <c r="A753" s="54" t="s">
        <v>2585</v>
      </c>
      <c r="B753" s="54" t="s">
        <v>2545</v>
      </c>
      <c r="C753" s="54" t="s">
        <v>1591</v>
      </c>
      <c r="D753" s="55"/>
      <c r="E753" s="55"/>
      <c r="F753" s="55"/>
      <c r="G753" s="55"/>
      <c r="H753" s="55"/>
      <c r="I753" s="59"/>
    </row>
    <row r="754" s="50" customFormat="1" spans="1:9">
      <c r="A754" s="54" t="s">
        <v>2586</v>
      </c>
      <c r="B754" s="54" t="s">
        <v>2545</v>
      </c>
      <c r="C754" s="54" t="s">
        <v>1591</v>
      </c>
      <c r="D754" s="55"/>
      <c r="E754" s="55"/>
      <c r="F754" s="55"/>
      <c r="G754" s="55"/>
      <c r="H754" s="55"/>
      <c r="I754" s="59"/>
    </row>
    <row r="755" s="50" customFormat="1" spans="1:9">
      <c r="A755" s="54" t="s">
        <v>2587</v>
      </c>
      <c r="B755" s="54" t="s">
        <v>2545</v>
      </c>
      <c r="C755" s="54" t="s">
        <v>1591</v>
      </c>
      <c r="D755" s="55"/>
      <c r="E755" s="55"/>
      <c r="F755" s="55"/>
      <c r="G755" s="55"/>
      <c r="H755" s="55"/>
      <c r="I755" s="59"/>
    </row>
    <row r="756" s="50" customFormat="1" spans="1:9">
      <c r="A756" s="54" t="s">
        <v>2588</v>
      </c>
      <c r="B756" s="54" t="s">
        <v>2545</v>
      </c>
      <c r="C756" s="54" t="s">
        <v>1591</v>
      </c>
      <c r="D756" s="55"/>
      <c r="E756" s="55"/>
      <c r="F756" s="55"/>
      <c r="G756" s="55"/>
      <c r="H756" s="55"/>
      <c r="I756" s="59"/>
    </row>
    <row r="757" s="50" customFormat="1" spans="1:9">
      <c r="A757" s="54" t="s">
        <v>2589</v>
      </c>
      <c r="B757" s="54" t="s">
        <v>2545</v>
      </c>
      <c r="C757" s="54" t="s">
        <v>1591</v>
      </c>
      <c r="D757" s="55"/>
      <c r="E757" s="55"/>
      <c r="F757" s="55"/>
      <c r="G757" s="55"/>
      <c r="H757" s="55"/>
      <c r="I757" s="59"/>
    </row>
    <row r="758" s="50" customFormat="1" spans="1:9">
      <c r="A758" s="54" t="s">
        <v>2590</v>
      </c>
      <c r="B758" s="54" t="s">
        <v>2545</v>
      </c>
      <c r="C758" s="54" t="s">
        <v>1591</v>
      </c>
      <c r="D758" s="55"/>
      <c r="E758" s="55"/>
      <c r="F758" s="55"/>
      <c r="G758" s="55"/>
      <c r="H758" s="55"/>
      <c r="I758" s="59"/>
    </row>
    <row r="759" s="50" customFormat="1" spans="1:9">
      <c r="A759" s="54" t="s">
        <v>2591</v>
      </c>
      <c r="B759" s="54" t="s">
        <v>2545</v>
      </c>
      <c r="C759" s="54" t="s">
        <v>1591</v>
      </c>
      <c r="D759" s="55"/>
      <c r="E759" s="55"/>
      <c r="F759" s="55"/>
      <c r="G759" s="55"/>
      <c r="H759" s="55"/>
      <c r="I759" s="59"/>
    </row>
    <row r="760" s="50" customFormat="1" spans="1:9">
      <c r="A760" s="54" t="s">
        <v>2592</v>
      </c>
      <c r="B760" s="54" t="s">
        <v>2545</v>
      </c>
      <c r="C760" s="54" t="s">
        <v>1591</v>
      </c>
      <c r="D760" s="55"/>
      <c r="E760" s="55"/>
      <c r="F760" s="55"/>
      <c r="G760" s="55"/>
      <c r="H760" s="55"/>
      <c r="I760" s="59"/>
    </row>
    <row r="761" s="50" customFormat="1" spans="1:9">
      <c r="A761" s="54" t="s">
        <v>2593</v>
      </c>
      <c r="B761" s="54" t="s">
        <v>2545</v>
      </c>
      <c r="C761" s="54" t="s">
        <v>1591</v>
      </c>
      <c r="D761" s="55"/>
      <c r="E761" s="55"/>
      <c r="F761" s="55"/>
      <c r="G761" s="55"/>
      <c r="H761" s="55"/>
      <c r="I761" s="59"/>
    </row>
    <row r="762" s="50" customFormat="1" spans="1:9">
      <c r="A762" s="54" t="s">
        <v>2594</v>
      </c>
      <c r="B762" s="54" t="s">
        <v>2545</v>
      </c>
      <c r="C762" s="54" t="s">
        <v>1591</v>
      </c>
      <c r="D762" s="55"/>
      <c r="E762" s="55"/>
      <c r="F762" s="55"/>
      <c r="G762" s="55"/>
      <c r="H762" s="55"/>
      <c r="I762" s="59"/>
    </row>
    <row r="763" s="50" customFormat="1" spans="1:9">
      <c r="A763" s="54" t="s">
        <v>2595</v>
      </c>
      <c r="B763" s="54" t="s">
        <v>2545</v>
      </c>
      <c r="C763" s="54" t="s">
        <v>1591</v>
      </c>
      <c r="D763" s="55"/>
      <c r="E763" s="55"/>
      <c r="F763" s="55"/>
      <c r="G763" s="55"/>
      <c r="H763" s="55"/>
      <c r="I763" s="59"/>
    </row>
    <row r="764" s="50" customFormat="1" spans="1:9">
      <c r="A764" s="54" t="s">
        <v>2596</v>
      </c>
      <c r="B764" s="54" t="s">
        <v>2545</v>
      </c>
      <c r="C764" s="54" t="s">
        <v>1591</v>
      </c>
      <c r="D764" s="55"/>
      <c r="E764" s="55"/>
      <c r="F764" s="55"/>
      <c r="G764" s="55"/>
      <c r="H764" s="55"/>
      <c r="I764" s="59"/>
    </row>
    <row r="765" s="50" customFormat="1" spans="1:9">
      <c r="A765" s="54" t="s">
        <v>2597</v>
      </c>
      <c r="B765" s="54" t="s">
        <v>2545</v>
      </c>
      <c r="C765" s="54" t="s">
        <v>1591</v>
      </c>
      <c r="D765" s="55"/>
      <c r="E765" s="55"/>
      <c r="F765" s="55"/>
      <c r="G765" s="55"/>
      <c r="H765" s="55"/>
      <c r="I765" s="59"/>
    </row>
    <row r="766" s="50" customFormat="1" spans="1:9">
      <c r="A766" s="54" t="s">
        <v>2598</v>
      </c>
      <c r="B766" s="54" t="s">
        <v>2545</v>
      </c>
      <c r="C766" s="54" t="s">
        <v>1591</v>
      </c>
      <c r="D766" s="55"/>
      <c r="E766" s="55"/>
      <c r="F766" s="55"/>
      <c r="G766" s="55"/>
      <c r="H766" s="55"/>
      <c r="I766" s="59"/>
    </row>
    <row r="767" s="50" customFormat="1" spans="1:9">
      <c r="A767" s="54" t="s">
        <v>2599</v>
      </c>
      <c r="B767" s="54" t="s">
        <v>2545</v>
      </c>
      <c r="C767" s="54" t="s">
        <v>1591</v>
      </c>
      <c r="D767" s="55"/>
      <c r="E767" s="55"/>
      <c r="F767" s="55"/>
      <c r="G767" s="55"/>
      <c r="H767" s="55"/>
      <c r="I767" s="59"/>
    </row>
    <row r="768" s="50" customFormat="1" spans="1:9">
      <c r="A768" s="54" t="s">
        <v>2600</v>
      </c>
      <c r="B768" s="54" t="s">
        <v>2545</v>
      </c>
      <c r="C768" s="54" t="s">
        <v>1591</v>
      </c>
      <c r="D768" s="55"/>
      <c r="E768" s="55"/>
      <c r="F768" s="55"/>
      <c r="G768" s="55"/>
      <c r="H768" s="55"/>
      <c r="I768" s="59"/>
    </row>
    <row r="769" s="50" customFormat="1" spans="1:9">
      <c r="A769" s="54" t="s">
        <v>2601</v>
      </c>
      <c r="B769" s="54" t="s">
        <v>2545</v>
      </c>
      <c r="C769" s="54" t="s">
        <v>1591</v>
      </c>
      <c r="D769" s="55"/>
      <c r="E769" s="55"/>
      <c r="F769" s="55"/>
      <c r="G769" s="55"/>
      <c r="H769" s="55"/>
      <c r="I769" s="59"/>
    </row>
    <row r="770" s="50" customFormat="1" spans="1:9">
      <c r="A770" s="54" t="s">
        <v>2602</v>
      </c>
      <c r="B770" s="54" t="s">
        <v>2545</v>
      </c>
      <c r="C770" s="54" t="s">
        <v>1591</v>
      </c>
      <c r="D770" s="55"/>
      <c r="E770" s="55"/>
      <c r="F770" s="55"/>
      <c r="G770" s="55"/>
      <c r="H770" s="55"/>
      <c r="I770" s="59"/>
    </row>
    <row r="771" s="50" customFormat="1" spans="1:9">
      <c r="A771" s="54" t="s">
        <v>2603</v>
      </c>
      <c r="B771" s="54" t="s">
        <v>2545</v>
      </c>
      <c r="C771" s="54" t="s">
        <v>1591</v>
      </c>
      <c r="D771" s="55"/>
      <c r="E771" s="55"/>
      <c r="F771" s="55"/>
      <c r="G771" s="55"/>
      <c r="H771" s="55"/>
      <c r="I771" s="59"/>
    </row>
    <row r="772" s="50" customFormat="1" spans="1:9">
      <c r="A772" s="54" t="s">
        <v>2604</v>
      </c>
      <c r="B772" s="54" t="s">
        <v>2545</v>
      </c>
      <c r="C772" s="54" t="s">
        <v>1591</v>
      </c>
      <c r="D772" s="55"/>
      <c r="E772" s="55"/>
      <c r="F772" s="55"/>
      <c r="G772" s="55"/>
      <c r="H772" s="55"/>
      <c r="I772" s="59"/>
    </row>
    <row r="773" s="50" customFormat="1" spans="1:9">
      <c r="A773" s="54" t="s">
        <v>2605</v>
      </c>
      <c r="B773" s="54" t="s">
        <v>2545</v>
      </c>
      <c r="C773" s="54" t="s">
        <v>1591</v>
      </c>
      <c r="D773" s="55"/>
      <c r="E773" s="55"/>
      <c r="F773" s="55"/>
      <c r="G773" s="55"/>
      <c r="H773" s="55"/>
      <c r="I773" s="59"/>
    </row>
    <row r="774" s="50" customFormat="1" spans="1:9">
      <c r="A774" s="54" t="s">
        <v>2606</v>
      </c>
      <c r="B774" s="54" t="s">
        <v>2545</v>
      </c>
      <c r="C774" s="54" t="s">
        <v>1591</v>
      </c>
      <c r="D774" s="55"/>
      <c r="E774" s="55"/>
      <c r="F774" s="55"/>
      <c r="G774" s="55"/>
      <c r="H774" s="55"/>
      <c r="I774" s="59"/>
    </row>
    <row r="775" s="50" customFormat="1" spans="1:9">
      <c r="A775" s="54" t="s">
        <v>2607</v>
      </c>
      <c r="B775" s="54" t="s">
        <v>2545</v>
      </c>
      <c r="C775" s="54" t="s">
        <v>1591</v>
      </c>
      <c r="D775" s="55"/>
      <c r="E775" s="55"/>
      <c r="F775" s="55"/>
      <c r="G775" s="55"/>
      <c r="H775" s="55"/>
      <c r="I775" s="59"/>
    </row>
    <row r="776" s="50" customFormat="1" spans="1:9">
      <c r="A776" s="54" t="s">
        <v>2608</v>
      </c>
      <c r="B776" s="54" t="s">
        <v>2545</v>
      </c>
      <c r="C776" s="54" t="s">
        <v>1591</v>
      </c>
      <c r="D776" s="55"/>
      <c r="E776" s="55"/>
      <c r="F776" s="55"/>
      <c r="G776" s="55"/>
      <c r="H776" s="55"/>
      <c r="I776" s="59"/>
    </row>
    <row r="777" s="50" customFormat="1" spans="1:9">
      <c r="A777" s="54" t="s">
        <v>2609</v>
      </c>
      <c r="B777" s="54" t="s">
        <v>2545</v>
      </c>
      <c r="C777" s="54" t="s">
        <v>1591</v>
      </c>
      <c r="D777" s="55"/>
      <c r="E777" s="55"/>
      <c r="F777" s="55"/>
      <c r="G777" s="55"/>
      <c r="H777" s="55"/>
      <c r="I777" s="59"/>
    </row>
    <row r="778" s="50" customFormat="1" spans="1:9">
      <c r="A778" s="54" t="s">
        <v>2610</v>
      </c>
      <c r="B778" s="54" t="s">
        <v>2545</v>
      </c>
      <c r="C778" s="54" t="s">
        <v>1591</v>
      </c>
      <c r="D778" s="55"/>
      <c r="E778" s="55"/>
      <c r="F778" s="55"/>
      <c r="G778" s="55"/>
      <c r="H778" s="55"/>
      <c r="I778" s="59"/>
    </row>
    <row r="779" s="50" customFormat="1" spans="1:9">
      <c r="A779" s="54" t="s">
        <v>2611</v>
      </c>
      <c r="B779" s="54" t="s">
        <v>2545</v>
      </c>
      <c r="C779" s="54" t="s">
        <v>1591</v>
      </c>
      <c r="D779" s="55"/>
      <c r="E779" s="55"/>
      <c r="F779" s="55"/>
      <c r="G779" s="55"/>
      <c r="H779" s="55"/>
      <c r="I779" s="59"/>
    </row>
    <row r="780" s="50" customFormat="1" spans="1:9">
      <c r="A780" s="54" t="s">
        <v>2612</v>
      </c>
      <c r="B780" s="54" t="s">
        <v>2545</v>
      </c>
      <c r="C780" s="54" t="s">
        <v>1591</v>
      </c>
      <c r="D780" s="55"/>
      <c r="E780" s="55"/>
      <c r="F780" s="55"/>
      <c r="G780" s="55"/>
      <c r="H780" s="55"/>
      <c r="I780" s="59"/>
    </row>
    <row r="781" s="50" customFormat="1" spans="1:9">
      <c r="A781" s="54" t="s">
        <v>2613</v>
      </c>
      <c r="B781" s="54" t="s">
        <v>2545</v>
      </c>
      <c r="C781" s="54" t="s">
        <v>1591</v>
      </c>
      <c r="D781" s="55"/>
      <c r="E781" s="55"/>
      <c r="F781" s="55"/>
      <c r="G781" s="55"/>
      <c r="H781" s="55"/>
      <c r="I781" s="59"/>
    </row>
    <row r="782" s="50" customFormat="1" spans="1:9">
      <c r="A782" s="54" t="s">
        <v>2614</v>
      </c>
      <c r="B782" s="54" t="s">
        <v>2545</v>
      </c>
      <c r="C782" s="54" t="s">
        <v>1591</v>
      </c>
      <c r="D782" s="55"/>
      <c r="E782" s="55"/>
      <c r="F782" s="55"/>
      <c r="G782" s="55"/>
      <c r="H782" s="55"/>
      <c r="I782" s="59"/>
    </row>
    <row r="783" s="50" customFormat="1" spans="1:9">
      <c r="A783" s="54" t="s">
        <v>2615</v>
      </c>
      <c r="B783" s="54" t="s">
        <v>2545</v>
      </c>
      <c r="C783" s="54" t="s">
        <v>1591</v>
      </c>
      <c r="D783" s="55"/>
      <c r="E783" s="55"/>
      <c r="F783" s="55"/>
      <c r="G783" s="55"/>
      <c r="H783" s="55"/>
      <c r="I783" s="59"/>
    </row>
    <row r="784" s="50" customFormat="1" spans="1:9">
      <c r="A784" s="54" t="s">
        <v>2616</v>
      </c>
      <c r="B784" s="54" t="s">
        <v>2545</v>
      </c>
      <c r="C784" s="54" t="s">
        <v>1591</v>
      </c>
      <c r="D784" s="55"/>
      <c r="E784" s="55"/>
      <c r="F784" s="55"/>
      <c r="G784" s="55"/>
      <c r="H784" s="55"/>
      <c r="I784" s="59"/>
    </row>
    <row r="785" s="50" customFormat="1" spans="1:9">
      <c r="A785" s="54" t="s">
        <v>2617</v>
      </c>
      <c r="B785" s="54" t="s">
        <v>2545</v>
      </c>
      <c r="C785" s="54" t="s">
        <v>1591</v>
      </c>
      <c r="D785" s="55"/>
      <c r="E785" s="55"/>
      <c r="F785" s="55"/>
      <c r="G785" s="55"/>
      <c r="H785" s="55"/>
      <c r="I785" s="59"/>
    </row>
    <row r="786" s="50" customFormat="1" spans="1:9">
      <c r="A786" s="54" t="s">
        <v>2618</v>
      </c>
      <c r="B786" s="54" t="s">
        <v>2545</v>
      </c>
      <c r="C786" s="54" t="s">
        <v>1591</v>
      </c>
      <c r="D786" s="55"/>
      <c r="E786" s="55"/>
      <c r="F786" s="55"/>
      <c r="G786" s="55"/>
      <c r="H786" s="55"/>
      <c r="I786" s="59"/>
    </row>
    <row r="787" s="50" customFormat="1" spans="1:9">
      <c r="A787" s="54" t="s">
        <v>2619</v>
      </c>
      <c r="B787" s="54" t="s">
        <v>2545</v>
      </c>
      <c r="C787" s="54" t="s">
        <v>1591</v>
      </c>
      <c r="D787" s="55"/>
      <c r="E787" s="55"/>
      <c r="F787" s="55"/>
      <c r="G787" s="55"/>
      <c r="H787" s="55"/>
      <c r="I787" s="59"/>
    </row>
    <row r="788" s="50" customFormat="1" spans="1:9">
      <c r="A788" s="54" t="s">
        <v>2620</v>
      </c>
      <c r="B788" s="54" t="s">
        <v>2545</v>
      </c>
      <c r="C788" s="54" t="s">
        <v>1591</v>
      </c>
      <c r="D788" s="55"/>
      <c r="E788" s="55"/>
      <c r="F788" s="55"/>
      <c r="G788" s="55"/>
      <c r="H788" s="55"/>
      <c r="I788" s="59"/>
    </row>
    <row r="789" s="50" customFormat="1" spans="1:9">
      <c r="A789" s="54" t="s">
        <v>2621</v>
      </c>
      <c r="B789" s="54" t="s">
        <v>2545</v>
      </c>
      <c r="C789" s="54" t="s">
        <v>1591</v>
      </c>
      <c r="D789" s="55"/>
      <c r="E789" s="55"/>
      <c r="F789" s="55"/>
      <c r="G789" s="55"/>
      <c r="H789" s="55"/>
      <c r="I789" s="59"/>
    </row>
    <row r="790" s="50" customFormat="1" spans="1:9">
      <c r="A790" s="54" t="s">
        <v>2622</v>
      </c>
      <c r="B790" s="54" t="s">
        <v>2545</v>
      </c>
      <c r="C790" s="54" t="s">
        <v>1591</v>
      </c>
      <c r="D790" s="55"/>
      <c r="E790" s="55"/>
      <c r="F790" s="55"/>
      <c r="G790" s="55"/>
      <c r="H790" s="55"/>
      <c r="I790" s="59"/>
    </row>
    <row r="791" s="50" customFormat="1" spans="1:9">
      <c r="A791" s="54" t="s">
        <v>2623</v>
      </c>
      <c r="B791" s="54" t="s">
        <v>2545</v>
      </c>
      <c r="C791" s="54" t="s">
        <v>1591</v>
      </c>
      <c r="D791" s="55"/>
      <c r="E791" s="55"/>
      <c r="F791" s="55"/>
      <c r="G791" s="55"/>
      <c r="H791" s="55"/>
      <c r="I791" s="59"/>
    </row>
    <row r="792" s="50" customFormat="1" spans="1:9">
      <c r="A792" s="54" t="s">
        <v>2624</v>
      </c>
      <c r="B792" s="54" t="s">
        <v>2545</v>
      </c>
      <c r="C792" s="54" t="s">
        <v>1591</v>
      </c>
      <c r="D792" s="55"/>
      <c r="E792" s="55"/>
      <c r="F792" s="55"/>
      <c r="G792" s="55"/>
      <c r="H792" s="55"/>
      <c r="I792" s="59"/>
    </row>
    <row r="793" s="50" customFormat="1" spans="1:9">
      <c r="A793" s="54" t="s">
        <v>2625</v>
      </c>
      <c r="B793" s="54" t="s">
        <v>2545</v>
      </c>
      <c r="C793" s="54" t="s">
        <v>1591</v>
      </c>
      <c r="D793" s="55"/>
      <c r="E793" s="55"/>
      <c r="F793" s="55"/>
      <c r="G793" s="55"/>
      <c r="H793" s="55"/>
      <c r="I793" s="59"/>
    </row>
    <row r="794" s="50" customFormat="1" spans="1:9">
      <c r="A794" s="54" t="s">
        <v>2626</v>
      </c>
      <c r="B794" s="54" t="s">
        <v>2545</v>
      </c>
      <c r="C794" s="54" t="s">
        <v>1591</v>
      </c>
      <c r="D794" s="55"/>
      <c r="E794" s="55"/>
      <c r="F794" s="55"/>
      <c r="G794" s="55"/>
      <c r="H794" s="55"/>
      <c r="I794" s="59"/>
    </row>
    <row r="795" s="50" customFormat="1" spans="1:9">
      <c r="A795" s="54" t="s">
        <v>2627</v>
      </c>
      <c r="B795" s="54" t="s">
        <v>2545</v>
      </c>
      <c r="C795" s="54" t="s">
        <v>1591</v>
      </c>
      <c r="D795" s="55"/>
      <c r="E795" s="55"/>
      <c r="F795" s="55"/>
      <c r="G795" s="55"/>
      <c r="H795" s="55"/>
      <c r="I795" s="59"/>
    </row>
    <row r="796" s="50" customFormat="1" spans="1:9">
      <c r="A796" s="54" t="s">
        <v>2628</v>
      </c>
      <c r="B796" s="54" t="s">
        <v>2545</v>
      </c>
      <c r="C796" s="54" t="s">
        <v>1591</v>
      </c>
      <c r="D796" s="55"/>
      <c r="E796" s="55"/>
      <c r="F796" s="55"/>
      <c r="G796" s="55"/>
      <c r="H796" s="55"/>
      <c r="I796" s="59"/>
    </row>
    <row r="797" s="50" customFormat="1" spans="1:9">
      <c r="A797" s="54" t="s">
        <v>2629</v>
      </c>
      <c r="B797" s="54" t="s">
        <v>2545</v>
      </c>
      <c r="C797" s="54" t="s">
        <v>1591</v>
      </c>
      <c r="D797" s="55"/>
      <c r="E797" s="55"/>
      <c r="F797" s="55"/>
      <c r="G797" s="55"/>
      <c r="H797" s="55"/>
      <c r="I797" s="59"/>
    </row>
    <row r="798" s="50" customFormat="1" spans="1:9">
      <c r="A798" s="54" t="s">
        <v>2630</v>
      </c>
      <c r="B798" s="54" t="s">
        <v>2545</v>
      </c>
      <c r="C798" s="54" t="s">
        <v>1591</v>
      </c>
      <c r="D798" s="55"/>
      <c r="E798" s="55"/>
      <c r="F798" s="55"/>
      <c r="G798" s="55"/>
      <c r="H798" s="55"/>
      <c r="I798" s="59"/>
    </row>
    <row r="799" s="50" customFormat="1" spans="1:9">
      <c r="A799" s="54" t="s">
        <v>2631</v>
      </c>
      <c r="B799" s="54" t="s">
        <v>2545</v>
      </c>
      <c r="C799" s="54" t="s">
        <v>1591</v>
      </c>
      <c r="D799" s="55"/>
      <c r="E799" s="55"/>
      <c r="F799" s="55"/>
      <c r="G799" s="55"/>
      <c r="H799" s="55"/>
      <c r="I799" s="59"/>
    </row>
    <row r="800" s="50" customFormat="1" spans="1:9">
      <c r="A800" s="54" t="s">
        <v>2632</v>
      </c>
      <c r="B800" s="54" t="s">
        <v>2545</v>
      </c>
      <c r="C800" s="54" t="s">
        <v>1591</v>
      </c>
      <c r="D800" s="55"/>
      <c r="E800" s="55"/>
      <c r="F800" s="55"/>
      <c r="G800" s="55"/>
      <c r="H800" s="55"/>
      <c r="I800" s="59"/>
    </row>
    <row r="801" s="50" customFormat="1" spans="1:9">
      <c r="A801" s="54" t="s">
        <v>2633</v>
      </c>
      <c r="B801" s="54" t="s">
        <v>2545</v>
      </c>
      <c r="C801" s="54" t="s">
        <v>1591</v>
      </c>
      <c r="D801" s="55"/>
      <c r="E801" s="55"/>
      <c r="F801" s="55"/>
      <c r="G801" s="55"/>
      <c r="H801" s="55"/>
      <c r="I801" s="59"/>
    </row>
    <row r="802" s="50" customFormat="1" spans="1:9">
      <c r="A802" s="54" t="s">
        <v>2634</v>
      </c>
      <c r="B802" s="54" t="s">
        <v>2545</v>
      </c>
      <c r="C802" s="54" t="s">
        <v>1591</v>
      </c>
      <c r="D802" s="55"/>
      <c r="E802" s="55"/>
      <c r="F802" s="55"/>
      <c r="G802" s="55"/>
      <c r="H802" s="55"/>
      <c r="I802" s="59"/>
    </row>
    <row r="803" s="50" customFormat="1" spans="1:9">
      <c r="A803" s="54" t="s">
        <v>2635</v>
      </c>
      <c r="B803" s="54" t="s">
        <v>2545</v>
      </c>
      <c r="C803" s="54" t="s">
        <v>1591</v>
      </c>
      <c r="D803" s="55"/>
      <c r="E803" s="55"/>
      <c r="F803" s="55"/>
      <c r="G803" s="55"/>
      <c r="H803" s="55"/>
      <c r="I803" s="59"/>
    </row>
    <row r="804" s="50" customFormat="1" spans="1:9">
      <c r="A804" s="54" t="s">
        <v>2636</v>
      </c>
      <c r="B804" s="54" t="s">
        <v>2545</v>
      </c>
      <c r="C804" s="54" t="s">
        <v>1591</v>
      </c>
      <c r="D804" s="55"/>
      <c r="E804" s="55"/>
      <c r="F804" s="55"/>
      <c r="G804" s="55"/>
      <c r="H804" s="55"/>
      <c r="I804" s="59"/>
    </row>
    <row r="805" s="50" customFormat="1" spans="1:9">
      <c r="A805" s="54" t="s">
        <v>2637</v>
      </c>
      <c r="B805" s="54" t="s">
        <v>2545</v>
      </c>
      <c r="C805" s="54" t="s">
        <v>1591</v>
      </c>
      <c r="D805" s="55"/>
      <c r="E805" s="55"/>
      <c r="F805" s="55"/>
      <c r="G805" s="55"/>
      <c r="H805" s="55"/>
      <c r="I805" s="59"/>
    </row>
    <row r="806" s="50" customFormat="1" spans="1:9">
      <c r="A806" s="54" t="s">
        <v>2638</v>
      </c>
      <c r="B806" s="54" t="s">
        <v>2545</v>
      </c>
      <c r="C806" s="54" t="s">
        <v>1591</v>
      </c>
      <c r="D806" s="55"/>
      <c r="E806" s="55"/>
      <c r="F806" s="55"/>
      <c r="G806" s="55"/>
      <c r="H806" s="55"/>
      <c r="I806" s="59"/>
    </row>
    <row r="807" s="50" customFormat="1" spans="1:9">
      <c r="A807" s="54" t="s">
        <v>2639</v>
      </c>
      <c r="B807" s="54" t="s">
        <v>2545</v>
      </c>
      <c r="C807" s="54" t="s">
        <v>1591</v>
      </c>
      <c r="D807" s="55"/>
      <c r="E807" s="55"/>
      <c r="F807" s="55"/>
      <c r="G807" s="55"/>
      <c r="H807" s="55"/>
      <c r="I807" s="59"/>
    </row>
    <row r="808" s="50" customFormat="1" spans="1:9">
      <c r="A808" s="54" t="s">
        <v>2640</v>
      </c>
      <c r="B808" s="54" t="s">
        <v>2545</v>
      </c>
      <c r="C808" s="54" t="s">
        <v>1591</v>
      </c>
      <c r="D808" s="55"/>
      <c r="E808" s="55"/>
      <c r="F808" s="55"/>
      <c r="G808" s="55"/>
      <c r="H808" s="55"/>
      <c r="I808" s="59"/>
    </row>
    <row r="809" s="50" customFormat="1" spans="1:9">
      <c r="A809" s="54" t="s">
        <v>2641</v>
      </c>
      <c r="B809" s="54" t="s">
        <v>2545</v>
      </c>
      <c r="C809" s="54" t="s">
        <v>1591</v>
      </c>
      <c r="D809" s="55"/>
      <c r="E809" s="55"/>
      <c r="F809" s="55"/>
      <c r="G809" s="55"/>
      <c r="H809" s="55"/>
      <c r="I809" s="59"/>
    </row>
    <row r="810" s="50" customFormat="1" spans="1:9">
      <c r="A810" s="54" t="s">
        <v>2642</v>
      </c>
      <c r="B810" s="54" t="s">
        <v>2545</v>
      </c>
      <c r="C810" s="54" t="s">
        <v>1591</v>
      </c>
      <c r="D810" s="55"/>
      <c r="E810" s="55"/>
      <c r="F810" s="55"/>
      <c r="G810" s="55"/>
      <c r="H810" s="55"/>
      <c r="I810" s="59"/>
    </row>
    <row r="811" s="50" customFormat="1" spans="1:9">
      <c r="A811" s="54" t="s">
        <v>2643</v>
      </c>
      <c r="B811" s="54" t="s">
        <v>2545</v>
      </c>
      <c r="C811" s="54" t="s">
        <v>1591</v>
      </c>
      <c r="D811" s="55"/>
      <c r="E811" s="55"/>
      <c r="F811" s="55"/>
      <c r="G811" s="55"/>
      <c r="H811" s="55"/>
      <c r="I811" s="59"/>
    </row>
    <row r="812" s="50" customFormat="1" spans="1:9">
      <c r="A812" s="54" t="s">
        <v>2644</v>
      </c>
      <c r="B812" s="54" t="s">
        <v>2545</v>
      </c>
      <c r="C812" s="54" t="s">
        <v>1591</v>
      </c>
      <c r="D812" s="55"/>
      <c r="E812" s="55"/>
      <c r="F812" s="55"/>
      <c r="G812" s="55"/>
      <c r="H812" s="55"/>
      <c r="I812" s="59"/>
    </row>
    <row r="813" s="50" customFormat="1" spans="1:9">
      <c r="A813" s="54" t="s">
        <v>2645</v>
      </c>
      <c r="B813" s="54" t="s">
        <v>2545</v>
      </c>
      <c r="C813" s="54" t="s">
        <v>1591</v>
      </c>
      <c r="D813" s="55"/>
      <c r="E813" s="55"/>
      <c r="F813" s="55"/>
      <c r="G813" s="55"/>
      <c r="H813" s="55"/>
      <c r="I813" s="59"/>
    </row>
    <row r="814" s="50" customFormat="1" spans="1:9">
      <c r="A814" s="54" t="s">
        <v>2646</v>
      </c>
      <c r="B814" s="54" t="s">
        <v>2545</v>
      </c>
      <c r="C814" s="54" t="s">
        <v>1591</v>
      </c>
      <c r="D814" s="55"/>
      <c r="E814" s="55"/>
      <c r="F814" s="55"/>
      <c r="G814" s="55"/>
      <c r="H814" s="55"/>
      <c r="I814" s="59"/>
    </row>
    <row r="815" s="50" customFormat="1" spans="1:9">
      <c r="A815" s="54" t="s">
        <v>2647</v>
      </c>
      <c r="B815" s="54" t="s">
        <v>2545</v>
      </c>
      <c r="C815" s="54" t="s">
        <v>1591</v>
      </c>
      <c r="D815" s="55"/>
      <c r="E815" s="55"/>
      <c r="F815" s="55"/>
      <c r="G815" s="55"/>
      <c r="H815" s="55"/>
      <c r="I815" s="59"/>
    </row>
    <row r="816" s="50" customFormat="1" spans="1:9">
      <c r="A816" s="54" t="s">
        <v>2648</v>
      </c>
      <c r="B816" s="54" t="s">
        <v>2545</v>
      </c>
      <c r="C816" s="54" t="s">
        <v>1591</v>
      </c>
      <c r="D816" s="55"/>
      <c r="E816" s="55"/>
      <c r="F816" s="55"/>
      <c r="G816" s="55"/>
      <c r="H816" s="55"/>
      <c r="I816" s="59"/>
    </row>
    <row r="817" s="50" customFormat="1" spans="1:9">
      <c r="A817" s="54" t="s">
        <v>2649</v>
      </c>
      <c r="B817" s="54" t="s">
        <v>2545</v>
      </c>
      <c r="C817" s="54" t="s">
        <v>1591</v>
      </c>
      <c r="D817" s="55"/>
      <c r="E817" s="55"/>
      <c r="F817" s="55"/>
      <c r="G817" s="55"/>
      <c r="H817" s="55"/>
      <c r="I817" s="59"/>
    </row>
    <row r="818" s="50" customFormat="1" spans="1:9">
      <c r="A818" s="54" t="s">
        <v>2650</v>
      </c>
      <c r="B818" s="54" t="s">
        <v>2545</v>
      </c>
      <c r="C818" s="54" t="s">
        <v>1591</v>
      </c>
      <c r="D818" s="55"/>
      <c r="E818" s="55"/>
      <c r="F818" s="55"/>
      <c r="G818" s="55"/>
      <c r="H818" s="55"/>
      <c r="I818" s="59"/>
    </row>
    <row r="819" s="50" customFormat="1" spans="1:9">
      <c r="A819" s="54" t="s">
        <v>2651</v>
      </c>
      <c r="B819" s="54" t="s">
        <v>2545</v>
      </c>
      <c r="C819" s="54" t="s">
        <v>1591</v>
      </c>
      <c r="D819" s="55"/>
      <c r="E819" s="55"/>
      <c r="F819" s="55"/>
      <c r="G819" s="55"/>
      <c r="H819" s="55"/>
      <c r="I819" s="59"/>
    </row>
    <row r="820" s="50" customFormat="1" spans="1:9">
      <c r="A820" s="54" t="s">
        <v>2652</v>
      </c>
      <c r="B820" s="54" t="s">
        <v>2545</v>
      </c>
      <c r="C820" s="54" t="s">
        <v>1591</v>
      </c>
      <c r="D820" s="55"/>
      <c r="E820" s="55"/>
      <c r="F820" s="55"/>
      <c r="G820" s="55"/>
      <c r="H820" s="55"/>
      <c r="I820" s="59"/>
    </row>
    <row r="821" s="50" customFormat="1" spans="1:9">
      <c r="A821" s="54" t="s">
        <v>2653</v>
      </c>
      <c r="B821" s="54" t="s">
        <v>2545</v>
      </c>
      <c r="C821" s="54" t="s">
        <v>1591</v>
      </c>
      <c r="D821" s="55"/>
      <c r="E821" s="55"/>
      <c r="F821" s="55"/>
      <c r="G821" s="55"/>
      <c r="H821" s="55"/>
      <c r="I821" s="59"/>
    </row>
    <row r="822" s="50" customFormat="1" spans="1:9">
      <c r="A822" s="54" t="s">
        <v>2654</v>
      </c>
      <c r="B822" s="54" t="s">
        <v>2545</v>
      </c>
      <c r="C822" s="54" t="s">
        <v>1591</v>
      </c>
      <c r="D822" s="55"/>
      <c r="E822" s="55"/>
      <c r="F822" s="55"/>
      <c r="G822" s="55"/>
      <c r="H822" s="55"/>
      <c r="I822" s="59"/>
    </row>
    <row r="823" s="50" customFormat="1" spans="1:9">
      <c r="A823" s="54" t="s">
        <v>2655</v>
      </c>
      <c r="B823" s="54" t="s">
        <v>2545</v>
      </c>
      <c r="C823" s="54" t="s">
        <v>1591</v>
      </c>
      <c r="D823" s="55"/>
      <c r="E823" s="55"/>
      <c r="F823" s="55"/>
      <c r="G823" s="55"/>
      <c r="H823" s="55"/>
      <c r="I823" s="59"/>
    </row>
    <row r="824" s="50" customFormat="1" spans="1:9">
      <c r="A824" s="54" t="s">
        <v>2656</v>
      </c>
      <c r="B824" s="54" t="s">
        <v>2545</v>
      </c>
      <c r="C824" s="54" t="s">
        <v>1591</v>
      </c>
      <c r="D824" s="55"/>
      <c r="E824" s="55"/>
      <c r="F824" s="55"/>
      <c r="G824" s="55"/>
      <c r="H824" s="55"/>
      <c r="I824" s="59"/>
    </row>
    <row r="825" s="50" customFormat="1" spans="1:9">
      <c r="A825" s="54" t="s">
        <v>2657</v>
      </c>
      <c r="B825" s="54" t="s">
        <v>2545</v>
      </c>
      <c r="C825" s="54" t="s">
        <v>1591</v>
      </c>
      <c r="D825" s="55"/>
      <c r="E825" s="55"/>
      <c r="F825" s="55"/>
      <c r="G825" s="55"/>
      <c r="H825" s="55"/>
      <c r="I825" s="59"/>
    </row>
    <row r="826" s="50" customFormat="1" spans="1:9">
      <c r="A826" s="54" t="s">
        <v>2658</v>
      </c>
      <c r="B826" s="54" t="s">
        <v>2545</v>
      </c>
      <c r="C826" s="54" t="s">
        <v>1591</v>
      </c>
      <c r="D826" s="55"/>
      <c r="E826" s="55"/>
      <c r="F826" s="55"/>
      <c r="G826" s="55"/>
      <c r="H826" s="55"/>
      <c r="I826" s="59"/>
    </row>
    <row r="827" s="50" customFormat="1" spans="1:9">
      <c r="A827" s="54" t="s">
        <v>2659</v>
      </c>
      <c r="B827" s="54" t="s">
        <v>2545</v>
      </c>
      <c r="C827" s="54" t="s">
        <v>1591</v>
      </c>
      <c r="D827" s="55"/>
      <c r="E827" s="55"/>
      <c r="F827" s="55"/>
      <c r="G827" s="55"/>
      <c r="H827" s="55"/>
      <c r="I827" s="59"/>
    </row>
    <row r="828" s="50" customFormat="1" spans="1:9">
      <c r="A828" s="54" t="s">
        <v>2660</v>
      </c>
      <c r="B828" s="54" t="s">
        <v>2545</v>
      </c>
      <c r="C828" s="54" t="s">
        <v>1591</v>
      </c>
      <c r="D828" s="55"/>
      <c r="E828" s="55"/>
      <c r="F828" s="55"/>
      <c r="G828" s="55"/>
      <c r="H828" s="55"/>
      <c r="I828" s="59"/>
    </row>
    <row r="829" s="50" customFormat="1" spans="1:9">
      <c r="A829" s="54" t="s">
        <v>2661</v>
      </c>
      <c r="B829" s="54" t="s">
        <v>2545</v>
      </c>
      <c r="C829" s="54" t="s">
        <v>1591</v>
      </c>
      <c r="D829" s="55"/>
      <c r="E829" s="55"/>
      <c r="F829" s="55"/>
      <c r="G829" s="55"/>
      <c r="H829" s="55"/>
      <c r="I829" s="59"/>
    </row>
    <row r="830" s="50" customFormat="1" spans="1:9">
      <c r="A830" s="54" t="s">
        <v>2662</v>
      </c>
      <c r="B830" s="54" t="s">
        <v>2545</v>
      </c>
      <c r="C830" s="54" t="s">
        <v>1591</v>
      </c>
      <c r="D830" s="55"/>
      <c r="E830" s="55"/>
      <c r="F830" s="55"/>
      <c r="G830" s="55"/>
      <c r="H830" s="55"/>
      <c r="I830" s="59"/>
    </row>
    <row r="831" s="50" customFormat="1" spans="1:9">
      <c r="A831" s="54" t="s">
        <v>2663</v>
      </c>
      <c r="B831" s="54" t="s">
        <v>2545</v>
      </c>
      <c r="C831" s="54" t="s">
        <v>1591</v>
      </c>
      <c r="D831" s="55"/>
      <c r="E831" s="55"/>
      <c r="F831" s="55"/>
      <c r="G831" s="55"/>
      <c r="H831" s="55"/>
      <c r="I831" s="59"/>
    </row>
    <row r="832" s="50" customFormat="1" spans="1:9">
      <c r="A832" s="54" t="s">
        <v>2664</v>
      </c>
      <c r="B832" s="54" t="s">
        <v>2545</v>
      </c>
      <c r="C832" s="54" t="s">
        <v>1591</v>
      </c>
      <c r="D832" s="55"/>
      <c r="E832" s="55"/>
      <c r="F832" s="55"/>
      <c r="G832" s="55"/>
      <c r="H832" s="55"/>
      <c r="I832" s="59"/>
    </row>
    <row r="833" s="50" customFormat="1" spans="1:9">
      <c r="A833" s="54" t="s">
        <v>2665</v>
      </c>
      <c r="B833" s="54" t="s">
        <v>2545</v>
      </c>
      <c r="C833" s="54" t="s">
        <v>1591</v>
      </c>
      <c r="D833" s="55"/>
      <c r="E833" s="55"/>
      <c r="F833" s="55"/>
      <c r="G833" s="55"/>
      <c r="H833" s="55"/>
      <c r="I833" s="59"/>
    </row>
    <row r="834" s="50" customFormat="1" spans="1:9">
      <c r="A834" s="54" t="s">
        <v>2666</v>
      </c>
      <c r="B834" s="54" t="s">
        <v>2545</v>
      </c>
      <c r="C834" s="54" t="s">
        <v>1591</v>
      </c>
      <c r="D834" s="55"/>
      <c r="E834" s="55"/>
      <c r="F834" s="55"/>
      <c r="G834" s="55"/>
      <c r="H834" s="55"/>
      <c r="I834" s="59"/>
    </row>
    <row r="835" s="50" customFormat="1" spans="1:9">
      <c r="A835" s="54" t="s">
        <v>2667</v>
      </c>
      <c r="B835" s="54" t="s">
        <v>2545</v>
      </c>
      <c r="C835" s="54" t="s">
        <v>1591</v>
      </c>
      <c r="D835" s="55"/>
      <c r="E835" s="55"/>
      <c r="F835" s="55"/>
      <c r="G835" s="55"/>
      <c r="H835" s="55"/>
      <c r="I835" s="59"/>
    </row>
    <row r="836" s="50" customFormat="1" spans="1:9">
      <c r="A836" s="54" t="s">
        <v>2668</v>
      </c>
      <c r="B836" s="54" t="s">
        <v>2545</v>
      </c>
      <c r="C836" s="54" t="s">
        <v>1591</v>
      </c>
      <c r="D836" s="55"/>
      <c r="E836" s="55"/>
      <c r="F836" s="55"/>
      <c r="G836" s="55"/>
      <c r="H836" s="55"/>
      <c r="I836" s="59"/>
    </row>
    <row r="837" s="50" customFormat="1" spans="1:9">
      <c r="A837" s="54" t="s">
        <v>2669</v>
      </c>
      <c r="B837" s="54" t="s">
        <v>2545</v>
      </c>
      <c r="C837" s="54" t="s">
        <v>1591</v>
      </c>
      <c r="D837" s="55"/>
      <c r="E837" s="55"/>
      <c r="F837" s="55"/>
      <c r="G837" s="55"/>
      <c r="H837" s="55"/>
      <c r="I837" s="59"/>
    </row>
    <row r="838" s="50" customFormat="1" spans="1:9">
      <c r="A838" s="54" t="s">
        <v>2670</v>
      </c>
      <c r="B838" s="54" t="s">
        <v>2545</v>
      </c>
      <c r="C838" s="54" t="s">
        <v>1591</v>
      </c>
      <c r="D838" s="55"/>
      <c r="E838" s="55"/>
      <c r="F838" s="55"/>
      <c r="G838" s="55"/>
      <c r="H838" s="55"/>
      <c r="I838" s="59"/>
    </row>
    <row r="839" s="50" customFormat="1" spans="1:9">
      <c r="A839" s="54" t="s">
        <v>2671</v>
      </c>
      <c r="B839" s="54" t="s">
        <v>2545</v>
      </c>
      <c r="C839" s="54" t="s">
        <v>1591</v>
      </c>
      <c r="D839" s="55"/>
      <c r="E839" s="55"/>
      <c r="F839" s="55"/>
      <c r="G839" s="55"/>
      <c r="H839" s="55"/>
      <c r="I839" s="59"/>
    </row>
    <row r="840" s="50" customFormat="1" spans="1:9">
      <c r="A840" s="54" t="s">
        <v>2672</v>
      </c>
      <c r="B840" s="54" t="s">
        <v>2545</v>
      </c>
      <c r="C840" s="54" t="s">
        <v>1591</v>
      </c>
      <c r="D840" s="55"/>
      <c r="E840" s="55"/>
      <c r="F840" s="55"/>
      <c r="G840" s="55"/>
      <c r="H840" s="55"/>
      <c r="I840" s="59"/>
    </row>
    <row r="841" s="50" customFormat="1" spans="1:9">
      <c r="A841" s="54" t="s">
        <v>2673</v>
      </c>
      <c r="B841" s="54" t="s">
        <v>2545</v>
      </c>
      <c r="C841" s="54" t="s">
        <v>1591</v>
      </c>
      <c r="D841" s="55"/>
      <c r="E841" s="55"/>
      <c r="F841" s="55"/>
      <c r="G841" s="55"/>
      <c r="H841" s="55"/>
      <c r="I841" s="59"/>
    </row>
    <row r="842" s="50" customFormat="1" spans="1:9">
      <c r="A842" s="54" t="s">
        <v>2674</v>
      </c>
      <c r="B842" s="54" t="s">
        <v>2545</v>
      </c>
      <c r="C842" s="54" t="s">
        <v>1591</v>
      </c>
      <c r="D842" s="55"/>
      <c r="E842" s="55"/>
      <c r="F842" s="55"/>
      <c r="G842" s="55"/>
      <c r="H842" s="55"/>
      <c r="I842" s="59"/>
    </row>
    <row r="843" s="50" customFormat="1" spans="1:9">
      <c r="A843" s="54" t="s">
        <v>2675</v>
      </c>
      <c r="B843" s="54" t="s">
        <v>2545</v>
      </c>
      <c r="C843" s="54" t="s">
        <v>1591</v>
      </c>
      <c r="D843" s="55"/>
      <c r="E843" s="55"/>
      <c r="F843" s="55"/>
      <c r="G843" s="55"/>
      <c r="H843" s="55"/>
      <c r="I843" s="59"/>
    </row>
    <row r="844" s="50" customFormat="1" spans="1:9">
      <c r="A844" s="54" t="s">
        <v>2676</v>
      </c>
      <c r="B844" s="54" t="s">
        <v>2545</v>
      </c>
      <c r="C844" s="54" t="s">
        <v>1591</v>
      </c>
      <c r="D844" s="55"/>
      <c r="E844" s="55"/>
      <c r="F844" s="55"/>
      <c r="G844" s="55"/>
      <c r="H844" s="55"/>
      <c r="I844" s="59"/>
    </row>
    <row r="845" s="50" customFormat="1" spans="1:9">
      <c r="A845" s="54" t="s">
        <v>2677</v>
      </c>
      <c r="B845" s="54" t="s">
        <v>2545</v>
      </c>
      <c r="C845" s="54" t="s">
        <v>1591</v>
      </c>
      <c r="D845" s="55"/>
      <c r="E845" s="55"/>
      <c r="F845" s="55"/>
      <c r="G845" s="55"/>
      <c r="H845" s="55"/>
      <c r="I845" s="59"/>
    </row>
    <row r="846" s="50" customFormat="1" spans="1:9">
      <c r="A846" s="54" t="s">
        <v>2678</v>
      </c>
      <c r="B846" s="54" t="s">
        <v>2545</v>
      </c>
      <c r="C846" s="54" t="s">
        <v>1591</v>
      </c>
      <c r="D846" s="55"/>
      <c r="E846" s="55"/>
      <c r="F846" s="55"/>
      <c r="G846" s="55"/>
      <c r="H846" s="55"/>
      <c r="I846" s="59"/>
    </row>
    <row r="847" s="50" customFormat="1" spans="1:9">
      <c r="A847" s="54" t="s">
        <v>2679</v>
      </c>
      <c r="B847" s="54" t="s">
        <v>2545</v>
      </c>
      <c r="C847" s="54" t="s">
        <v>1591</v>
      </c>
      <c r="D847" s="55"/>
      <c r="E847" s="55"/>
      <c r="F847" s="55"/>
      <c r="G847" s="55"/>
      <c r="H847" s="55"/>
      <c r="I847" s="59"/>
    </row>
    <row r="848" s="50" customFormat="1" spans="1:9">
      <c r="A848" s="54" t="s">
        <v>2680</v>
      </c>
      <c r="B848" s="54" t="s">
        <v>2545</v>
      </c>
      <c r="C848" s="54" t="s">
        <v>1591</v>
      </c>
      <c r="D848" s="55"/>
      <c r="E848" s="55"/>
      <c r="F848" s="55"/>
      <c r="G848" s="55"/>
      <c r="H848" s="55"/>
      <c r="I848" s="59"/>
    </row>
    <row r="849" s="50" customFormat="1" spans="1:9">
      <c r="A849" s="54" t="s">
        <v>2681</v>
      </c>
      <c r="B849" s="54" t="s">
        <v>2545</v>
      </c>
      <c r="C849" s="54" t="s">
        <v>1591</v>
      </c>
      <c r="D849" s="55"/>
      <c r="E849" s="55"/>
      <c r="F849" s="55"/>
      <c r="G849" s="55"/>
      <c r="H849" s="55"/>
      <c r="I849" s="59"/>
    </row>
    <row r="850" s="50" customFormat="1" spans="1:9">
      <c r="A850" s="54" t="s">
        <v>2682</v>
      </c>
      <c r="B850" s="54" t="s">
        <v>2545</v>
      </c>
      <c r="C850" s="54" t="s">
        <v>1591</v>
      </c>
      <c r="D850" s="55"/>
      <c r="E850" s="55"/>
      <c r="F850" s="55"/>
      <c r="G850" s="55"/>
      <c r="H850" s="55"/>
      <c r="I850" s="59"/>
    </row>
    <row r="851" s="50" customFormat="1" spans="1:9">
      <c r="A851" s="54" t="s">
        <v>2683</v>
      </c>
      <c r="B851" s="54" t="s">
        <v>2545</v>
      </c>
      <c r="C851" s="54" t="s">
        <v>1591</v>
      </c>
      <c r="D851" s="55"/>
      <c r="E851" s="55"/>
      <c r="F851" s="55"/>
      <c r="G851" s="55"/>
      <c r="H851" s="55"/>
      <c r="I851" s="59"/>
    </row>
    <row r="852" s="50" customFormat="1" spans="1:9">
      <c r="A852" s="54" t="s">
        <v>2684</v>
      </c>
      <c r="B852" s="54" t="s">
        <v>2545</v>
      </c>
      <c r="C852" s="54" t="s">
        <v>1591</v>
      </c>
      <c r="D852" s="55"/>
      <c r="E852" s="55"/>
      <c r="F852" s="55"/>
      <c r="G852" s="55"/>
      <c r="H852" s="55"/>
      <c r="I852" s="59"/>
    </row>
    <row r="853" s="50" customFormat="1" spans="1:9">
      <c r="A853" s="54" t="s">
        <v>2685</v>
      </c>
      <c r="B853" s="54" t="s">
        <v>2545</v>
      </c>
      <c r="C853" s="54" t="s">
        <v>1591</v>
      </c>
      <c r="D853" s="55"/>
      <c r="E853" s="55"/>
      <c r="F853" s="55"/>
      <c r="G853" s="55"/>
      <c r="H853" s="55"/>
      <c r="I853" s="59"/>
    </row>
    <row r="854" s="50" customFormat="1" spans="1:9">
      <c r="A854" s="54" t="s">
        <v>2686</v>
      </c>
      <c r="B854" s="54" t="s">
        <v>2545</v>
      </c>
      <c r="C854" s="54" t="s">
        <v>1591</v>
      </c>
      <c r="D854" s="55"/>
      <c r="E854" s="55"/>
      <c r="F854" s="55"/>
      <c r="G854" s="55"/>
      <c r="H854" s="55"/>
      <c r="I854" s="59"/>
    </row>
    <row r="855" s="50" customFormat="1" spans="1:9">
      <c r="A855" s="54" t="s">
        <v>2687</v>
      </c>
      <c r="B855" s="54" t="s">
        <v>2545</v>
      </c>
      <c r="C855" s="54" t="s">
        <v>1591</v>
      </c>
      <c r="D855" s="55"/>
      <c r="E855" s="55"/>
      <c r="F855" s="55"/>
      <c r="G855" s="55"/>
      <c r="H855" s="55"/>
      <c r="I855" s="59"/>
    </row>
    <row r="856" s="50" customFormat="1" spans="1:9">
      <c r="A856" s="54" t="s">
        <v>2688</v>
      </c>
      <c r="B856" s="54" t="s">
        <v>2545</v>
      </c>
      <c r="C856" s="54" t="s">
        <v>1591</v>
      </c>
      <c r="D856" s="55"/>
      <c r="E856" s="55"/>
      <c r="F856" s="55"/>
      <c r="G856" s="55"/>
      <c r="H856" s="55"/>
      <c r="I856" s="59"/>
    </row>
    <row r="857" s="50" customFormat="1" spans="1:9">
      <c r="A857" s="54" t="s">
        <v>2689</v>
      </c>
      <c r="B857" s="54" t="s">
        <v>2545</v>
      </c>
      <c r="C857" s="54" t="s">
        <v>1591</v>
      </c>
      <c r="D857" s="55"/>
      <c r="E857" s="55"/>
      <c r="F857" s="55"/>
      <c r="G857" s="55"/>
      <c r="H857" s="55"/>
      <c r="I857" s="59"/>
    </row>
    <row r="858" s="50" customFormat="1" spans="1:9">
      <c r="A858" s="54" t="s">
        <v>2690</v>
      </c>
      <c r="B858" s="54" t="s">
        <v>2545</v>
      </c>
      <c r="C858" s="54" t="s">
        <v>1591</v>
      </c>
      <c r="D858" s="55"/>
      <c r="E858" s="55"/>
      <c r="F858" s="55"/>
      <c r="G858" s="55"/>
      <c r="H858" s="55"/>
      <c r="I858" s="59"/>
    </row>
    <row r="859" s="50" customFormat="1" spans="1:9">
      <c r="A859" s="54" t="s">
        <v>2691</v>
      </c>
      <c r="B859" s="54" t="s">
        <v>2545</v>
      </c>
      <c r="C859" s="54" t="s">
        <v>1591</v>
      </c>
      <c r="D859" s="55"/>
      <c r="E859" s="55"/>
      <c r="F859" s="55"/>
      <c r="G859" s="55"/>
      <c r="H859" s="55"/>
      <c r="I859" s="59"/>
    </row>
    <row r="860" s="50" customFormat="1" spans="1:9">
      <c r="A860" s="54" t="s">
        <v>2692</v>
      </c>
      <c r="B860" s="54" t="s">
        <v>2545</v>
      </c>
      <c r="C860" s="54" t="s">
        <v>1591</v>
      </c>
      <c r="D860" s="55"/>
      <c r="E860" s="55"/>
      <c r="F860" s="55"/>
      <c r="G860" s="55"/>
      <c r="H860" s="55"/>
      <c r="I860" s="59"/>
    </row>
    <row r="861" s="50" customFormat="1" spans="1:9">
      <c r="A861" s="54" t="s">
        <v>2693</v>
      </c>
      <c r="B861" s="54" t="s">
        <v>2545</v>
      </c>
      <c r="C861" s="54" t="s">
        <v>1591</v>
      </c>
      <c r="D861" s="55"/>
      <c r="E861" s="55"/>
      <c r="F861" s="55"/>
      <c r="G861" s="55"/>
      <c r="H861" s="55"/>
      <c r="I861" s="59"/>
    </row>
    <row r="862" s="50" customFormat="1" spans="1:9">
      <c r="A862" s="54" t="s">
        <v>2694</v>
      </c>
      <c r="B862" s="54" t="s">
        <v>2545</v>
      </c>
      <c r="C862" s="54" t="s">
        <v>1591</v>
      </c>
      <c r="D862" s="55"/>
      <c r="E862" s="55"/>
      <c r="F862" s="55"/>
      <c r="G862" s="55"/>
      <c r="H862" s="55"/>
      <c r="I862" s="59"/>
    </row>
    <row r="863" s="50" customFormat="1" spans="1:9">
      <c r="A863" s="54" t="s">
        <v>2695</v>
      </c>
      <c r="B863" s="54" t="s">
        <v>2545</v>
      </c>
      <c r="C863" s="54" t="s">
        <v>1591</v>
      </c>
      <c r="D863" s="55"/>
      <c r="E863" s="55"/>
      <c r="F863" s="55"/>
      <c r="G863" s="55"/>
      <c r="H863" s="55"/>
      <c r="I863" s="59"/>
    </row>
    <row r="864" s="50" customFormat="1" spans="1:9">
      <c r="A864" s="54" t="s">
        <v>2696</v>
      </c>
      <c r="B864" s="54" t="s">
        <v>2545</v>
      </c>
      <c r="C864" s="54" t="s">
        <v>1591</v>
      </c>
      <c r="D864" s="55"/>
      <c r="E864" s="55"/>
      <c r="F864" s="55"/>
      <c r="G864" s="55"/>
      <c r="H864" s="55"/>
      <c r="I864" s="59"/>
    </row>
    <row r="865" s="50" customFormat="1" spans="1:9">
      <c r="A865" s="54" t="s">
        <v>2697</v>
      </c>
      <c r="B865" s="54" t="s">
        <v>2545</v>
      </c>
      <c r="C865" s="54" t="s">
        <v>1591</v>
      </c>
      <c r="D865" s="55"/>
      <c r="E865" s="55"/>
      <c r="F865" s="55"/>
      <c r="G865" s="55"/>
      <c r="H865" s="55"/>
      <c r="I865" s="59"/>
    </row>
    <row r="866" s="50" customFormat="1" spans="1:9">
      <c r="A866" s="54" t="s">
        <v>2698</v>
      </c>
      <c r="B866" s="54" t="s">
        <v>2545</v>
      </c>
      <c r="C866" s="54" t="s">
        <v>1591</v>
      </c>
      <c r="D866" s="55"/>
      <c r="E866" s="55"/>
      <c r="F866" s="55"/>
      <c r="G866" s="55"/>
      <c r="H866" s="55"/>
      <c r="I866" s="59"/>
    </row>
    <row r="867" s="50" customFormat="1" spans="1:9">
      <c r="A867" s="54" t="s">
        <v>2699</v>
      </c>
      <c r="B867" s="54" t="s">
        <v>2545</v>
      </c>
      <c r="C867" s="54" t="s">
        <v>1591</v>
      </c>
      <c r="D867" s="55"/>
      <c r="E867" s="55"/>
      <c r="F867" s="55"/>
      <c r="G867" s="55"/>
      <c r="H867" s="55"/>
      <c r="I867" s="59"/>
    </row>
    <row r="868" s="50" customFormat="1" ht="24" spans="1:9">
      <c r="A868" s="54" t="s">
        <v>2700</v>
      </c>
      <c r="B868" s="54" t="s">
        <v>2701</v>
      </c>
      <c r="C868" s="54" t="s">
        <v>1591</v>
      </c>
      <c r="D868" s="55"/>
      <c r="E868" s="55"/>
      <c r="F868" s="55"/>
      <c r="G868" s="55"/>
      <c r="H868" s="55"/>
      <c r="I868" s="59"/>
    </row>
    <row r="869" s="50" customFormat="1" ht="24" spans="1:9">
      <c r="A869" s="54" t="s">
        <v>2702</v>
      </c>
      <c r="B869" s="54" t="s">
        <v>2701</v>
      </c>
      <c r="C869" s="54" t="s">
        <v>1591</v>
      </c>
      <c r="D869" s="55"/>
      <c r="E869" s="55"/>
      <c r="F869" s="55"/>
      <c r="G869" s="55"/>
      <c r="H869" s="55"/>
      <c r="I869" s="59"/>
    </row>
    <row r="870" s="50" customFormat="1" ht="24" spans="1:9">
      <c r="A870" s="54" t="s">
        <v>2703</v>
      </c>
      <c r="B870" s="54" t="s">
        <v>2701</v>
      </c>
      <c r="C870" s="54" t="s">
        <v>1591</v>
      </c>
      <c r="D870" s="55"/>
      <c r="E870" s="55"/>
      <c r="F870" s="55"/>
      <c r="G870" s="55"/>
      <c r="H870" s="55"/>
      <c r="I870" s="59"/>
    </row>
    <row r="871" s="50" customFormat="1" ht="24" spans="1:9">
      <c r="A871" s="54" t="s">
        <v>2704</v>
      </c>
      <c r="B871" s="54" t="s">
        <v>2701</v>
      </c>
      <c r="C871" s="54" t="s">
        <v>1591</v>
      </c>
      <c r="D871" s="55"/>
      <c r="E871" s="55"/>
      <c r="F871" s="55"/>
      <c r="G871" s="55"/>
      <c r="H871" s="55"/>
      <c r="I871" s="59"/>
    </row>
    <row r="872" s="50" customFormat="1" ht="24" spans="1:9">
      <c r="A872" s="54" t="s">
        <v>2705</v>
      </c>
      <c r="B872" s="54" t="s">
        <v>2701</v>
      </c>
      <c r="C872" s="54" t="s">
        <v>1591</v>
      </c>
      <c r="D872" s="55"/>
      <c r="E872" s="55"/>
      <c r="F872" s="55"/>
      <c r="G872" s="55"/>
      <c r="H872" s="55"/>
      <c r="I872" s="59"/>
    </row>
    <row r="873" s="50" customFormat="1" ht="24" spans="1:9">
      <c r="A873" s="54" t="s">
        <v>2706</v>
      </c>
      <c r="B873" s="54" t="s">
        <v>2701</v>
      </c>
      <c r="C873" s="54" t="s">
        <v>1591</v>
      </c>
      <c r="D873" s="55"/>
      <c r="E873" s="55"/>
      <c r="F873" s="55"/>
      <c r="G873" s="55"/>
      <c r="H873" s="55"/>
      <c r="I873" s="59"/>
    </row>
    <row r="874" s="50" customFormat="1" ht="24" spans="1:9">
      <c r="A874" s="54" t="s">
        <v>2707</v>
      </c>
      <c r="B874" s="54" t="s">
        <v>2701</v>
      </c>
      <c r="C874" s="54" t="s">
        <v>1591</v>
      </c>
      <c r="D874" s="55"/>
      <c r="E874" s="55"/>
      <c r="F874" s="55"/>
      <c r="G874" s="55"/>
      <c r="H874" s="55"/>
      <c r="I874" s="59"/>
    </row>
    <row r="875" s="50" customFormat="1" ht="24" spans="1:9">
      <c r="A875" s="54" t="s">
        <v>2708</v>
      </c>
      <c r="B875" s="54" t="s">
        <v>2701</v>
      </c>
      <c r="C875" s="54" t="s">
        <v>1591</v>
      </c>
      <c r="D875" s="55"/>
      <c r="E875" s="55"/>
      <c r="F875" s="55"/>
      <c r="G875" s="55"/>
      <c r="H875" s="55"/>
      <c r="I875" s="59"/>
    </row>
    <row r="876" s="50" customFormat="1" ht="24" spans="1:9">
      <c r="A876" s="54" t="s">
        <v>2709</v>
      </c>
      <c r="B876" s="54" t="s">
        <v>2701</v>
      </c>
      <c r="C876" s="54" t="s">
        <v>1591</v>
      </c>
      <c r="D876" s="55"/>
      <c r="E876" s="55"/>
      <c r="F876" s="55"/>
      <c r="G876" s="55"/>
      <c r="H876" s="55"/>
      <c r="I876" s="59"/>
    </row>
    <row r="877" s="50" customFormat="1" ht="24" spans="1:9">
      <c r="A877" s="54" t="s">
        <v>2710</v>
      </c>
      <c r="B877" s="54" t="s">
        <v>2701</v>
      </c>
      <c r="C877" s="54" t="s">
        <v>1591</v>
      </c>
      <c r="D877" s="55"/>
      <c r="E877" s="55"/>
      <c r="F877" s="55"/>
      <c r="G877" s="55"/>
      <c r="H877" s="55"/>
      <c r="I877" s="59"/>
    </row>
    <row r="878" s="50" customFormat="1" ht="24" spans="1:9">
      <c r="A878" s="54" t="s">
        <v>2711</v>
      </c>
      <c r="B878" s="54" t="s">
        <v>2701</v>
      </c>
      <c r="C878" s="54" t="s">
        <v>1591</v>
      </c>
      <c r="D878" s="55"/>
      <c r="E878" s="55"/>
      <c r="F878" s="55"/>
      <c r="G878" s="55"/>
      <c r="H878" s="55"/>
      <c r="I878" s="59"/>
    </row>
    <row r="879" s="50" customFormat="1" ht="24" spans="1:9">
      <c r="A879" s="54" t="s">
        <v>2712</v>
      </c>
      <c r="B879" s="54" t="s">
        <v>2701</v>
      </c>
      <c r="C879" s="54" t="s">
        <v>1591</v>
      </c>
      <c r="D879" s="55"/>
      <c r="E879" s="55"/>
      <c r="F879" s="55"/>
      <c r="G879" s="55"/>
      <c r="H879" s="55"/>
      <c r="I879" s="59"/>
    </row>
    <row r="880" s="50" customFormat="1" ht="24" spans="1:9">
      <c r="A880" s="54" t="s">
        <v>2713</v>
      </c>
      <c r="B880" s="54" t="s">
        <v>2701</v>
      </c>
      <c r="C880" s="54" t="s">
        <v>1591</v>
      </c>
      <c r="D880" s="55"/>
      <c r="E880" s="55"/>
      <c r="F880" s="55"/>
      <c r="G880" s="55"/>
      <c r="H880" s="55"/>
      <c r="I880" s="59"/>
    </row>
    <row r="881" s="50" customFormat="1" ht="24" spans="1:9">
      <c r="A881" s="54" t="s">
        <v>2714</v>
      </c>
      <c r="B881" s="54" t="s">
        <v>2701</v>
      </c>
      <c r="C881" s="54" t="s">
        <v>1591</v>
      </c>
      <c r="D881" s="55"/>
      <c r="E881" s="55"/>
      <c r="F881" s="55"/>
      <c r="G881" s="55"/>
      <c r="H881" s="55"/>
      <c r="I881" s="59"/>
    </row>
    <row r="882" s="50" customFormat="1" ht="24" spans="1:9">
      <c r="A882" s="54" t="s">
        <v>2715</v>
      </c>
      <c r="B882" s="54" t="s">
        <v>2701</v>
      </c>
      <c r="C882" s="54" t="s">
        <v>1591</v>
      </c>
      <c r="D882" s="55"/>
      <c r="E882" s="55"/>
      <c r="F882" s="55"/>
      <c r="G882" s="55"/>
      <c r="H882" s="55"/>
      <c r="I882" s="59"/>
    </row>
    <row r="883" s="50" customFormat="1" ht="24" spans="1:9">
      <c r="A883" s="54" t="s">
        <v>2716</v>
      </c>
      <c r="B883" s="54" t="s">
        <v>2701</v>
      </c>
      <c r="C883" s="54" t="s">
        <v>1591</v>
      </c>
      <c r="D883" s="55"/>
      <c r="E883" s="55"/>
      <c r="F883" s="55"/>
      <c r="G883" s="55"/>
      <c r="H883" s="55"/>
      <c r="I883" s="59"/>
    </row>
    <row r="884" s="50" customFormat="1" ht="24" spans="1:9">
      <c r="A884" s="54" t="s">
        <v>2717</v>
      </c>
      <c r="B884" s="54" t="s">
        <v>2701</v>
      </c>
      <c r="C884" s="54" t="s">
        <v>1591</v>
      </c>
      <c r="D884" s="55"/>
      <c r="E884" s="55"/>
      <c r="F884" s="55"/>
      <c r="G884" s="55"/>
      <c r="H884" s="55"/>
      <c r="I884" s="59"/>
    </row>
    <row r="885" s="50" customFormat="1" ht="24" spans="1:9">
      <c r="A885" s="54" t="s">
        <v>2718</v>
      </c>
      <c r="B885" s="54" t="s">
        <v>2701</v>
      </c>
      <c r="C885" s="54" t="s">
        <v>1591</v>
      </c>
      <c r="D885" s="55"/>
      <c r="E885" s="55"/>
      <c r="F885" s="55"/>
      <c r="G885" s="55"/>
      <c r="H885" s="55"/>
      <c r="I885" s="59"/>
    </row>
    <row r="886" s="50" customFormat="1" ht="24" spans="1:9">
      <c r="A886" s="54" t="s">
        <v>2719</v>
      </c>
      <c r="B886" s="54" t="s">
        <v>2701</v>
      </c>
      <c r="C886" s="54" t="s">
        <v>1591</v>
      </c>
      <c r="D886" s="55"/>
      <c r="E886" s="55"/>
      <c r="F886" s="55"/>
      <c r="G886" s="55"/>
      <c r="H886" s="55"/>
      <c r="I886" s="59"/>
    </row>
    <row r="887" s="50" customFormat="1" ht="24" spans="1:9">
      <c r="A887" s="54" t="s">
        <v>2720</v>
      </c>
      <c r="B887" s="54" t="s">
        <v>2701</v>
      </c>
      <c r="C887" s="54" t="s">
        <v>1591</v>
      </c>
      <c r="D887" s="55"/>
      <c r="E887" s="55"/>
      <c r="F887" s="55"/>
      <c r="G887" s="55"/>
      <c r="H887" s="55"/>
      <c r="I887" s="59"/>
    </row>
    <row r="888" s="50" customFormat="1" ht="24" spans="1:9">
      <c r="A888" s="54" t="s">
        <v>2721</v>
      </c>
      <c r="B888" s="54" t="s">
        <v>2701</v>
      </c>
      <c r="C888" s="54" t="s">
        <v>1591</v>
      </c>
      <c r="D888" s="55"/>
      <c r="E888" s="55"/>
      <c r="F888" s="55"/>
      <c r="G888" s="55"/>
      <c r="H888" s="55"/>
      <c r="I888" s="59"/>
    </row>
    <row r="889" s="50" customFormat="1" ht="24" spans="1:9">
      <c r="A889" s="54" t="s">
        <v>2722</v>
      </c>
      <c r="B889" s="54" t="s">
        <v>2701</v>
      </c>
      <c r="C889" s="54" t="s">
        <v>1591</v>
      </c>
      <c r="D889" s="55"/>
      <c r="E889" s="55"/>
      <c r="F889" s="55"/>
      <c r="G889" s="55"/>
      <c r="H889" s="55"/>
      <c r="I889" s="59"/>
    </row>
    <row r="890" s="50" customFormat="1" ht="24" spans="1:9">
      <c r="A890" s="54" t="s">
        <v>2723</v>
      </c>
      <c r="B890" s="54" t="s">
        <v>2701</v>
      </c>
      <c r="C890" s="54" t="s">
        <v>1591</v>
      </c>
      <c r="D890" s="55"/>
      <c r="E890" s="55"/>
      <c r="F890" s="55"/>
      <c r="G890" s="55"/>
      <c r="H890" s="55"/>
      <c r="I890" s="59"/>
    </row>
    <row r="891" s="50" customFormat="1" ht="24" spans="1:9">
      <c r="A891" s="54" t="s">
        <v>2724</v>
      </c>
      <c r="B891" s="54" t="s">
        <v>2701</v>
      </c>
      <c r="C891" s="54" t="s">
        <v>1591</v>
      </c>
      <c r="D891" s="55"/>
      <c r="E891" s="55"/>
      <c r="F891" s="55"/>
      <c r="G891" s="55"/>
      <c r="H891" s="55"/>
      <c r="I891" s="59"/>
    </row>
    <row r="892" s="50" customFormat="1" ht="24" spans="1:9">
      <c r="A892" s="54" t="s">
        <v>2725</v>
      </c>
      <c r="B892" s="54" t="s">
        <v>2701</v>
      </c>
      <c r="C892" s="54" t="s">
        <v>1591</v>
      </c>
      <c r="D892" s="55"/>
      <c r="E892" s="55"/>
      <c r="F892" s="55"/>
      <c r="G892" s="55"/>
      <c r="H892" s="55"/>
      <c r="I892" s="59"/>
    </row>
    <row r="893" s="50" customFormat="1" ht="24" spans="1:9">
      <c r="A893" s="54" t="s">
        <v>2726</v>
      </c>
      <c r="B893" s="54" t="s">
        <v>2701</v>
      </c>
      <c r="C893" s="54" t="s">
        <v>1591</v>
      </c>
      <c r="D893" s="55"/>
      <c r="E893" s="55"/>
      <c r="F893" s="55"/>
      <c r="G893" s="55"/>
      <c r="H893" s="55"/>
      <c r="I893" s="59"/>
    </row>
    <row r="894" s="50" customFormat="1" ht="24" spans="1:9">
      <c r="A894" s="54" t="s">
        <v>2727</v>
      </c>
      <c r="B894" s="54" t="s">
        <v>2701</v>
      </c>
      <c r="C894" s="54" t="s">
        <v>1591</v>
      </c>
      <c r="D894" s="55"/>
      <c r="E894" s="55"/>
      <c r="F894" s="55"/>
      <c r="G894" s="55"/>
      <c r="H894" s="55"/>
      <c r="I894" s="59"/>
    </row>
    <row r="895" s="50" customFormat="1" ht="24" spans="1:9">
      <c r="A895" s="54" t="s">
        <v>2728</v>
      </c>
      <c r="B895" s="54" t="s">
        <v>2701</v>
      </c>
      <c r="C895" s="54" t="s">
        <v>1591</v>
      </c>
      <c r="D895" s="55"/>
      <c r="E895" s="55"/>
      <c r="F895" s="55"/>
      <c r="G895" s="55"/>
      <c r="H895" s="55"/>
      <c r="I895" s="59"/>
    </row>
    <row r="896" s="50" customFormat="1" ht="24" spans="1:9">
      <c r="A896" s="54" t="s">
        <v>2729</v>
      </c>
      <c r="B896" s="54" t="s">
        <v>2701</v>
      </c>
      <c r="C896" s="54" t="s">
        <v>1591</v>
      </c>
      <c r="D896" s="55"/>
      <c r="E896" s="55"/>
      <c r="F896" s="55"/>
      <c r="G896" s="55"/>
      <c r="H896" s="55"/>
      <c r="I896" s="59"/>
    </row>
    <row r="897" s="50" customFormat="1" ht="24" spans="1:9">
      <c r="A897" s="54" t="s">
        <v>2730</v>
      </c>
      <c r="B897" s="54" t="s">
        <v>2701</v>
      </c>
      <c r="C897" s="54" t="s">
        <v>1591</v>
      </c>
      <c r="D897" s="55"/>
      <c r="E897" s="55"/>
      <c r="F897" s="55"/>
      <c r="G897" s="55"/>
      <c r="H897" s="55"/>
      <c r="I897" s="59"/>
    </row>
    <row r="898" s="50" customFormat="1" ht="24" spans="1:9">
      <c r="A898" s="54" t="s">
        <v>2731</v>
      </c>
      <c r="B898" s="54" t="s">
        <v>2701</v>
      </c>
      <c r="C898" s="54" t="s">
        <v>1591</v>
      </c>
      <c r="D898" s="55"/>
      <c r="E898" s="55"/>
      <c r="F898" s="55"/>
      <c r="G898" s="55"/>
      <c r="H898" s="55"/>
      <c r="I898" s="59"/>
    </row>
    <row r="899" s="50" customFormat="1" ht="24" spans="1:9">
      <c r="A899" s="54" t="s">
        <v>2732</v>
      </c>
      <c r="B899" s="54" t="s">
        <v>2701</v>
      </c>
      <c r="C899" s="54" t="s">
        <v>1591</v>
      </c>
      <c r="D899" s="55"/>
      <c r="E899" s="55"/>
      <c r="F899" s="55"/>
      <c r="G899" s="55"/>
      <c r="H899" s="55"/>
      <c r="I899" s="59"/>
    </row>
    <row r="900" s="50" customFormat="1" ht="24" spans="1:9">
      <c r="A900" s="54" t="s">
        <v>2733</v>
      </c>
      <c r="B900" s="54" t="s">
        <v>2701</v>
      </c>
      <c r="C900" s="54" t="s">
        <v>1591</v>
      </c>
      <c r="D900" s="55"/>
      <c r="E900" s="55"/>
      <c r="F900" s="55"/>
      <c r="G900" s="55"/>
      <c r="H900" s="55"/>
      <c r="I900" s="59"/>
    </row>
    <row r="901" s="50" customFormat="1" ht="24" spans="1:9">
      <c r="A901" s="54" t="s">
        <v>2734</v>
      </c>
      <c r="B901" s="54" t="s">
        <v>2701</v>
      </c>
      <c r="C901" s="54" t="s">
        <v>1591</v>
      </c>
      <c r="D901" s="55"/>
      <c r="E901" s="55"/>
      <c r="F901" s="55"/>
      <c r="G901" s="55"/>
      <c r="H901" s="55"/>
      <c r="I901" s="59"/>
    </row>
    <row r="902" s="50" customFormat="1" ht="24" spans="1:9">
      <c r="A902" s="54" t="s">
        <v>2735</v>
      </c>
      <c r="B902" s="54" t="s">
        <v>2701</v>
      </c>
      <c r="C902" s="54" t="s">
        <v>1591</v>
      </c>
      <c r="D902" s="55"/>
      <c r="E902" s="55"/>
      <c r="F902" s="55"/>
      <c r="G902" s="55"/>
      <c r="H902" s="55"/>
      <c r="I902" s="59"/>
    </row>
    <row r="903" s="50" customFormat="1" ht="24" spans="1:9">
      <c r="A903" s="54" t="s">
        <v>2736</v>
      </c>
      <c r="B903" s="54" t="s">
        <v>2701</v>
      </c>
      <c r="C903" s="54" t="s">
        <v>1591</v>
      </c>
      <c r="D903" s="55"/>
      <c r="E903" s="55"/>
      <c r="F903" s="55"/>
      <c r="G903" s="55"/>
      <c r="H903" s="55"/>
      <c r="I903" s="59"/>
    </row>
    <row r="904" s="50" customFormat="1" ht="24" spans="1:9">
      <c r="A904" s="54" t="s">
        <v>2737</v>
      </c>
      <c r="B904" s="54" t="s">
        <v>2701</v>
      </c>
      <c r="C904" s="54" t="s">
        <v>1591</v>
      </c>
      <c r="D904" s="55"/>
      <c r="E904" s="55"/>
      <c r="F904" s="55"/>
      <c r="G904" s="55"/>
      <c r="H904" s="55"/>
      <c r="I904" s="59"/>
    </row>
    <row r="905" s="50" customFormat="1" ht="24" spans="1:9">
      <c r="A905" s="54" t="s">
        <v>2738</v>
      </c>
      <c r="B905" s="54" t="s">
        <v>2701</v>
      </c>
      <c r="C905" s="54" t="s">
        <v>1591</v>
      </c>
      <c r="D905" s="55"/>
      <c r="E905" s="55"/>
      <c r="F905" s="55"/>
      <c r="G905" s="55"/>
      <c r="H905" s="55"/>
      <c r="I905" s="59"/>
    </row>
    <row r="906" s="50" customFormat="1" ht="24" spans="1:9">
      <c r="A906" s="54" t="s">
        <v>2739</v>
      </c>
      <c r="B906" s="54" t="s">
        <v>2701</v>
      </c>
      <c r="C906" s="54" t="s">
        <v>1591</v>
      </c>
      <c r="D906" s="55"/>
      <c r="E906" s="55"/>
      <c r="F906" s="55"/>
      <c r="G906" s="55"/>
      <c r="H906" s="55"/>
      <c r="I906" s="59"/>
    </row>
    <row r="907" s="50" customFormat="1" ht="24" spans="1:9">
      <c r="A907" s="54" t="s">
        <v>2740</v>
      </c>
      <c r="B907" s="54" t="s">
        <v>2701</v>
      </c>
      <c r="C907" s="54" t="s">
        <v>1591</v>
      </c>
      <c r="D907" s="55"/>
      <c r="E907" s="55"/>
      <c r="F907" s="55"/>
      <c r="G907" s="55"/>
      <c r="H907" s="55"/>
      <c r="I907" s="59"/>
    </row>
    <row r="908" s="50" customFormat="1" ht="24" spans="1:9">
      <c r="A908" s="54" t="s">
        <v>2741</v>
      </c>
      <c r="B908" s="54" t="s">
        <v>2701</v>
      </c>
      <c r="C908" s="54" t="s">
        <v>1591</v>
      </c>
      <c r="D908" s="55"/>
      <c r="E908" s="55"/>
      <c r="F908" s="55"/>
      <c r="G908" s="55"/>
      <c r="H908" s="55"/>
      <c r="I908" s="59"/>
    </row>
    <row r="909" s="50" customFormat="1" ht="24" spans="1:9">
      <c r="A909" s="54" t="s">
        <v>2742</v>
      </c>
      <c r="B909" s="54" t="s">
        <v>2701</v>
      </c>
      <c r="C909" s="54" t="s">
        <v>1591</v>
      </c>
      <c r="D909" s="55"/>
      <c r="E909" s="55"/>
      <c r="F909" s="55"/>
      <c r="G909" s="55"/>
      <c r="H909" s="55"/>
      <c r="I909" s="59"/>
    </row>
    <row r="910" s="50" customFormat="1" ht="24" spans="1:9">
      <c r="A910" s="54" t="s">
        <v>2743</v>
      </c>
      <c r="B910" s="54" t="s">
        <v>2701</v>
      </c>
      <c r="C910" s="54" t="s">
        <v>1591</v>
      </c>
      <c r="D910" s="55"/>
      <c r="E910" s="55"/>
      <c r="F910" s="55"/>
      <c r="G910" s="55"/>
      <c r="H910" s="55"/>
      <c r="I910" s="59"/>
    </row>
    <row r="911" s="50" customFormat="1" ht="24" spans="1:9">
      <c r="A911" s="54" t="s">
        <v>2744</v>
      </c>
      <c r="B911" s="54" t="s">
        <v>2701</v>
      </c>
      <c r="C911" s="54" t="s">
        <v>1591</v>
      </c>
      <c r="D911" s="55"/>
      <c r="E911" s="55"/>
      <c r="F911" s="55"/>
      <c r="G911" s="55"/>
      <c r="H911" s="55"/>
      <c r="I911" s="59"/>
    </row>
    <row r="912" s="50" customFormat="1" ht="24" spans="1:9">
      <c r="A912" s="54" t="s">
        <v>2745</v>
      </c>
      <c r="B912" s="54" t="s">
        <v>2701</v>
      </c>
      <c r="C912" s="54" t="s">
        <v>1591</v>
      </c>
      <c r="D912" s="55"/>
      <c r="E912" s="55"/>
      <c r="F912" s="55"/>
      <c r="G912" s="55"/>
      <c r="H912" s="55"/>
      <c r="I912" s="59"/>
    </row>
    <row r="913" s="50" customFormat="1" ht="24" spans="1:9">
      <c r="A913" s="54" t="s">
        <v>2746</v>
      </c>
      <c r="B913" s="54" t="s">
        <v>2701</v>
      </c>
      <c r="C913" s="54" t="s">
        <v>1591</v>
      </c>
      <c r="D913" s="55"/>
      <c r="E913" s="55"/>
      <c r="F913" s="55"/>
      <c r="G913" s="55"/>
      <c r="H913" s="55"/>
      <c r="I913" s="59"/>
    </row>
    <row r="914" s="50" customFormat="1" ht="24" spans="1:9">
      <c r="A914" s="54" t="s">
        <v>2747</v>
      </c>
      <c r="B914" s="54" t="s">
        <v>2701</v>
      </c>
      <c r="C914" s="54" t="s">
        <v>1591</v>
      </c>
      <c r="D914" s="55"/>
      <c r="E914" s="55"/>
      <c r="F914" s="55"/>
      <c r="G914" s="55"/>
      <c r="H914" s="55"/>
      <c r="I914" s="59"/>
    </row>
    <row r="915" s="50" customFormat="1" ht="24" spans="1:9">
      <c r="A915" s="54" t="s">
        <v>2748</v>
      </c>
      <c r="B915" s="54" t="s">
        <v>2701</v>
      </c>
      <c r="C915" s="54" t="s">
        <v>1591</v>
      </c>
      <c r="D915" s="55"/>
      <c r="E915" s="55"/>
      <c r="F915" s="55"/>
      <c r="G915" s="55"/>
      <c r="H915" s="55"/>
      <c r="I915" s="59"/>
    </row>
    <row r="916" s="50" customFormat="1" ht="24" spans="1:9">
      <c r="A916" s="54" t="s">
        <v>2749</v>
      </c>
      <c r="B916" s="54" t="s">
        <v>2701</v>
      </c>
      <c r="C916" s="54" t="s">
        <v>1591</v>
      </c>
      <c r="D916" s="55"/>
      <c r="E916" s="55"/>
      <c r="F916" s="55"/>
      <c r="G916" s="55"/>
      <c r="H916" s="55"/>
      <c r="I916" s="59"/>
    </row>
    <row r="917" s="50" customFormat="1" spans="1:14">
      <c r="A917" s="54" t="s">
        <v>2750</v>
      </c>
      <c r="B917" s="54" t="s">
        <v>2751</v>
      </c>
      <c r="C917" s="54" t="s">
        <v>1591</v>
      </c>
      <c r="D917" s="55"/>
      <c r="E917" s="55"/>
      <c r="F917" s="55"/>
      <c r="G917" s="55"/>
      <c r="H917" s="55"/>
      <c r="I917" s="59"/>
      <c r="J917" s="60"/>
      <c r="K917" s="60"/>
      <c r="L917" s="61"/>
      <c r="M917" s="61"/>
      <c r="N917" s="61"/>
    </row>
    <row r="918" s="50" customFormat="1" spans="1:14">
      <c r="A918" s="54" t="s">
        <v>2752</v>
      </c>
      <c r="B918" s="54" t="s">
        <v>2751</v>
      </c>
      <c r="C918" s="54" t="s">
        <v>1591</v>
      </c>
      <c r="D918" s="55"/>
      <c r="E918" s="55"/>
      <c r="F918" s="55"/>
      <c r="G918" s="55"/>
      <c r="H918" s="55"/>
      <c r="I918" s="59"/>
      <c r="J918" s="60"/>
      <c r="K918" s="60"/>
      <c r="L918" s="61"/>
      <c r="M918" s="61"/>
      <c r="N918" s="61"/>
    </row>
    <row r="919" s="50" customFormat="1" spans="1:14">
      <c r="A919" s="54" t="s">
        <v>2753</v>
      </c>
      <c r="B919" s="54" t="s">
        <v>2751</v>
      </c>
      <c r="C919" s="54" t="s">
        <v>1591</v>
      </c>
      <c r="D919" s="55"/>
      <c r="E919" s="55"/>
      <c r="F919" s="55"/>
      <c r="G919" s="55"/>
      <c r="H919" s="55"/>
      <c r="I919" s="59"/>
      <c r="J919" s="60"/>
      <c r="K919" s="60"/>
      <c r="L919" s="61"/>
      <c r="M919" s="61"/>
      <c r="N919" s="61"/>
    </row>
    <row r="920" s="50" customFormat="1" spans="1:9">
      <c r="A920" s="54" t="s">
        <v>2754</v>
      </c>
      <c r="B920" s="54" t="s">
        <v>2751</v>
      </c>
      <c r="C920" s="54" t="s">
        <v>1591</v>
      </c>
      <c r="D920" s="55"/>
      <c r="E920" s="55"/>
      <c r="F920" s="55"/>
      <c r="G920" s="55"/>
      <c r="H920" s="55"/>
      <c r="I920" s="59"/>
    </row>
    <row r="921" s="50" customFormat="1" spans="1:9">
      <c r="A921" s="54" t="s">
        <v>2755</v>
      </c>
      <c r="B921" s="54" t="s">
        <v>2751</v>
      </c>
      <c r="C921" s="54" t="s">
        <v>1591</v>
      </c>
      <c r="D921" s="55"/>
      <c r="E921" s="55"/>
      <c r="F921" s="55"/>
      <c r="G921" s="55"/>
      <c r="H921" s="55"/>
      <c r="I921" s="59"/>
    </row>
    <row r="922" s="50" customFormat="1" spans="1:9">
      <c r="A922" s="54" t="s">
        <v>2756</v>
      </c>
      <c r="B922" s="54" t="s">
        <v>2751</v>
      </c>
      <c r="C922" s="54" t="s">
        <v>1591</v>
      </c>
      <c r="D922" s="55"/>
      <c r="E922" s="55"/>
      <c r="F922" s="55"/>
      <c r="G922" s="55"/>
      <c r="H922" s="55"/>
      <c r="I922" s="59"/>
    </row>
    <row r="923" s="50" customFormat="1" spans="1:9">
      <c r="A923" s="54" t="s">
        <v>2757</v>
      </c>
      <c r="B923" s="54" t="s">
        <v>2751</v>
      </c>
      <c r="C923" s="54" t="s">
        <v>1591</v>
      </c>
      <c r="D923" s="55"/>
      <c r="E923" s="55"/>
      <c r="F923" s="55"/>
      <c r="G923" s="55"/>
      <c r="H923" s="55"/>
      <c r="I923" s="59"/>
    </row>
    <row r="924" s="50" customFormat="1" spans="1:9">
      <c r="A924" s="54" t="s">
        <v>2758</v>
      </c>
      <c r="B924" s="54" t="s">
        <v>2751</v>
      </c>
      <c r="C924" s="54" t="s">
        <v>1591</v>
      </c>
      <c r="D924" s="55"/>
      <c r="E924" s="55"/>
      <c r="F924" s="55"/>
      <c r="G924" s="55"/>
      <c r="H924" s="55"/>
      <c r="I924" s="59"/>
    </row>
    <row r="925" s="50" customFormat="1" spans="1:9">
      <c r="A925" s="54" t="s">
        <v>2759</v>
      </c>
      <c r="B925" s="54" t="s">
        <v>2751</v>
      </c>
      <c r="C925" s="54" t="s">
        <v>1591</v>
      </c>
      <c r="D925" s="55"/>
      <c r="E925" s="55"/>
      <c r="F925" s="55"/>
      <c r="G925" s="55"/>
      <c r="H925" s="55"/>
      <c r="I925" s="59"/>
    </row>
    <row r="926" s="50" customFormat="1" spans="1:9">
      <c r="A926" s="54" t="s">
        <v>2760</v>
      </c>
      <c r="B926" s="54" t="s">
        <v>2751</v>
      </c>
      <c r="C926" s="54" t="s">
        <v>1591</v>
      </c>
      <c r="D926" s="55"/>
      <c r="E926" s="55"/>
      <c r="F926" s="55"/>
      <c r="G926" s="55"/>
      <c r="H926" s="55"/>
      <c r="I926" s="59"/>
    </row>
    <row r="927" s="50" customFormat="1" spans="1:9">
      <c r="A927" s="54" t="s">
        <v>2761</v>
      </c>
      <c r="B927" s="54" t="s">
        <v>2751</v>
      </c>
      <c r="C927" s="54" t="s">
        <v>1591</v>
      </c>
      <c r="D927" s="55"/>
      <c r="E927" s="55"/>
      <c r="F927" s="55"/>
      <c r="G927" s="55"/>
      <c r="H927" s="55"/>
      <c r="I927" s="59"/>
    </row>
    <row r="928" s="50" customFormat="1" spans="1:9">
      <c r="A928" s="54" t="s">
        <v>2762</v>
      </c>
      <c r="B928" s="54" t="s">
        <v>2751</v>
      </c>
      <c r="C928" s="54" t="s">
        <v>1591</v>
      </c>
      <c r="D928" s="55"/>
      <c r="E928" s="55"/>
      <c r="F928" s="55"/>
      <c r="G928" s="55"/>
      <c r="H928" s="55"/>
      <c r="I928" s="59"/>
    </row>
    <row r="929" s="50" customFormat="1" spans="1:9">
      <c r="A929" s="54" t="s">
        <v>2763</v>
      </c>
      <c r="B929" s="54" t="s">
        <v>2751</v>
      </c>
      <c r="C929" s="54" t="s">
        <v>1591</v>
      </c>
      <c r="D929" s="55"/>
      <c r="E929" s="55"/>
      <c r="F929" s="55"/>
      <c r="G929" s="55"/>
      <c r="H929" s="55"/>
      <c r="I929" s="59"/>
    </row>
    <row r="930" s="50" customFormat="1" spans="1:9">
      <c r="A930" s="54" t="s">
        <v>2764</v>
      </c>
      <c r="B930" s="54" t="s">
        <v>2751</v>
      </c>
      <c r="C930" s="54" t="s">
        <v>1591</v>
      </c>
      <c r="D930" s="55"/>
      <c r="E930" s="55"/>
      <c r="F930" s="55"/>
      <c r="G930" s="55"/>
      <c r="H930" s="55"/>
      <c r="I930" s="59"/>
    </row>
    <row r="931" s="50" customFormat="1" spans="1:9">
      <c r="A931" s="54" t="s">
        <v>2765</v>
      </c>
      <c r="B931" s="54" t="s">
        <v>2751</v>
      </c>
      <c r="C931" s="54" t="s">
        <v>1591</v>
      </c>
      <c r="D931" s="55"/>
      <c r="E931" s="55"/>
      <c r="F931" s="55"/>
      <c r="G931" s="55"/>
      <c r="H931" s="55"/>
      <c r="I931" s="59"/>
    </row>
    <row r="932" s="50" customFormat="1" spans="1:9">
      <c r="A932" s="54" t="s">
        <v>2766</v>
      </c>
      <c r="B932" s="54" t="s">
        <v>2751</v>
      </c>
      <c r="C932" s="54" t="s">
        <v>1591</v>
      </c>
      <c r="D932" s="55"/>
      <c r="E932" s="55"/>
      <c r="F932" s="55"/>
      <c r="G932" s="55"/>
      <c r="H932" s="55"/>
      <c r="I932" s="59"/>
    </row>
    <row r="933" s="50" customFormat="1" spans="1:9">
      <c r="A933" s="54" t="s">
        <v>2767</v>
      </c>
      <c r="B933" s="54" t="s">
        <v>2751</v>
      </c>
      <c r="C933" s="54" t="s">
        <v>1591</v>
      </c>
      <c r="D933" s="55"/>
      <c r="E933" s="55"/>
      <c r="F933" s="55"/>
      <c r="G933" s="55"/>
      <c r="H933" s="55"/>
      <c r="I933" s="59"/>
    </row>
    <row r="934" s="50" customFormat="1" spans="1:9">
      <c r="A934" s="54" t="s">
        <v>2768</v>
      </c>
      <c r="B934" s="54" t="s">
        <v>2751</v>
      </c>
      <c r="C934" s="54" t="s">
        <v>1591</v>
      </c>
      <c r="D934" s="55"/>
      <c r="E934" s="55"/>
      <c r="F934" s="55"/>
      <c r="G934" s="55"/>
      <c r="H934" s="55"/>
      <c r="I934" s="59"/>
    </row>
    <row r="935" s="50" customFormat="1" spans="1:9">
      <c r="A935" s="54" t="s">
        <v>2769</v>
      </c>
      <c r="B935" s="54" t="s">
        <v>2751</v>
      </c>
      <c r="C935" s="54" t="s">
        <v>1591</v>
      </c>
      <c r="D935" s="55"/>
      <c r="E935" s="55"/>
      <c r="F935" s="55"/>
      <c r="G935" s="55"/>
      <c r="H935" s="55"/>
      <c r="I935" s="59"/>
    </row>
    <row r="936" s="50" customFormat="1" spans="1:9">
      <c r="A936" s="54" t="s">
        <v>2770</v>
      </c>
      <c r="B936" s="54" t="s">
        <v>2751</v>
      </c>
      <c r="C936" s="54" t="s">
        <v>1591</v>
      </c>
      <c r="D936" s="55"/>
      <c r="E936" s="55"/>
      <c r="F936" s="55"/>
      <c r="G936" s="55"/>
      <c r="H936" s="55"/>
      <c r="I936" s="59"/>
    </row>
    <row r="937" s="50" customFormat="1" spans="1:9">
      <c r="A937" s="54" t="s">
        <v>2771</v>
      </c>
      <c r="B937" s="54" t="s">
        <v>2751</v>
      </c>
      <c r="C937" s="54" t="s">
        <v>1591</v>
      </c>
      <c r="D937" s="55"/>
      <c r="E937" s="55"/>
      <c r="F937" s="55"/>
      <c r="G937" s="55"/>
      <c r="H937" s="55"/>
      <c r="I937" s="59"/>
    </row>
    <row r="938" s="50" customFormat="1" spans="1:9">
      <c r="A938" s="54" t="s">
        <v>2772</v>
      </c>
      <c r="B938" s="54" t="s">
        <v>2751</v>
      </c>
      <c r="C938" s="54" t="s">
        <v>1591</v>
      </c>
      <c r="D938" s="55"/>
      <c r="E938" s="55"/>
      <c r="F938" s="55"/>
      <c r="G938" s="55"/>
      <c r="H938" s="55"/>
      <c r="I938" s="59"/>
    </row>
    <row r="939" s="50" customFormat="1" spans="1:9">
      <c r="A939" s="54" t="s">
        <v>2773</v>
      </c>
      <c r="B939" s="54" t="s">
        <v>2751</v>
      </c>
      <c r="C939" s="54" t="s">
        <v>1591</v>
      </c>
      <c r="D939" s="55"/>
      <c r="E939" s="55"/>
      <c r="F939" s="55"/>
      <c r="G939" s="55"/>
      <c r="H939" s="55"/>
      <c r="I939" s="59"/>
    </row>
    <row r="940" s="50" customFormat="1" spans="1:9">
      <c r="A940" s="54" t="s">
        <v>2774</v>
      </c>
      <c r="B940" s="54" t="s">
        <v>2751</v>
      </c>
      <c r="C940" s="54" t="s">
        <v>1591</v>
      </c>
      <c r="D940" s="55"/>
      <c r="E940" s="55"/>
      <c r="F940" s="55"/>
      <c r="G940" s="55"/>
      <c r="H940" s="55"/>
      <c r="I940" s="59"/>
    </row>
    <row r="941" s="50" customFormat="1" spans="1:9">
      <c r="A941" s="54" t="s">
        <v>2775</v>
      </c>
      <c r="B941" s="54" t="s">
        <v>2751</v>
      </c>
      <c r="C941" s="54" t="s">
        <v>1591</v>
      </c>
      <c r="D941" s="55"/>
      <c r="E941" s="55"/>
      <c r="F941" s="55"/>
      <c r="G941" s="55"/>
      <c r="H941" s="55"/>
      <c r="I941" s="59"/>
    </row>
    <row r="942" s="50" customFormat="1" spans="1:9">
      <c r="A942" s="54" t="s">
        <v>2776</v>
      </c>
      <c r="B942" s="54" t="s">
        <v>2751</v>
      </c>
      <c r="C942" s="54" t="s">
        <v>1591</v>
      </c>
      <c r="D942" s="55"/>
      <c r="E942" s="55"/>
      <c r="F942" s="55"/>
      <c r="G942" s="55"/>
      <c r="H942" s="55"/>
      <c r="I942" s="59"/>
    </row>
    <row r="943" s="50" customFormat="1" spans="1:9">
      <c r="A943" s="54" t="s">
        <v>2777</v>
      </c>
      <c r="B943" s="54" t="s">
        <v>2751</v>
      </c>
      <c r="C943" s="54" t="s">
        <v>1591</v>
      </c>
      <c r="D943" s="55"/>
      <c r="E943" s="55"/>
      <c r="F943" s="55"/>
      <c r="G943" s="55"/>
      <c r="H943" s="55"/>
      <c r="I943" s="59"/>
    </row>
    <row r="944" s="50" customFormat="1" spans="1:9">
      <c r="A944" s="54" t="s">
        <v>2778</v>
      </c>
      <c r="B944" s="54" t="s">
        <v>2751</v>
      </c>
      <c r="C944" s="54" t="s">
        <v>1591</v>
      </c>
      <c r="D944" s="55"/>
      <c r="E944" s="55"/>
      <c r="F944" s="55"/>
      <c r="G944" s="55"/>
      <c r="H944" s="55"/>
      <c r="I944" s="59"/>
    </row>
    <row r="945" s="50" customFormat="1" spans="1:9">
      <c r="A945" s="54" t="s">
        <v>2779</v>
      </c>
      <c r="B945" s="54" t="s">
        <v>2751</v>
      </c>
      <c r="C945" s="54" t="s">
        <v>1591</v>
      </c>
      <c r="D945" s="55"/>
      <c r="E945" s="55"/>
      <c r="F945" s="55"/>
      <c r="G945" s="55"/>
      <c r="H945" s="55"/>
      <c r="I945" s="59"/>
    </row>
    <row r="946" s="50" customFormat="1" spans="1:9">
      <c r="A946" s="54" t="s">
        <v>2780</v>
      </c>
      <c r="B946" s="54" t="s">
        <v>2751</v>
      </c>
      <c r="C946" s="54" t="s">
        <v>1591</v>
      </c>
      <c r="D946" s="55"/>
      <c r="E946" s="55"/>
      <c r="F946" s="55"/>
      <c r="G946" s="55"/>
      <c r="H946" s="55"/>
      <c r="I946" s="59"/>
    </row>
    <row r="947" s="50" customFormat="1" spans="1:9">
      <c r="A947" s="54" t="s">
        <v>2781</v>
      </c>
      <c r="B947" s="54" t="s">
        <v>2751</v>
      </c>
      <c r="C947" s="54" t="s">
        <v>1591</v>
      </c>
      <c r="D947" s="55"/>
      <c r="E947" s="55"/>
      <c r="F947" s="55"/>
      <c r="G947" s="55"/>
      <c r="H947" s="55"/>
      <c r="I947" s="59"/>
    </row>
    <row r="948" s="50" customFormat="1" spans="1:9">
      <c r="A948" s="54" t="s">
        <v>2782</v>
      </c>
      <c r="B948" s="54" t="s">
        <v>2751</v>
      </c>
      <c r="C948" s="54" t="s">
        <v>1591</v>
      </c>
      <c r="D948" s="55"/>
      <c r="E948" s="55"/>
      <c r="F948" s="55"/>
      <c r="G948" s="55"/>
      <c r="H948" s="55"/>
      <c r="I948" s="59"/>
    </row>
    <row r="949" s="50" customFormat="1" spans="1:9">
      <c r="A949" s="54" t="s">
        <v>2783</v>
      </c>
      <c r="B949" s="54" t="s">
        <v>2751</v>
      </c>
      <c r="C949" s="54" t="s">
        <v>1591</v>
      </c>
      <c r="D949" s="55"/>
      <c r="E949" s="55"/>
      <c r="F949" s="55"/>
      <c r="G949" s="55"/>
      <c r="H949" s="55"/>
      <c r="I949" s="59"/>
    </row>
    <row r="950" s="50" customFormat="1" spans="1:9">
      <c r="A950" s="54" t="s">
        <v>2784</v>
      </c>
      <c r="B950" s="54" t="s">
        <v>2751</v>
      </c>
      <c r="C950" s="54" t="s">
        <v>1591</v>
      </c>
      <c r="D950" s="55"/>
      <c r="E950" s="55"/>
      <c r="F950" s="55"/>
      <c r="G950" s="55"/>
      <c r="H950" s="55"/>
      <c r="I950" s="59"/>
    </row>
    <row r="951" s="50" customFormat="1" spans="1:9">
      <c r="A951" s="54" t="s">
        <v>2785</v>
      </c>
      <c r="B951" s="54" t="s">
        <v>2751</v>
      </c>
      <c r="C951" s="54" t="s">
        <v>1591</v>
      </c>
      <c r="D951" s="55"/>
      <c r="E951" s="55"/>
      <c r="F951" s="55"/>
      <c r="G951" s="55"/>
      <c r="H951" s="55"/>
      <c r="I951" s="59"/>
    </row>
    <row r="952" s="50" customFormat="1" spans="1:9">
      <c r="A952" s="54" t="s">
        <v>2786</v>
      </c>
      <c r="B952" s="54" t="s">
        <v>2751</v>
      </c>
      <c r="C952" s="54" t="s">
        <v>1591</v>
      </c>
      <c r="D952" s="55"/>
      <c r="E952" s="55"/>
      <c r="F952" s="55"/>
      <c r="G952" s="55"/>
      <c r="H952" s="55"/>
      <c r="I952" s="59"/>
    </row>
    <row r="953" s="50" customFormat="1" spans="1:9">
      <c r="A953" s="54" t="s">
        <v>2787</v>
      </c>
      <c r="B953" s="54" t="s">
        <v>2751</v>
      </c>
      <c r="C953" s="54" t="s">
        <v>1591</v>
      </c>
      <c r="D953" s="55"/>
      <c r="E953" s="55"/>
      <c r="F953" s="55"/>
      <c r="G953" s="55"/>
      <c r="H953" s="55"/>
      <c r="I953" s="59"/>
    </row>
    <row r="954" s="50" customFormat="1" spans="1:9">
      <c r="A954" s="54" t="s">
        <v>2788</v>
      </c>
      <c r="B954" s="54" t="s">
        <v>2751</v>
      </c>
      <c r="C954" s="54" t="s">
        <v>1591</v>
      </c>
      <c r="D954" s="55"/>
      <c r="E954" s="55"/>
      <c r="F954" s="55"/>
      <c r="G954" s="55"/>
      <c r="H954" s="55"/>
      <c r="I954" s="59"/>
    </row>
    <row r="955" s="50" customFormat="1" spans="1:9">
      <c r="A955" s="54" t="s">
        <v>2789</v>
      </c>
      <c r="B955" s="54" t="s">
        <v>2751</v>
      </c>
      <c r="C955" s="54" t="s">
        <v>1591</v>
      </c>
      <c r="D955" s="55"/>
      <c r="E955" s="55"/>
      <c r="F955" s="55"/>
      <c r="G955" s="55"/>
      <c r="H955" s="55"/>
      <c r="I955" s="59"/>
    </row>
    <row r="956" s="50" customFormat="1" spans="1:9">
      <c r="A956" s="54" t="s">
        <v>2790</v>
      </c>
      <c r="B956" s="54" t="s">
        <v>2751</v>
      </c>
      <c r="C956" s="54" t="s">
        <v>1591</v>
      </c>
      <c r="D956" s="55"/>
      <c r="E956" s="55"/>
      <c r="F956" s="55"/>
      <c r="G956" s="55"/>
      <c r="H956" s="55"/>
      <c r="I956" s="59"/>
    </row>
    <row r="957" s="50" customFormat="1" spans="1:9">
      <c r="A957" s="54" t="s">
        <v>2791</v>
      </c>
      <c r="B957" s="54" t="s">
        <v>2751</v>
      </c>
      <c r="C957" s="54" t="s">
        <v>1591</v>
      </c>
      <c r="D957" s="55"/>
      <c r="E957" s="55"/>
      <c r="F957" s="55"/>
      <c r="G957" s="55"/>
      <c r="H957" s="55"/>
      <c r="I957" s="59"/>
    </row>
    <row r="958" s="50" customFormat="1" spans="1:9">
      <c r="A958" s="54" t="s">
        <v>2792</v>
      </c>
      <c r="B958" s="54" t="s">
        <v>2751</v>
      </c>
      <c r="C958" s="54" t="s">
        <v>1591</v>
      </c>
      <c r="D958" s="55"/>
      <c r="E958" s="55"/>
      <c r="F958" s="55"/>
      <c r="G958" s="55"/>
      <c r="H958" s="55"/>
      <c r="I958" s="59"/>
    </row>
    <row r="959" s="50" customFormat="1" spans="1:9">
      <c r="A959" s="54" t="s">
        <v>2793</v>
      </c>
      <c r="B959" s="54" t="s">
        <v>2751</v>
      </c>
      <c r="C959" s="54" t="s">
        <v>1591</v>
      </c>
      <c r="D959" s="55"/>
      <c r="E959" s="55"/>
      <c r="F959" s="55"/>
      <c r="G959" s="55"/>
      <c r="H959" s="55"/>
      <c r="I959" s="59"/>
    </row>
    <row r="960" s="50" customFormat="1" spans="1:9">
      <c r="A960" s="54" t="s">
        <v>2794</v>
      </c>
      <c r="B960" s="54" t="s">
        <v>2751</v>
      </c>
      <c r="C960" s="54" t="s">
        <v>1591</v>
      </c>
      <c r="D960" s="55"/>
      <c r="E960" s="55"/>
      <c r="F960" s="55"/>
      <c r="G960" s="55"/>
      <c r="H960" s="55"/>
      <c r="I960" s="59"/>
    </row>
    <row r="961" s="50" customFormat="1" spans="1:9">
      <c r="A961" s="54" t="s">
        <v>2795</v>
      </c>
      <c r="B961" s="54" t="s">
        <v>2751</v>
      </c>
      <c r="C961" s="54" t="s">
        <v>1591</v>
      </c>
      <c r="D961" s="55"/>
      <c r="E961" s="55"/>
      <c r="F961" s="55"/>
      <c r="G961" s="55"/>
      <c r="H961" s="55"/>
      <c r="I961" s="59"/>
    </row>
    <row r="962" s="50" customFormat="1" spans="1:9">
      <c r="A962" s="54" t="s">
        <v>2796</v>
      </c>
      <c r="B962" s="54" t="s">
        <v>2751</v>
      </c>
      <c r="C962" s="54" t="s">
        <v>1591</v>
      </c>
      <c r="D962" s="55"/>
      <c r="E962" s="55"/>
      <c r="F962" s="55"/>
      <c r="G962" s="55"/>
      <c r="H962" s="55"/>
      <c r="I962" s="59"/>
    </row>
    <row r="963" s="50" customFormat="1" spans="1:9">
      <c r="A963" s="54" t="s">
        <v>2797</v>
      </c>
      <c r="B963" s="54" t="s">
        <v>2751</v>
      </c>
      <c r="C963" s="54" t="s">
        <v>1591</v>
      </c>
      <c r="D963" s="55"/>
      <c r="E963" s="55"/>
      <c r="F963" s="55"/>
      <c r="G963" s="55"/>
      <c r="H963" s="55"/>
      <c r="I963" s="59"/>
    </row>
    <row r="964" s="50" customFormat="1" spans="1:9">
      <c r="A964" s="54" t="s">
        <v>2798</v>
      </c>
      <c r="B964" s="54" t="s">
        <v>2751</v>
      </c>
      <c r="C964" s="54" t="s">
        <v>1591</v>
      </c>
      <c r="D964" s="55"/>
      <c r="E964" s="55"/>
      <c r="F964" s="55"/>
      <c r="G964" s="55"/>
      <c r="H964" s="55"/>
      <c r="I964" s="59"/>
    </row>
    <row r="965" s="50" customFormat="1" spans="1:9">
      <c r="A965" s="54" t="s">
        <v>2799</v>
      </c>
      <c r="B965" s="54" t="s">
        <v>2751</v>
      </c>
      <c r="C965" s="54" t="s">
        <v>1591</v>
      </c>
      <c r="D965" s="55"/>
      <c r="E965" s="55"/>
      <c r="F965" s="55"/>
      <c r="G965" s="55"/>
      <c r="H965" s="55"/>
      <c r="I965" s="59"/>
    </row>
    <row r="966" s="50" customFormat="1" spans="1:9">
      <c r="A966" s="54" t="s">
        <v>2800</v>
      </c>
      <c r="B966" s="54" t="s">
        <v>2751</v>
      </c>
      <c r="C966" s="54" t="s">
        <v>1591</v>
      </c>
      <c r="D966" s="55"/>
      <c r="E966" s="55"/>
      <c r="F966" s="55"/>
      <c r="G966" s="55"/>
      <c r="H966" s="55"/>
      <c r="I966" s="59"/>
    </row>
    <row r="967" s="50" customFormat="1" spans="1:9">
      <c r="A967" s="54" t="s">
        <v>2801</v>
      </c>
      <c r="B967" s="54" t="s">
        <v>2751</v>
      </c>
      <c r="C967" s="54" t="s">
        <v>1591</v>
      </c>
      <c r="D967" s="55"/>
      <c r="E967" s="55"/>
      <c r="F967" s="55"/>
      <c r="G967" s="55"/>
      <c r="H967" s="55"/>
      <c r="I967" s="59"/>
    </row>
    <row r="968" s="50" customFormat="1" spans="1:9">
      <c r="A968" s="54" t="s">
        <v>2802</v>
      </c>
      <c r="B968" s="54" t="s">
        <v>2751</v>
      </c>
      <c r="C968" s="54" t="s">
        <v>1591</v>
      </c>
      <c r="D968" s="55"/>
      <c r="E968" s="55"/>
      <c r="F968" s="55"/>
      <c r="G968" s="55"/>
      <c r="H968" s="55"/>
      <c r="I968" s="59"/>
    </row>
    <row r="969" s="50" customFormat="1" spans="1:9">
      <c r="A969" s="54" t="s">
        <v>2803</v>
      </c>
      <c r="B969" s="54" t="s">
        <v>2751</v>
      </c>
      <c r="C969" s="54" t="s">
        <v>1591</v>
      </c>
      <c r="D969" s="55"/>
      <c r="E969" s="55"/>
      <c r="F969" s="55"/>
      <c r="G969" s="55"/>
      <c r="H969" s="55"/>
      <c r="I969" s="59"/>
    </row>
    <row r="970" s="50" customFormat="1" spans="1:9">
      <c r="A970" s="54" t="s">
        <v>2804</v>
      </c>
      <c r="B970" s="54" t="s">
        <v>2751</v>
      </c>
      <c r="C970" s="54" t="s">
        <v>1591</v>
      </c>
      <c r="D970" s="55"/>
      <c r="E970" s="55"/>
      <c r="F970" s="55"/>
      <c r="G970" s="55"/>
      <c r="H970" s="55"/>
      <c r="I970" s="59"/>
    </row>
    <row r="971" s="50" customFormat="1" spans="1:9">
      <c r="A971" s="54" t="s">
        <v>2805</v>
      </c>
      <c r="B971" s="54" t="s">
        <v>2751</v>
      </c>
      <c r="C971" s="54" t="s">
        <v>1591</v>
      </c>
      <c r="D971" s="55"/>
      <c r="E971" s="55"/>
      <c r="F971" s="55"/>
      <c r="G971" s="55"/>
      <c r="H971" s="55"/>
      <c r="I971" s="59"/>
    </row>
    <row r="972" s="50" customFormat="1" spans="1:9">
      <c r="A972" s="54" t="s">
        <v>2806</v>
      </c>
      <c r="B972" s="54" t="s">
        <v>2751</v>
      </c>
      <c r="C972" s="54" t="s">
        <v>1591</v>
      </c>
      <c r="D972" s="55"/>
      <c r="E972" s="55"/>
      <c r="F972" s="55"/>
      <c r="G972" s="55"/>
      <c r="H972" s="55"/>
      <c r="I972" s="59"/>
    </row>
    <row r="973" s="50" customFormat="1" spans="1:9">
      <c r="A973" s="54" t="s">
        <v>2807</v>
      </c>
      <c r="B973" s="54" t="s">
        <v>2751</v>
      </c>
      <c r="C973" s="54" t="s">
        <v>1591</v>
      </c>
      <c r="D973" s="55"/>
      <c r="E973" s="55"/>
      <c r="F973" s="55"/>
      <c r="G973" s="55"/>
      <c r="H973" s="55"/>
      <c r="I973" s="59"/>
    </row>
    <row r="974" s="50" customFormat="1" spans="1:9">
      <c r="A974" s="54" t="s">
        <v>2808</v>
      </c>
      <c r="B974" s="54" t="s">
        <v>2751</v>
      </c>
      <c r="C974" s="54" t="s">
        <v>1591</v>
      </c>
      <c r="D974" s="55"/>
      <c r="E974" s="55"/>
      <c r="F974" s="55"/>
      <c r="G974" s="55"/>
      <c r="H974" s="55"/>
      <c r="I974" s="59"/>
    </row>
    <row r="975" s="50" customFormat="1" spans="1:9">
      <c r="A975" s="54" t="s">
        <v>2809</v>
      </c>
      <c r="B975" s="54" t="s">
        <v>2751</v>
      </c>
      <c r="C975" s="54" t="s">
        <v>1591</v>
      </c>
      <c r="D975" s="55"/>
      <c r="E975" s="55"/>
      <c r="F975" s="55"/>
      <c r="G975" s="55"/>
      <c r="H975" s="55"/>
      <c r="I975" s="59"/>
    </row>
    <row r="976" s="50" customFormat="1" spans="1:9">
      <c r="A976" s="54" t="s">
        <v>2810</v>
      </c>
      <c r="B976" s="54" t="s">
        <v>2751</v>
      </c>
      <c r="C976" s="54" t="s">
        <v>1591</v>
      </c>
      <c r="D976" s="55"/>
      <c r="E976" s="55"/>
      <c r="F976" s="55"/>
      <c r="G976" s="55"/>
      <c r="H976" s="55"/>
      <c r="I976" s="59"/>
    </row>
    <row r="977" s="50" customFormat="1" spans="1:9">
      <c r="A977" s="54" t="s">
        <v>2811</v>
      </c>
      <c r="B977" s="54" t="s">
        <v>2751</v>
      </c>
      <c r="C977" s="54" t="s">
        <v>1591</v>
      </c>
      <c r="D977" s="55"/>
      <c r="E977" s="55"/>
      <c r="F977" s="55"/>
      <c r="G977" s="55"/>
      <c r="H977" s="55"/>
      <c r="I977" s="59"/>
    </row>
    <row r="978" s="50" customFormat="1" spans="1:9">
      <c r="A978" s="54" t="s">
        <v>2812</v>
      </c>
      <c r="B978" s="54" t="s">
        <v>2751</v>
      </c>
      <c r="C978" s="54" t="s">
        <v>1591</v>
      </c>
      <c r="D978" s="55"/>
      <c r="E978" s="55"/>
      <c r="F978" s="55"/>
      <c r="G978" s="55"/>
      <c r="H978" s="55"/>
      <c r="I978" s="59"/>
    </row>
    <row r="979" s="50" customFormat="1" spans="1:9">
      <c r="A979" s="54" t="s">
        <v>2813</v>
      </c>
      <c r="B979" s="54" t="s">
        <v>2751</v>
      </c>
      <c r="C979" s="54" t="s">
        <v>1591</v>
      </c>
      <c r="D979" s="55"/>
      <c r="E979" s="55"/>
      <c r="F979" s="55"/>
      <c r="G979" s="55"/>
      <c r="H979" s="55"/>
      <c r="I979" s="59"/>
    </row>
    <row r="980" s="50" customFormat="1" spans="1:9">
      <c r="A980" s="54" t="s">
        <v>2814</v>
      </c>
      <c r="B980" s="54" t="s">
        <v>2751</v>
      </c>
      <c r="C980" s="54" t="s">
        <v>1591</v>
      </c>
      <c r="D980" s="55"/>
      <c r="E980" s="55"/>
      <c r="F980" s="55"/>
      <c r="G980" s="55"/>
      <c r="H980" s="55"/>
      <c r="I980" s="59"/>
    </row>
    <row r="981" s="50" customFormat="1" spans="1:9">
      <c r="A981" s="54" t="s">
        <v>2815</v>
      </c>
      <c r="B981" s="54" t="s">
        <v>2751</v>
      </c>
      <c r="C981" s="54" t="s">
        <v>1591</v>
      </c>
      <c r="D981" s="55"/>
      <c r="E981" s="55"/>
      <c r="F981" s="55"/>
      <c r="G981" s="55"/>
      <c r="H981" s="55"/>
      <c r="I981" s="59"/>
    </row>
    <row r="982" s="50" customFormat="1" spans="1:9">
      <c r="A982" s="54" t="s">
        <v>2816</v>
      </c>
      <c r="B982" s="54" t="s">
        <v>2751</v>
      </c>
      <c r="C982" s="54" t="s">
        <v>1591</v>
      </c>
      <c r="D982" s="55"/>
      <c r="E982" s="55"/>
      <c r="F982" s="55"/>
      <c r="G982" s="55"/>
      <c r="H982" s="55"/>
      <c r="I982" s="59"/>
    </row>
    <row r="983" s="50" customFormat="1" spans="1:9">
      <c r="A983" s="54" t="s">
        <v>2817</v>
      </c>
      <c r="B983" s="54" t="s">
        <v>2751</v>
      </c>
      <c r="C983" s="54" t="s">
        <v>1591</v>
      </c>
      <c r="D983" s="55"/>
      <c r="E983" s="55"/>
      <c r="F983" s="55"/>
      <c r="G983" s="55"/>
      <c r="H983" s="55"/>
      <c r="I983" s="59"/>
    </row>
    <row r="984" s="50" customFormat="1" spans="1:9">
      <c r="A984" s="54" t="s">
        <v>2818</v>
      </c>
      <c r="B984" s="54" t="s">
        <v>2751</v>
      </c>
      <c r="C984" s="54" t="s">
        <v>1591</v>
      </c>
      <c r="D984" s="55"/>
      <c r="E984" s="55"/>
      <c r="F984" s="55"/>
      <c r="G984" s="55"/>
      <c r="H984" s="55"/>
      <c r="I984" s="59"/>
    </row>
    <row r="985" s="50" customFormat="1" spans="1:9">
      <c r="A985" s="54" t="s">
        <v>2819</v>
      </c>
      <c r="B985" s="54" t="s">
        <v>2751</v>
      </c>
      <c r="C985" s="54" t="s">
        <v>1591</v>
      </c>
      <c r="D985" s="55"/>
      <c r="E985" s="55"/>
      <c r="F985" s="55"/>
      <c r="G985" s="55"/>
      <c r="H985" s="55"/>
      <c r="I985" s="59"/>
    </row>
    <row r="986" s="50" customFormat="1" spans="1:9">
      <c r="A986" s="54" t="s">
        <v>2820</v>
      </c>
      <c r="B986" s="54" t="s">
        <v>2751</v>
      </c>
      <c r="C986" s="54" t="s">
        <v>1591</v>
      </c>
      <c r="D986" s="55"/>
      <c r="E986" s="55"/>
      <c r="F986" s="55"/>
      <c r="G986" s="55"/>
      <c r="H986" s="55"/>
      <c r="I986" s="59"/>
    </row>
    <row r="987" s="50" customFormat="1" spans="1:9">
      <c r="A987" s="54" t="s">
        <v>2821</v>
      </c>
      <c r="B987" s="54" t="s">
        <v>2751</v>
      </c>
      <c r="C987" s="54" t="s">
        <v>1591</v>
      </c>
      <c r="D987" s="55"/>
      <c r="E987" s="55"/>
      <c r="F987" s="55"/>
      <c r="G987" s="55"/>
      <c r="H987" s="55"/>
      <c r="I987" s="59"/>
    </row>
    <row r="988" s="50" customFormat="1" spans="1:9">
      <c r="A988" s="54" t="s">
        <v>2822</v>
      </c>
      <c r="B988" s="54" t="s">
        <v>2751</v>
      </c>
      <c r="C988" s="54" t="s">
        <v>1591</v>
      </c>
      <c r="D988" s="55"/>
      <c r="E988" s="55"/>
      <c r="F988" s="55"/>
      <c r="G988" s="55"/>
      <c r="H988" s="55"/>
      <c r="I988" s="59"/>
    </row>
    <row r="989" s="50" customFormat="1" spans="1:9">
      <c r="A989" s="54" t="s">
        <v>2823</v>
      </c>
      <c r="B989" s="54" t="s">
        <v>2751</v>
      </c>
      <c r="C989" s="54" t="s">
        <v>1591</v>
      </c>
      <c r="D989" s="55"/>
      <c r="E989" s="55"/>
      <c r="F989" s="55"/>
      <c r="G989" s="55"/>
      <c r="H989" s="55"/>
      <c r="I989" s="59"/>
    </row>
    <row r="990" s="50" customFormat="1" spans="1:9">
      <c r="A990" s="54" t="s">
        <v>2824</v>
      </c>
      <c r="B990" s="54" t="s">
        <v>2751</v>
      </c>
      <c r="C990" s="54" t="s">
        <v>1591</v>
      </c>
      <c r="D990" s="55"/>
      <c r="E990" s="55"/>
      <c r="F990" s="55"/>
      <c r="G990" s="55"/>
      <c r="H990" s="55"/>
      <c r="I990" s="59"/>
    </row>
    <row r="991" s="50" customFormat="1" spans="1:9">
      <c r="A991" s="54" t="s">
        <v>2825</v>
      </c>
      <c r="B991" s="54" t="s">
        <v>2751</v>
      </c>
      <c r="C991" s="54" t="s">
        <v>1591</v>
      </c>
      <c r="D991" s="55"/>
      <c r="E991" s="55"/>
      <c r="F991" s="55"/>
      <c r="G991" s="55"/>
      <c r="H991" s="55"/>
      <c r="I991" s="59"/>
    </row>
    <row r="992" s="50" customFormat="1" spans="1:9">
      <c r="A992" s="54" t="s">
        <v>2826</v>
      </c>
      <c r="B992" s="54" t="s">
        <v>2827</v>
      </c>
      <c r="C992" s="54" t="s">
        <v>1591</v>
      </c>
      <c r="D992" s="55"/>
      <c r="E992" s="55"/>
      <c r="F992" s="55"/>
      <c r="G992" s="55"/>
      <c r="H992" s="55"/>
      <c r="I992" s="59"/>
    </row>
    <row r="993" s="50" customFormat="1" spans="1:9">
      <c r="A993" s="54" t="s">
        <v>2828</v>
      </c>
      <c r="B993" s="54" t="s">
        <v>2827</v>
      </c>
      <c r="C993" s="54" t="s">
        <v>1591</v>
      </c>
      <c r="D993" s="55"/>
      <c r="E993" s="55"/>
      <c r="F993" s="55"/>
      <c r="G993" s="55"/>
      <c r="H993" s="55"/>
      <c r="I993" s="59"/>
    </row>
    <row r="994" s="50" customFormat="1" spans="1:9">
      <c r="A994" s="54" t="s">
        <v>2829</v>
      </c>
      <c r="B994" s="54" t="s">
        <v>2827</v>
      </c>
      <c r="C994" s="54" t="s">
        <v>1591</v>
      </c>
      <c r="D994" s="55"/>
      <c r="E994" s="55"/>
      <c r="F994" s="55"/>
      <c r="G994" s="55"/>
      <c r="H994" s="55"/>
      <c r="I994" s="59"/>
    </row>
    <row r="995" s="50" customFormat="1" spans="1:9">
      <c r="A995" s="54" t="s">
        <v>2830</v>
      </c>
      <c r="B995" s="54" t="s">
        <v>2827</v>
      </c>
      <c r="C995" s="54" t="s">
        <v>1591</v>
      </c>
      <c r="D995" s="55"/>
      <c r="E995" s="55"/>
      <c r="F995" s="55"/>
      <c r="G995" s="55"/>
      <c r="H995" s="55"/>
      <c r="I995" s="59"/>
    </row>
    <row r="996" s="50" customFormat="1" spans="1:9">
      <c r="A996" s="54" t="s">
        <v>2831</v>
      </c>
      <c r="B996" s="54" t="s">
        <v>2827</v>
      </c>
      <c r="C996" s="54" t="s">
        <v>1591</v>
      </c>
      <c r="D996" s="55"/>
      <c r="E996" s="55"/>
      <c r="F996" s="55"/>
      <c r="G996" s="55"/>
      <c r="H996" s="55"/>
      <c r="I996" s="59"/>
    </row>
    <row r="997" s="50" customFormat="1" spans="1:9">
      <c r="A997" s="54" t="s">
        <v>2832</v>
      </c>
      <c r="B997" s="54" t="s">
        <v>2827</v>
      </c>
      <c r="C997" s="54" t="s">
        <v>1591</v>
      </c>
      <c r="D997" s="55"/>
      <c r="E997" s="55"/>
      <c r="F997" s="55"/>
      <c r="G997" s="55"/>
      <c r="H997" s="55"/>
      <c r="I997" s="59"/>
    </row>
    <row r="998" s="50" customFormat="1" spans="1:9">
      <c r="A998" s="54" t="s">
        <v>2833</v>
      </c>
      <c r="B998" s="54" t="s">
        <v>2827</v>
      </c>
      <c r="C998" s="54" t="s">
        <v>1591</v>
      </c>
      <c r="D998" s="55"/>
      <c r="E998" s="55"/>
      <c r="F998" s="55"/>
      <c r="G998" s="55"/>
      <c r="H998" s="55"/>
      <c r="I998" s="59"/>
    </row>
    <row r="999" s="50" customFormat="1" spans="1:9">
      <c r="A999" s="54" t="s">
        <v>2834</v>
      </c>
      <c r="B999" s="54" t="s">
        <v>2827</v>
      </c>
      <c r="C999" s="54" t="s">
        <v>1591</v>
      </c>
      <c r="D999" s="55"/>
      <c r="E999" s="55"/>
      <c r="F999" s="55"/>
      <c r="G999" s="55"/>
      <c r="H999" s="55"/>
      <c r="I999" s="59"/>
    </row>
    <row r="1000" s="50" customFormat="1" spans="1:9">
      <c r="A1000" s="54" t="s">
        <v>2835</v>
      </c>
      <c r="B1000" s="54" t="s">
        <v>2827</v>
      </c>
      <c r="C1000" s="54" t="s">
        <v>1591</v>
      </c>
      <c r="D1000" s="55"/>
      <c r="E1000" s="55"/>
      <c r="F1000" s="55"/>
      <c r="G1000" s="55"/>
      <c r="H1000" s="55"/>
      <c r="I1000" s="59"/>
    </row>
    <row r="1001" s="50" customFormat="1" spans="1:9">
      <c r="A1001" s="54" t="s">
        <v>2836</v>
      </c>
      <c r="B1001" s="54" t="s">
        <v>2827</v>
      </c>
      <c r="C1001" s="54" t="s">
        <v>1591</v>
      </c>
      <c r="D1001" s="55"/>
      <c r="E1001" s="55"/>
      <c r="F1001" s="55"/>
      <c r="G1001" s="55"/>
      <c r="H1001" s="55"/>
      <c r="I1001" s="59"/>
    </row>
    <row r="1002" s="50" customFormat="1" spans="1:9">
      <c r="A1002" s="54" t="s">
        <v>2837</v>
      </c>
      <c r="B1002" s="54" t="s">
        <v>2827</v>
      </c>
      <c r="C1002" s="54" t="s">
        <v>1591</v>
      </c>
      <c r="D1002" s="55"/>
      <c r="E1002" s="55"/>
      <c r="F1002" s="55"/>
      <c r="G1002" s="55"/>
      <c r="H1002" s="55"/>
      <c r="I1002" s="59"/>
    </row>
    <row r="1003" s="50" customFormat="1" spans="1:9">
      <c r="A1003" s="54" t="s">
        <v>2838</v>
      </c>
      <c r="B1003" s="54" t="s">
        <v>2827</v>
      </c>
      <c r="C1003" s="54" t="s">
        <v>1591</v>
      </c>
      <c r="D1003" s="55"/>
      <c r="E1003" s="55"/>
      <c r="F1003" s="55"/>
      <c r="G1003" s="55"/>
      <c r="H1003" s="55"/>
      <c r="I1003" s="59"/>
    </row>
    <row r="1004" s="50" customFormat="1" spans="1:9">
      <c r="A1004" s="54" t="s">
        <v>2839</v>
      </c>
      <c r="B1004" s="54" t="s">
        <v>2827</v>
      </c>
      <c r="C1004" s="54" t="s">
        <v>1591</v>
      </c>
      <c r="D1004" s="55"/>
      <c r="E1004" s="55"/>
      <c r="F1004" s="55"/>
      <c r="G1004" s="55"/>
      <c r="H1004" s="55"/>
      <c r="I1004" s="59"/>
    </row>
    <row r="1005" s="50" customFormat="1" spans="1:9">
      <c r="A1005" s="54" t="s">
        <v>2840</v>
      </c>
      <c r="B1005" s="54" t="s">
        <v>2827</v>
      </c>
      <c r="C1005" s="54" t="s">
        <v>1591</v>
      </c>
      <c r="D1005" s="55"/>
      <c r="E1005" s="55"/>
      <c r="F1005" s="55"/>
      <c r="G1005" s="55"/>
      <c r="H1005" s="55"/>
      <c r="I1005" s="59"/>
    </row>
    <row r="1006" s="50" customFormat="1" spans="1:9">
      <c r="A1006" s="54" t="s">
        <v>2841</v>
      </c>
      <c r="B1006" s="54" t="s">
        <v>2827</v>
      </c>
      <c r="C1006" s="54" t="s">
        <v>1591</v>
      </c>
      <c r="D1006" s="55"/>
      <c r="E1006" s="55"/>
      <c r="F1006" s="55"/>
      <c r="G1006" s="55"/>
      <c r="H1006" s="55"/>
      <c r="I1006" s="59"/>
    </row>
    <row r="1007" s="50" customFormat="1" spans="1:9">
      <c r="A1007" s="54" t="s">
        <v>2842</v>
      </c>
      <c r="B1007" s="54" t="s">
        <v>2827</v>
      </c>
      <c r="C1007" s="54" t="s">
        <v>1591</v>
      </c>
      <c r="D1007" s="55"/>
      <c r="E1007" s="55"/>
      <c r="F1007" s="55"/>
      <c r="G1007" s="55"/>
      <c r="H1007" s="55"/>
      <c r="I1007" s="59"/>
    </row>
    <row r="1008" s="50" customFormat="1" spans="1:9">
      <c r="A1008" s="54" t="s">
        <v>2843</v>
      </c>
      <c r="B1008" s="54" t="s">
        <v>2827</v>
      </c>
      <c r="C1008" s="54" t="s">
        <v>1591</v>
      </c>
      <c r="D1008" s="55"/>
      <c r="E1008" s="55"/>
      <c r="F1008" s="55"/>
      <c r="G1008" s="55"/>
      <c r="H1008" s="55"/>
      <c r="I1008" s="59"/>
    </row>
    <row r="1009" s="50" customFormat="1" spans="1:9">
      <c r="A1009" s="54" t="s">
        <v>2844</v>
      </c>
      <c r="B1009" s="54" t="s">
        <v>2827</v>
      </c>
      <c r="C1009" s="54" t="s">
        <v>1591</v>
      </c>
      <c r="D1009" s="55"/>
      <c r="E1009" s="55"/>
      <c r="F1009" s="55"/>
      <c r="G1009" s="55"/>
      <c r="H1009" s="55"/>
      <c r="I1009" s="59"/>
    </row>
    <row r="1010" s="50" customFormat="1" spans="1:9">
      <c r="A1010" s="54" t="s">
        <v>2845</v>
      </c>
      <c r="B1010" s="54" t="s">
        <v>2827</v>
      </c>
      <c r="C1010" s="54" t="s">
        <v>1591</v>
      </c>
      <c r="D1010" s="55"/>
      <c r="E1010" s="55"/>
      <c r="F1010" s="55"/>
      <c r="G1010" s="55"/>
      <c r="H1010" s="55"/>
      <c r="I1010" s="59"/>
    </row>
    <row r="1011" s="50" customFormat="1" spans="1:9">
      <c r="A1011" s="54" t="s">
        <v>2846</v>
      </c>
      <c r="B1011" s="54" t="s">
        <v>2827</v>
      </c>
      <c r="C1011" s="54" t="s">
        <v>1591</v>
      </c>
      <c r="D1011" s="55"/>
      <c r="E1011" s="55"/>
      <c r="F1011" s="55"/>
      <c r="G1011" s="55"/>
      <c r="H1011" s="55"/>
      <c r="I1011" s="59"/>
    </row>
    <row r="1012" s="50" customFormat="1" spans="1:9">
      <c r="A1012" s="54" t="s">
        <v>2847</v>
      </c>
      <c r="B1012" s="54" t="s">
        <v>2848</v>
      </c>
      <c r="C1012" s="54" t="s">
        <v>1591</v>
      </c>
      <c r="D1012" s="55"/>
      <c r="E1012" s="55"/>
      <c r="F1012" s="55"/>
      <c r="G1012" s="55"/>
      <c r="H1012" s="55"/>
      <c r="I1012" s="59"/>
    </row>
    <row r="1013" s="50" customFormat="1" spans="1:9">
      <c r="A1013" s="54" t="s">
        <v>2849</v>
      </c>
      <c r="B1013" s="54" t="s">
        <v>2848</v>
      </c>
      <c r="C1013" s="54" t="s">
        <v>1591</v>
      </c>
      <c r="D1013" s="55"/>
      <c r="E1013" s="55"/>
      <c r="F1013" s="55"/>
      <c r="G1013" s="55"/>
      <c r="H1013" s="55"/>
      <c r="I1013" s="59"/>
    </row>
    <row r="1014" s="50" customFormat="1" spans="1:9">
      <c r="A1014" s="54" t="s">
        <v>2850</v>
      </c>
      <c r="B1014" s="54" t="s">
        <v>2848</v>
      </c>
      <c r="C1014" s="54" t="s">
        <v>1591</v>
      </c>
      <c r="D1014" s="55"/>
      <c r="E1014" s="55"/>
      <c r="F1014" s="55"/>
      <c r="G1014" s="55"/>
      <c r="H1014" s="55"/>
      <c r="I1014" s="59"/>
    </row>
    <row r="1015" s="50" customFormat="1" spans="1:9">
      <c r="A1015" s="54" t="s">
        <v>2851</v>
      </c>
      <c r="B1015" s="54" t="s">
        <v>2848</v>
      </c>
      <c r="C1015" s="54" t="s">
        <v>1591</v>
      </c>
      <c r="D1015" s="55"/>
      <c r="E1015" s="55"/>
      <c r="F1015" s="55"/>
      <c r="G1015" s="55"/>
      <c r="H1015" s="55"/>
      <c r="I1015" s="59"/>
    </row>
    <row r="1016" s="50" customFormat="1" spans="1:9">
      <c r="A1016" s="54" t="s">
        <v>2852</v>
      </c>
      <c r="B1016" s="54" t="s">
        <v>2848</v>
      </c>
      <c r="C1016" s="54" t="s">
        <v>1591</v>
      </c>
      <c r="D1016" s="55"/>
      <c r="E1016" s="55"/>
      <c r="F1016" s="55"/>
      <c r="G1016" s="55"/>
      <c r="H1016" s="55"/>
      <c r="I1016" s="59"/>
    </row>
    <row r="1017" s="50" customFormat="1" spans="1:9">
      <c r="A1017" s="54" t="s">
        <v>2853</v>
      </c>
      <c r="B1017" s="54" t="s">
        <v>2848</v>
      </c>
      <c r="C1017" s="54" t="s">
        <v>1591</v>
      </c>
      <c r="D1017" s="55"/>
      <c r="E1017" s="55"/>
      <c r="F1017" s="55"/>
      <c r="G1017" s="55"/>
      <c r="H1017" s="55"/>
      <c r="I1017" s="59"/>
    </row>
    <row r="1018" s="50" customFormat="1" spans="1:9">
      <c r="A1018" s="54" t="s">
        <v>2854</v>
      </c>
      <c r="B1018" s="54" t="s">
        <v>2848</v>
      </c>
      <c r="C1018" s="54" t="s">
        <v>1591</v>
      </c>
      <c r="D1018" s="55"/>
      <c r="E1018" s="55"/>
      <c r="F1018" s="55"/>
      <c r="G1018" s="55"/>
      <c r="H1018" s="55"/>
      <c r="I1018" s="59"/>
    </row>
    <row r="1019" s="50" customFormat="1" spans="1:9">
      <c r="A1019" s="54" t="s">
        <v>2855</v>
      </c>
      <c r="B1019" s="54" t="s">
        <v>2848</v>
      </c>
      <c r="C1019" s="54" t="s">
        <v>1591</v>
      </c>
      <c r="D1019" s="55"/>
      <c r="E1019" s="55"/>
      <c r="F1019" s="55"/>
      <c r="G1019" s="55"/>
      <c r="H1019" s="55"/>
      <c r="I1019" s="59"/>
    </row>
    <row r="1020" s="50" customFormat="1" spans="1:9">
      <c r="A1020" s="54" t="s">
        <v>2856</v>
      </c>
      <c r="B1020" s="54" t="s">
        <v>2848</v>
      </c>
      <c r="C1020" s="54" t="s">
        <v>1591</v>
      </c>
      <c r="D1020" s="55"/>
      <c r="E1020" s="55"/>
      <c r="F1020" s="55"/>
      <c r="G1020" s="55"/>
      <c r="H1020" s="55"/>
      <c r="I1020" s="59"/>
    </row>
    <row r="1021" s="50" customFormat="1" spans="1:9">
      <c r="A1021" s="54" t="s">
        <v>2857</v>
      </c>
      <c r="B1021" s="54" t="s">
        <v>2848</v>
      </c>
      <c r="C1021" s="54" t="s">
        <v>1591</v>
      </c>
      <c r="D1021" s="55"/>
      <c r="E1021" s="55"/>
      <c r="F1021" s="55"/>
      <c r="G1021" s="55"/>
      <c r="H1021" s="55"/>
      <c r="I1021" s="59"/>
    </row>
    <row r="1022" s="50" customFormat="1" spans="1:9">
      <c r="A1022" s="54" t="s">
        <v>2858</v>
      </c>
      <c r="B1022" s="54" t="s">
        <v>2848</v>
      </c>
      <c r="C1022" s="54" t="s">
        <v>1591</v>
      </c>
      <c r="D1022" s="55"/>
      <c r="E1022" s="55"/>
      <c r="F1022" s="55"/>
      <c r="G1022" s="55"/>
      <c r="H1022" s="55"/>
      <c r="I1022" s="59"/>
    </row>
    <row r="1023" s="50" customFormat="1" spans="1:9">
      <c r="A1023" s="54" t="s">
        <v>2859</v>
      </c>
      <c r="B1023" s="54" t="s">
        <v>2848</v>
      </c>
      <c r="C1023" s="54" t="s">
        <v>1591</v>
      </c>
      <c r="D1023" s="55"/>
      <c r="E1023" s="55"/>
      <c r="F1023" s="55"/>
      <c r="G1023" s="55"/>
      <c r="H1023" s="55"/>
      <c r="I1023" s="59"/>
    </row>
    <row r="1024" s="50" customFormat="1" spans="1:9">
      <c r="A1024" s="54" t="s">
        <v>2860</v>
      </c>
      <c r="B1024" s="54" t="s">
        <v>2848</v>
      </c>
      <c r="C1024" s="54" t="s">
        <v>1591</v>
      </c>
      <c r="D1024" s="55"/>
      <c r="E1024" s="55"/>
      <c r="F1024" s="55"/>
      <c r="G1024" s="55"/>
      <c r="H1024" s="55"/>
      <c r="I1024" s="59"/>
    </row>
    <row r="1025" s="50" customFormat="1" spans="1:9">
      <c r="A1025" s="54" t="s">
        <v>2861</v>
      </c>
      <c r="B1025" s="54" t="s">
        <v>2848</v>
      </c>
      <c r="C1025" s="54" t="s">
        <v>1591</v>
      </c>
      <c r="D1025" s="55"/>
      <c r="E1025" s="55"/>
      <c r="F1025" s="55"/>
      <c r="G1025" s="55"/>
      <c r="H1025" s="55"/>
      <c r="I1025" s="59"/>
    </row>
    <row r="1026" s="50" customFormat="1" spans="1:9">
      <c r="A1026" s="54" t="s">
        <v>2862</v>
      </c>
      <c r="B1026" s="54" t="s">
        <v>2848</v>
      </c>
      <c r="C1026" s="54" t="s">
        <v>1591</v>
      </c>
      <c r="D1026" s="55"/>
      <c r="E1026" s="55"/>
      <c r="F1026" s="55"/>
      <c r="G1026" s="55"/>
      <c r="H1026" s="55"/>
      <c r="I1026" s="59"/>
    </row>
    <row r="1027" s="50" customFormat="1" spans="1:9">
      <c r="A1027" s="54" t="s">
        <v>2863</v>
      </c>
      <c r="B1027" s="54" t="s">
        <v>2848</v>
      </c>
      <c r="C1027" s="54" t="s">
        <v>1591</v>
      </c>
      <c r="D1027" s="55"/>
      <c r="E1027" s="55"/>
      <c r="F1027" s="55"/>
      <c r="G1027" s="55"/>
      <c r="H1027" s="55"/>
      <c r="I1027" s="59"/>
    </row>
    <row r="1028" s="50" customFormat="1" spans="1:9">
      <c r="A1028" s="54" t="s">
        <v>2864</v>
      </c>
      <c r="B1028" s="54" t="s">
        <v>2848</v>
      </c>
      <c r="C1028" s="54" t="s">
        <v>1591</v>
      </c>
      <c r="D1028" s="55"/>
      <c r="E1028" s="55"/>
      <c r="F1028" s="55"/>
      <c r="G1028" s="55"/>
      <c r="H1028" s="55"/>
      <c r="I1028" s="59"/>
    </row>
    <row r="1029" s="50" customFormat="1" spans="1:9">
      <c r="A1029" s="54" t="s">
        <v>2865</v>
      </c>
      <c r="B1029" s="54" t="s">
        <v>2848</v>
      </c>
      <c r="C1029" s="54" t="s">
        <v>1591</v>
      </c>
      <c r="D1029" s="55"/>
      <c r="E1029" s="55"/>
      <c r="F1029" s="55"/>
      <c r="G1029" s="55"/>
      <c r="H1029" s="55"/>
      <c r="I1029" s="59"/>
    </row>
    <row r="1030" s="50" customFormat="1" spans="1:9">
      <c r="A1030" s="54" t="s">
        <v>2866</v>
      </c>
      <c r="B1030" s="54" t="s">
        <v>2848</v>
      </c>
      <c r="C1030" s="54" t="s">
        <v>1591</v>
      </c>
      <c r="D1030" s="55"/>
      <c r="E1030" s="55"/>
      <c r="F1030" s="55"/>
      <c r="G1030" s="55"/>
      <c r="H1030" s="55"/>
      <c r="I1030" s="59"/>
    </row>
    <row r="1031" s="50" customFormat="1" spans="1:9">
      <c r="A1031" s="54" t="s">
        <v>2867</v>
      </c>
      <c r="B1031" s="54" t="s">
        <v>2848</v>
      </c>
      <c r="C1031" s="54" t="s">
        <v>1591</v>
      </c>
      <c r="D1031" s="55"/>
      <c r="E1031" s="55"/>
      <c r="F1031" s="55"/>
      <c r="G1031" s="55"/>
      <c r="H1031" s="55"/>
      <c r="I1031" s="59"/>
    </row>
    <row r="1032" s="50" customFormat="1" spans="1:9">
      <c r="A1032" s="54" t="s">
        <v>2868</v>
      </c>
      <c r="B1032" s="54" t="s">
        <v>2848</v>
      </c>
      <c r="C1032" s="54" t="s">
        <v>1591</v>
      </c>
      <c r="D1032" s="55"/>
      <c r="E1032" s="55"/>
      <c r="F1032" s="55"/>
      <c r="G1032" s="55"/>
      <c r="H1032" s="55"/>
      <c r="I1032" s="59"/>
    </row>
    <row r="1033" s="50" customFormat="1" spans="1:9">
      <c r="A1033" s="54" t="s">
        <v>2869</v>
      </c>
      <c r="B1033" s="54" t="s">
        <v>2848</v>
      </c>
      <c r="C1033" s="54" t="s">
        <v>1591</v>
      </c>
      <c r="D1033" s="55"/>
      <c r="E1033" s="55"/>
      <c r="F1033" s="55"/>
      <c r="G1033" s="55"/>
      <c r="H1033" s="55"/>
      <c r="I1033" s="59"/>
    </row>
    <row r="1034" s="50" customFormat="1" spans="1:9">
      <c r="A1034" s="54" t="s">
        <v>2870</v>
      </c>
      <c r="B1034" s="54" t="s">
        <v>2848</v>
      </c>
      <c r="C1034" s="54" t="s">
        <v>1591</v>
      </c>
      <c r="D1034" s="55"/>
      <c r="E1034" s="55"/>
      <c r="F1034" s="55"/>
      <c r="G1034" s="55"/>
      <c r="H1034" s="55"/>
      <c r="I1034" s="59"/>
    </row>
    <row r="1035" s="50" customFormat="1" spans="1:9">
      <c r="A1035" s="54" t="s">
        <v>2871</v>
      </c>
      <c r="B1035" s="54" t="s">
        <v>2848</v>
      </c>
      <c r="C1035" s="54" t="s">
        <v>1591</v>
      </c>
      <c r="D1035" s="55"/>
      <c r="E1035" s="55"/>
      <c r="F1035" s="55"/>
      <c r="G1035" s="55"/>
      <c r="H1035" s="55"/>
      <c r="I1035" s="59"/>
    </row>
    <row r="1036" s="50" customFormat="1" spans="1:9">
      <c r="A1036" s="54" t="s">
        <v>2872</v>
      </c>
      <c r="B1036" s="54" t="s">
        <v>2848</v>
      </c>
      <c r="C1036" s="54" t="s">
        <v>1591</v>
      </c>
      <c r="D1036" s="55"/>
      <c r="E1036" s="55"/>
      <c r="F1036" s="55"/>
      <c r="G1036" s="55"/>
      <c r="H1036" s="55"/>
      <c r="I1036" s="59"/>
    </row>
    <row r="1037" s="50" customFormat="1" spans="1:9">
      <c r="A1037" s="54" t="s">
        <v>2873</v>
      </c>
      <c r="B1037" s="54" t="s">
        <v>2848</v>
      </c>
      <c r="C1037" s="54" t="s">
        <v>1591</v>
      </c>
      <c r="D1037" s="55"/>
      <c r="E1037" s="55"/>
      <c r="F1037" s="55"/>
      <c r="G1037" s="55"/>
      <c r="H1037" s="55"/>
      <c r="I1037" s="59"/>
    </row>
    <row r="1038" s="50" customFormat="1" spans="1:9">
      <c r="A1038" s="54" t="s">
        <v>2874</v>
      </c>
      <c r="B1038" s="54" t="s">
        <v>2848</v>
      </c>
      <c r="C1038" s="54" t="s">
        <v>1591</v>
      </c>
      <c r="D1038" s="55"/>
      <c r="E1038" s="55"/>
      <c r="F1038" s="55"/>
      <c r="G1038" s="55"/>
      <c r="H1038" s="55"/>
      <c r="I1038" s="59"/>
    </row>
    <row r="1039" s="50" customFormat="1" spans="1:9">
      <c r="A1039" s="54" t="s">
        <v>2875</v>
      </c>
      <c r="B1039" s="54" t="s">
        <v>2848</v>
      </c>
      <c r="C1039" s="54" t="s">
        <v>1591</v>
      </c>
      <c r="D1039" s="55"/>
      <c r="E1039" s="55"/>
      <c r="F1039" s="55"/>
      <c r="G1039" s="55"/>
      <c r="H1039" s="55"/>
      <c r="I1039" s="59"/>
    </row>
    <row r="1040" s="50" customFormat="1" spans="1:9">
      <c r="A1040" s="54" t="s">
        <v>2876</v>
      </c>
      <c r="B1040" s="54" t="s">
        <v>2848</v>
      </c>
      <c r="C1040" s="54" t="s">
        <v>1591</v>
      </c>
      <c r="D1040" s="55"/>
      <c r="E1040" s="55"/>
      <c r="F1040" s="55"/>
      <c r="G1040" s="55"/>
      <c r="H1040" s="55"/>
      <c r="I1040" s="59"/>
    </row>
    <row r="1041" s="50" customFormat="1" spans="1:9">
      <c r="A1041" s="54" t="s">
        <v>2877</v>
      </c>
      <c r="B1041" s="54" t="s">
        <v>2848</v>
      </c>
      <c r="C1041" s="54" t="s">
        <v>1591</v>
      </c>
      <c r="D1041" s="55"/>
      <c r="E1041" s="55"/>
      <c r="F1041" s="55"/>
      <c r="G1041" s="55"/>
      <c r="H1041" s="55"/>
      <c r="I1041" s="59"/>
    </row>
    <row r="1042" s="50" customFormat="1" spans="1:9">
      <c r="A1042" s="54" t="s">
        <v>2878</v>
      </c>
      <c r="B1042" s="54" t="s">
        <v>2848</v>
      </c>
      <c r="C1042" s="54" t="s">
        <v>1591</v>
      </c>
      <c r="D1042" s="55"/>
      <c r="E1042" s="55"/>
      <c r="F1042" s="55"/>
      <c r="G1042" s="55"/>
      <c r="H1042" s="55"/>
      <c r="I1042" s="59"/>
    </row>
    <row r="1043" s="50" customFormat="1" spans="1:9">
      <c r="A1043" s="54" t="s">
        <v>2879</v>
      </c>
      <c r="B1043" s="54" t="s">
        <v>2848</v>
      </c>
      <c r="C1043" s="54" t="s">
        <v>1591</v>
      </c>
      <c r="D1043" s="55"/>
      <c r="E1043" s="55"/>
      <c r="F1043" s="55"/>
      <c r="G1043" s="55"/>
      <c r="H1043" s="55"/>
      <c r="I1043" s="59"/>
    </row>
    <row r="1044" s="50" customFormat="1" spans="1:9">
      <c r="A1044" s="54" t="s">
        <v>2880</v>
      </c>
      <c r="B1044" s="54" t="s">
        <v>2848</v>
      </c>
      <c r="C1044" s="54" t="s">
        <v>1591</v>
      </c>
      <c r="D1044" s="55"/>
      <c r="E1044" s="55"/>
      <c r="F1044" s="55"/>
      <c r="G1044" s="55"/>
      <c r="H1044" s="55"/>
      <c r="I1044" s="59"/>
    </row>
    <row r="1045" s="50" customFormat="1" spans="1:9">
      <c r="A1045" s="54" t="s">
        <v>2881</v>
      </c>
      <c r="B1045" s="54" t="s">
        <v>2848</v>
      </c>
      <c r="C1045" s="54" t="s">
        <v>1591</v>
      </c>
      <c r="D1045" s="55"/>
      <c r="E1045" s="55"/>
      <c r="F1045" s="55"/>
      <c r="G1045" s="55"/>
      <c r="H1045" s="55"/>
      <c r="I1045" s="59"/>
    </row>
    <row r="1046" s="50" customFormat="1" spans="1:9">
      <c r="A1046" s="54" t="s">
        <v>2882</v>
      </c>
      <c r="B1046" s="54" t="s">
        <v>2848</v>
      </c>
      <c r="C1046" s="54" t="s">
        <v>1591</v>
      </c>
      <c r="D1046" s="55"/>
      <c r="E1046" s="55"/>
      <c r="F1046" s="55"/>
      <c r="G1046" s="55"/>
      <c r="H1046" s="55"/>
      <c r="I1046" s="59"/>
    </row>
    <row r="1047" s="50" customFormat="1" spans="1:9">
      <c r="A1047" s="54" t="s">
        <v>2883</v>
      </c>
      <c r="B1047" s="54" t="s">
        <v>2848</v>
      </c>
      <c r="C1047" s="54" t="s">
        <v>1591</v>
      </c>
      <c r="D1047" s="55"/>
      <c r="E1047" s="55"/>
      <c r="F1047" s="55"/>
      <c r="G1047" s="55"/>
      <c r="H1047" s="55"/>
      <c r="I1047" s="59"/>
    </row>
    <row r="1048" s="50" customFormat="1" spans="1:9">
      <c r="A1048" s="54" t="s">
        <v>2884</v>
      </c>
      <c r="B1048" s="54" t="s">
        <v>2848</v>
      </c>
      <c r="C1048" s="54" t="s">
        <v>1591</v>
      </c>
      <c r="D1048" s="55"/>
      <c r="E1048" s="55"/>
      <c r="F1048" s="55"/>
      <c r="G1048" s="55"/>
      <c r="H1048" s="55"/>
      <c r="I1048" s="59"/>
    </row>
    <row r="1049" s="50" customFormat="1" spans="1:9">
      <c r="A1049" s="54" t="s">
        <v>2885</v>
      </c>
      <c r="B1049" s="54" t="s">
        <v>2848</v>
      </c>
      <c r="C1049" s="54" t="s">
        <v>1591</v>
      </c>
      <c r="D1049" s="55"/>
      <c r="E1049" s="55"/>
      <c r="F1049" s="55"/>
      <c r="G1049" s="55"/>
      <c r="H1049" s="55"/>
      <c r="I1049" s="59"/>
    </row>
    <row r="1050" s="50" customFormat="1" spans="1:9">
      <c r="A1050" s="54" t="s">
        <v>2886</v>
      </c>
      <c r="B1050" s="54" t="s">
        <v>2848</v>
      </c>
      <c r="C1050" s="54" t="s">
        <v>1591</v>
      </c>
      <c r="D1050" s="55"/>
      <c r="E1050" s="55"/>
      <c r="F1050" s="55"/>
      <c r="G1050" s="55"/>
      <c r="H1050" s="55"/>
      <c r="I1050" s="59"/>
    </row>
    <row r="1051" s="50" customFormat="1" spans="1:9">
      <c r="A1051" s="54" t="s">
        <v>2887</v>
      </c>
      <c r="B1051" s="54" t="s">
        <v>2848</v>
      </c>
      <c r="C1051" s="54" t="s">
        <v>1591</v>
      </c>
      <c r="D1051" s="55"/>
      <c r="E1051" s="55"/>
      <c r="F1051" s="55"/>
      <c r="G1051" s="55"/>
      <c r="H1051" s="55"/>
      <c r="I1051" s="59"/>
    </row>
    <row r="1052" s="50" customFormat="1" spans="1:9">
      <c r="A1052" s="54" t="s">
        <v>2888</v>
      </c>
      <c r="B1052" s="54" t="s">
        <v>2848</v>
      </c>
      <c r="C1052" s="54" t="s">
        <v>1591</v>
      </c>
      <c r="D1052" s="55"/>
      <c r="E1052" s="55"/>
      <c r="F1052" s="55"/>
      <c r="G1052" s="55"/>
      <c r="H1052" s="55"/>
      <c r="I1052" s="59"/>
    </row>
    <row r="1053" s="50" customFormat="1" spans="1:9">
      <c r="A1053" s="54" t="s">
        <v>2889</v>
      </c>
      <c r="B1053" s="54" t="s">
        <v>2848</v>
      </c>
      <c r="C1053" s="54" t="s">
        <v>1591</v>
      </c>
      <c r="D1053" s="55"/>
      <c r="E1053" s="55"/>
      <c r="F1053" s="55"/>
      <c r="G1053" s="55"/>
      <c r="H1053" s="55"/>
      <c r="I1053" s="59"/>
    </row>
    <row r="1054" s="50" customFormat="1" spans="1:9">
      <c r="A1054" s="54" t="s">
        <v>2890</v>
      </c>
      <c r="B1054" s="54" t="s">
        <v>2848</v>
      </c>
      <c r="C1054" s="54" t="s">
        <v>1591</v>
      </c>
      <c r="D1054" s="55"/>
      <c r="E1054" s="55"/>
      <c r="F1054" s="55"/>
      <c r="G1054" s="55"/>
      <c r="H1054" s="55"/>
      <c r="I1054" s="59"/>
    </row>
    <row r="1055" s="50" customFormat="1" spans="1:9">
      <c r="A1055" s="54" t="s">
        <v>2891</v>
      </c>
      <c r="B1055" s="54" t="s">
        <v>2848</v>
      </c>
      <c r="C1055" s="54" t="s">
        <v>1591</v>
      </c>
      <c r="D1055" s="55"/>
      <c r="E1055" s="55"/>
      <c r="F1055" s="55"/>
      <c r="G1055" s="55"/>
      <c r="H1055" s="55"/>
      <c r="I1055" s="59"/>
    </row>
    <row r="1056" s="50" customFormat="1" spans="1:9">
      <c r="A1056" s="54" t="s">
        <v>2892</v>
      </c>
      <c r="B1056" s="54" t="s">
        <v>2848</v>
      </c>
      <c r="C1056" s="54" t="s">
        <v>1591</v>
      </c>
      <c r="D1056" s="55"/>
      <c r="E1056" s="55"/>
      <c r="F1056" s="55"/>
      <c r="G1056" s="55"/>
      <c r="H1056" s="55"/>
      <c r="I1056" s="59"/>
    </row>
    <row r="1057" s="50" customFormat="1" spans="1:9">
      <c r="A1057" s="54" t="s">
        <v>2893</v>
      </c>
      <c r="B1057" s="54" t="s">
        <v>2848</v>
      </c>
      <c r="C1057" s="54" t="s">
        <v>1591</v>
      </c>
      <c r="D1057" s="55"/>
      <c r="E1057" s="55"/>
      <c r="F1057" s="55"/>
      <c r="G1057" s="55"/>
      <c r="H1057" s="55"/>
      <c r="I1057" s="59"/>
    </row>
    <row r="1058" s="50" customFormat="1" spans="1:9">
      <c r="A1058" s="54" t="s">
        <v>2894</v>
      </c>
      <c r="B1058" s="54" t="s">
        <v>2848</v>
      </c>
      <c r="C1058" s="54" t="s">
        <v>1591</v>
      </c>
      <c r="D1058" s="55"/>
      <c r="E1058" s="55"/>
      <c r="F1058" s="55"/>
      <c r="G1058" s="55"/>
      <c r="H1058" s="55"/>
      <c r="I1058" s="59"/>
    </row>
    <row r="1059" s="50" customFormat="1" spans="1:9">
      <c r="A1059" s="54" t="s">
        <v>2895</v>
      </c>
      <c r="B1059" s="54" t="s">
        <v>2848</v>
      </c>
      <c r="C1059" s="54" t="s">
        <v>1591</v>
      </c>
      <c r="D1059" s="55"/>
      <c r="E1059" s="55"/>
      <c r="F1059" s="55"/>
      <c r="G1059" s="55"/>
      <c r="H1059" s="55"/>
      <c r="I1059" s="59"/>
    </row>
    <row r="1060" s="50" customFormat="1" spans="1:9">
      <c r="A1060" s="54" t="s">
        <v>2896</v>
      </c>
      <c r="B1060" s="54" t="s">
        <v>2848</v>
      </c>
      <c r="C1060" s="54" t="s">
        <v>1591</v>
      </c>
      <c r="D1060" s="55"/>
      <c r="E1060" s="55"/>
      <c r="F1060" s="55"/>
      <c r="G1060" s="55"/>
      <c r="H1060" s="55"/>
      <c r="I1060" s="59"/>
    </row>
    <row r="1061" s="50" customFormat="1" spans="1:9">
      <c r="A1061" s="54" t="s">
        <v>2897</v>
      </c>
      <c r="B1061" s="54" t="s">
        <v>2848</v>
      </c>
      <c r="C1061" s="54" t="s">
        <v>1591</v>
      </c>
      <c r="D1061" s="55"/>
      <c r="E1061" s="55"/>
      <c r="F1061" s="55"/>
      <c r="G1061" s="55"/>
      <c r="H1061" s="55"/>
      <c r="I1061" s="59"/>
    </row>
    <row r="1062" s="50" customFormat="1" spans="1:9">
      <c r="A1062" s="54" t="s">
        <v>2898</v>
      </c>
      <c r="B1062" s="54" t="s">
        <v>2848</v>
      </c>
      <c r="C1062" s="54" t="s">
        <v>1591</v>
      </c>
      <c r="D1062" s="55"/>
      <c r="E1062" s="55"/>
      <c r="F1062" s="55"/>
      <c r="G1062" s="55"/>
      <c r="H1062" s="55"/>
      <c r="I1062" s="59"/>
    </row>
    <row r="1063" s="50" customFormat="1" spans="1:9">
      <c r="A1063" s="54" t="s">
        <v>2899</v>
      </c>
      <c r="B1063" s="54" t="s">
        <v>2848</v>
      </c>
      <c r="C1063" s="54" t="s">
        <v>1591</v>
      </c>
      <c r="D1063" s="55"/>
      <c r="E1063" s="55"/>
      <c r="F1063" s="55"/>
      <c r="G1063" s="55"/>
      <c r="H1063" s="55"/>
      <c r="I1063" s="59"/>
    </row>
    <row r="1064" s="50" customFormat="1" spans="1:9">
      <c r="A1064" s="54" t="s">
        <v>2900</v>
      </c>
      <c r="B1064" s="54" t="s">
        <v>2848</v>
      </c>
      <c r="C1064" s="54" t="s">
        <v>1591</v>
      </c>
      <c r="D1064" s="55"/>
      <c r="E1064" s="55"/>
      <c r="F1064" s="55"/>
      <c r="G1064" s="55"/>
      <c r="H1064" s="55"/>
      <c r="I1064" s="59"/>
    </row>
    <row r="1065" s="50" customFormat="1" spans="1:9">
      <c r="A1065" s="54" t="s">
        <v>2901</v>
      </c>
      <c r="B1065" s="54" t="s">
        <v>2848</v>
      </c>
      <c r="C1065" s="54" t="s">
        <v>1591</v>
      </c>
      <c r="D1065" s="55"/>
      <c r="E1065" s="55"/>
      <c r="F1065" s="55"/>
      <c r="G1065" s="55"/>
      <c r="H1065" s="55"/>
      <c r="I1065" s="59"/>
    </row>
    <row r="1066" s="50" customFormat="1" spans="1:9">
      <c r="A1066" s="54" t="s">
        <v>2902</v>
      </c>
      <c r="B1066" s="54" t="s">
        <v>2848</v>
      </c>
      <c r="C1066" s="54" t="s">
        <v>1591</v>
      </c>
      <c r="D1066" s="55"/>
      <c r="E1066" s="55"/>
      <c r="F1066" s="55"/>
      <c r="G1066" s="55"/>
      <c r="H1066" s="55"/>
      <c r="I1066" s="59"/>
    </row>
    <row r="1067" s="50" customFormat="1" spans="1:9">
      <c r="A1067" s="54" t="s">
        <v>2903</v>
      </c>
      <c r="B1067" s="54" t="s">
        <v>2848</v>
      </c>
      <c r="C1067" s="54" t="s">
        <v>1591</v>
      </c>
      <c r="D1067" s="55"/>
      <c r="E1067" s="55"/>
      <c r="F1067" s="55"/>
      <c r="G1067" s="55"/>
      <c r="H1067" s="55"/>
      <c r="I1067" s="59"/>
    </row>
    <row r="1068" s="50" customFormat="1" spans="1:9">
      <c r="A1068" s="54" t="s">
        <v>2904</v>
      </c>
      <c r="B1068" s="54" t="s">
        <v>2848</v>
      </c>
      <c r="C1068" s="54" t="s">
        <v>1591</v>
      </c>
      <c r="D1068" s="55"/>
      <c r="E1068" s="55"/>
      <c r="F1068" s="55"/>
      <c r="G1068" s="55"/>
      <c r="H1068" s="55"/>
      <c r="I1068" s="59"/>
    </row>
    <row r="1069" s="50" customFormat="1" spans="1:9">
      <c r="A1069" s="54" t="s">
        <v>2905</v>
      </c>
      <c r="B1069" s="54" t="s">
        <v>2848</v>
      </c>
      <c r="C1069" s="54" t="s">
        <v>1591</v>
      </c>
      <c r="D1069" s="55"/>
      <c r="E1069" s="55"/>
      <c r="F1069" s="55"/>
      <c r="G1069" s="55"/>
      <c r="H1069" s="55"/>
      <c r="I1069" s="59"/>
    </row>
    <row r="1070" s="50" customFormat="1" spans="1:9">
      <c r="A1070" s="54" t="s">
        <v>2906</v>
      </c>
      <c r="B1070" s="54" t="s">
        <v>2848</v>
      </c>
      <c r="C1070" s="54" t="s">
        <v>1591</v>
      </c>
      <c r="D1070" s="55"/>
      <c r="E1070" s="55"/>
      <c r="F1070" s="55"/>
      <c r="G1070" s="55"/>
      <c r="H1070" s="55"/>
      <c r="I1070" s="59"/>
    </row>
    <row r="1071" s="50" customFormat="1" spans="1:9">
      <c r="A1071" s="54" t="s">
        <v>2907</v>
      </c>
      <c r="B1071" s="54" t="s">
        <v>2848</v>
      </c>
      <c r="C1071" s="54" t="s">
        <v>1591</v>
      </c>
      <c r="D1071" s="55"/>
      <c r="E1071" s="55"/>
      <c r="F1071" s="55"/>
      <c r="G1071" s="55"/>
      <c r="H1071" s="55"/>
      <c r="I1071" s="59"/>
    </row>
    <row r="1072" s="50" customFormat="1" spans="1:9">
      <c r="A1072" s="54" t="s">
        <v>2908</v>
      </c>
      <c r="B1072" s="54" t="s">
        <v>2848</v>
      </c>
      <c r="C1072" s="54" t="s">
        <v>1591</v>
      </c>
      <c r="D1072" s="55"/>
      <c r="E1072" s="55"/>
      <c r="F1072" s="55"/>
      <c r="G1072" s="55"/>
      <c r="H1072" s="55"/>
      <c r="I1072" s="59"/>
    </row>
    <row r="1073" s="50" customFormat="1" spans="1:9">
      <c r="A1073" s="54" t="s">
        <v>2909</v>
      </c>
      <c r="B1073" s="54" t="s">
        <v>2848</v>
      </c>
      <c r="C1073" s="54" t="s">
        <v>1591</v>
      </c>
      <c r="D1073" s="55"/>
      <c r="E1073" s="55"/>
      <c r="F1073" s="55"/>
      <c r="G1073" s="55"/>
      <c r="H1073" s="55"/>
      <c r="I1073" s="59"/>
    </row>
    <row r="1074" s="50" customFormat="1" spans="1:9">
      <c r="A1074" s="54" t="s">
        <v>2910</v>
      </c>
      <c r="B1074" s="54" t="s">
        <v>2848</v>
      </c>
      <c r="C1074" s="54" t="s">
        <v>1591</v>
      </c>
      <c r="D1074" s="55"/>
      <c r="E1074" s="55"/>
      <c r="F1074" s="55"/>
      <c r="G1074" s="55"/>
      <c r="H1074" s="55"/>
      <c r="I1074" s="59"/>
    </row>
    <row r="1075" s="50" customFormat="1" spans="1:9">
      <c r="A1075" s="54" t="s">
        <v>2911</v>
      </c>
      <c r="B1075" s="54" t="s">
        <v>2848</v>
      </c>
      <c r="C1075" s="54" t="s">
        <v>1591</v>
      </c>
      <c r="D1075" s="55"/>
      <c r="E1075" s="55"/>
      <c r="F1075" s="55"/>
      <c r="G1075" s="55"/>
      <c r="H1075" s="55"/>
      <c r="I1075" s="59"/>
    </row>
    <row r="1076" s="50" customFormat="1" spans="1:9">
      <c r="A1076" s="54" t="s">
        <v>2912</v>
      </c>
      <c r="B1076" s="54" t="s">
        <v>2848</v>
      </c>
      <c r="C1076" s="54" t="s">
        <v>1591</v>
      </c>
      <c r="D1076" s="55"/>
      <c r="E1076" s="55"/>
      <c r="F1076" s="55"/>
      <c r="G1076" s="55"/>
      <c r="H1076" s="55"/>
      <c r="I1076" s="59"/>
    </row>
    <row r="1077" s="50" customFormat="1" spans="1:9">
      <c r="A1077" s="54" t="s">
        <v>2913</v>
      </c>
      <c r="B1077" s="54" t="s">
        <v>2848</v>
      </c>
      <c r="C1077" s="54" t="s">
        <v>1591</v>
      </c>
      <c r="D1077" s="55"/>
      <c r="E1077" s="55"/>
      <c r="F1077" s="55"/>
      <c r="G1077" s="55"/>
      <c r="H1077" s="55"/>
      <c r="I1077" s="59"/>
    </row>
    <row r="1078" s="50" customFormat="1" spans="1:9">
      <c r="A1078" s="54" t="s">
        <v>2914</v>
      </c>
      <c r="B1078" s="54" t="s">
        <v>2848</v>
      </c>
      <c r="C1078" s="54" t="s">
        <v>1591</v>
      </c>
      <c r="D1078" s="55"/>
      <c r="E1078" s="55"/>
      <c r="F1078" s="55"/>
      <c r="G1078" s="55"/>
      <c r="H1078" s="55"/>
      <c r="I1078" s="59"/>
    </row>
    <row r="1079" s="50" customFormat="1" spans="1:9">
      <c r="A1079" s="54" t="s">
        <v>2915</v>
      </c>
      <c r="B1079" s="54" t="s">
        <v>2848</v>
      </c>
      <c r="C1079" s="54" t="s">
        <v>1591</v>
      </c>
      <c r="D1079" s="55"/>
      <c r="E1079" s="55"/>
      <c r="F1079" s="55"/>
      <c r="G1079" s="55"/>
      <c r="H1079" s="55"/>
      <c r="I1079" s="59"/>
    </row>
    <row r="1080" s="50" customFormat="1" spans="1:9">
      <c r="A1080" s="54" t="s">
        <v>2916</v>
      </c>
      <c r="B1080" s="54" t="s">
        <v>2848</v>
      </c>
      <c r="C1080" s="54" t="s">
        <v>1591</v>
      </c>
      <c r="D1080" s="55"/>
      <c r="E1080" s="55"/>
      <c r="F1080" s="55"/>
      <c r="G1080" s="55"/>
      <c r="H1080" s="55"/>
      <c r="I1080" s="59"/>
    </row>
    <row r="1081" s="50" customFormat="1" spans="1:9">
      <c r="A1081" s="54" t="s">
        <v>2917</v>
      </c>
      <c r="B1081" s="54" t="s">
        <v>2848</v>
      </c>
      <c r="C1081" s="54" t="s">
        <v>1591</v>
      </c>
      <c r="D1081" s="55"/>
      <c r="E1081" s="55"/>
      <c r="F1081" s="55"/>
      <c r="G1081" s="55"/>
      <c r="H1081" s="55"/>
      <c r="I1081" s="59"/>
    </row>
    <row r="1082" s="50" customFormat="1" spans="1:9">
      <c r="A1082" s="54" t="s">
        <v>2918</v>
      </c>
      <c r="B1082" s="54" t="s">
        <v>2848</v>
      </c>
      <c r="C1082" s="54" t="s">
        <v>1591</v>
      </c>
      <c r="D1082" s="55"/>
      <c r="E1082" s="55"/>
      <c r="F1082" s="55"/>
      <c r="G1082" s="55"/>
      <c r="H1082" s="55"/>
      <c r="I1082" s="59"/>
    </row>
    <row r="1083" s="50" customFormat="1" spans="1:9">
      <c r="A1083" s="54" t="s">
        <v>2919</v>
      </c>
      <c r="B1083" s="54" t="s">
        <v>2920</v>
      </c>
      <c r="C1083" s="54" t="s">
        <v>1591</v>
      </c>
      <c r="D1083" s="55"/>
      <c r="E1083" s="55"/>
      <c r="F1083" s="55"/>
      <c r="G1083" s="55"/>
      <c r="H1083" s="55"/>
      <c r="I1083" s="59"/>
    </row>
    <row r="1084" s="50" customFormat="1" spans="1:9">
      <c r="A1084" s="54" t="s">
        <v>2921</v>
      </c>
      <c r="B1084" s="54" t="s">
        <v>2920</v>
      </c>
      <c r="C1084" s="54" t="s">
        <v>1591</v>
      </c>
      <c r="D1084" s="55"/>
      <c r="E1084" s="55"/>
      <c r="F1084" s="55"/>
      <c r="G1084" s="55"/>
      <c r="H1084" s="55"/>
      <c r="I1084" s="59"/>
    </row>
    <row r="1085" s="50" customFormat="1" spans="1:9">
      <c r="A1085" s="54" t="s">
        <v>2922</v>
      </c>
      <c r="B1085" s="54" t="s">
        <v>2920</v>
      </c>
      <c r="C1085" s="54" t="s">
        <v>1591</v>
      </c>
      <c r="D1085" s="55"/>
      <c r="E1085" s="55"/>
      <c r="F1085" s="55"/>
      <c r="G1085" s="55"/>
      <c r="H1085" s="55"/>
      <c r="I1085" s="59"/>
    </row>
    <row r="1086" s="50" customFormat="1" spans="1:9">
      <c r="A1086" s="54" t="s">
        <v>2923</v>
      </c>
      <c r="B1086" s="54" t="s">
        <v>2920</v>
      </c>
      <c r="C1086" s="54" t="s">
        <v>1591</v>
      </c>
      <c r="D1086" s="55"/>
      <c r="E1086" s="55"/>
      <c r="F1086" s="55"/>
      <c r="G1086" s="55"/>
      <c r="H1086" s="55"/>
      <c r="I1086" s="59"/>
    </row>
    <row r="1087" s="50" customFormat="1" spans="1:9">
      <c r="A1087" s="54" t="s">
        <v>2924</v>
      </c>
      <c r="B1087" s="54" t="s">
        <v>2920</v>
      </c>
      <c r="C1087" s="54" t="s">
        <v>1591</v>
      </c>
      <c r="D1087" s="55"/>
      <c r="E1087" s="55"/>
      <c r="F1087" s="55"/>
      <c r="G1087" s="55"/>
      <c r="H1087" s="55"/>
      <c r="I1087" s="59"/>
    </row>
    <row r="1088" s="50" customFormat="1" spans="1:9">
      <c r="A1088" s="54" t="s">
        <v>2925</v>
      </c>
      <c r="B1088" s="54" t="s">
        <v>2920</v>
      </c>
      <c r="C1088" s="54" t="s">
        <v>1591</v>
      </c>
      <c r="D1088" s="55"/>
      <c r="E1088" s="55"/>
      <c r="F1088" s="55"/>
      <c r="G1088" s="55"/>
      <c r="H1088" s="55"/>
      <c r="I1088" s="59"/>
    </row>
    <row r="1089" s="50" customFormat="1" spans="1:9">
      <c r="A1089" s="54" t="s">
        <v>2926</v>
      </c>
      <c r="B1089" s="54" t="s">
        <v>2920</v>
      </c>
      <c r="C1089" s="54" t="s">
        <v>1591</v>
      </c>
      <c r="D1089" s="55"/>
      <c r="E1089" s="55"/>
      <c r="F1089" s="55"/>
      <c r="G1089" s="55"/>
      <c r="H1089" s="55"/>
      <c r="I1089" s="59"/>
    </row>
    <row r="1090" s="50" customFormat="1" spans="1:9">
      <c r="A1090" s="54" t="s">
        <v>2927</v>
      </c>
      <c r="B1090" s="54" t="s">
        <v>2920</v>
      </c>
      <c r="C1090" s="54" t="s">
        <v>1591</v>
      </c>
      <c r="D1090" s="55"/>
      <c r="E1090" s="55"/>
      <c r="F1090" s="55"/>
      <c r="G1090" s="55"/>
      <c r="H1090" s="55"/>
      <c r="I1090" s="59"/>
    </row>
    <row r="1091" s="50" customFormat="1" spans="1:9">
      <c r="A1091" s="54" t="s">
        <v>2928</v>
      </c>
      <c r="B1091" s="54" t="s">
        <v>2920</v>
      </c>
      <c r="C1091" s="54" t="s">
        <v>1591</v>
      </c>
      <c r="D1091" s="55"/>
      <c r="E1091" s="55"/>
      <c r="F1091" s="55"/>
      <c r="G1091" s="55"/>
      <c r="H1091" s="55"/>
      <c r="I1091" s="59"/>
    </row>
    <row r="1092" s="50" customFormat="1" spans="1:9">
      <c r="A1092" s="54" t="s">
        <v>2929</v>
      </c>
      <c r="B1092" s="54" t="s">
        <v>2920</v>
      </c>
      <c r="C1092" s="54" t="s">
        <v>1591</v>
      </c>
      <c r="D1092" s="55"/>
      <c r="E1092" s="55"/>
      <c r="F1092" s="55"/>
      <c r="G1092" s="55"/>
      <c r="H1092" s="55"/>
      <c r="I1092" s="59"/>
    </row>
    <row r="1093" s="50" customFormat="1" spans="1:9">
      <c r="A1093" s="54" t="s">
        <v>2930</v>
      </c>
      <c r="B1093" s="54" t="s">
        <v>2920</v>
      </c>
      <c r="C1093" s="54" t="s">
        <v>1591</v>
      </c>
      <c r="D1093" s="55"/>
      <c r="E1093" s="55"/>
      <c r="F1093" s="55"/>
      <c r="G1093" s="55"/>
      <c r="H1093" s="55"/>
      <c r="I1093" s="59"/>
    </row>
    <row r="1094" s="50" customFormat="1" spans="1:9">
      <c r="A1094" s="54" t="s">
        <v>2931</v>
      </c>
      <c r="B1094" s="54" t="s">
        <v>2920</v>
      </c>
      <c r="C1094" s="54" t="s">
        <v>1591</v>
      </c>
      <c r="D1094" s="55"/>
      <c r="E1094" s="55"/>
      <c r="F1094" s="55"/>
      <c r="G1094" s="55"/>
      <c r="H1094" s="55"/>
      <c r="I1094" s="59"/>
    </row>
    <row r="1095" s="50" customFormat="1" spans="1:9">
      <c r="A1095" s="54" t="s">
        <v>2932</v>
      </c>
      <c r="B1095" s="54" t="s">
        <v>2920</v>
      </c>
      <c r="C1095" s="54" t="s">
        <v>1591</v>
      </c>
      <c r="D1095" s="55"/>
      <c r="E1095" s="55"/>
      <c r="F1095" s="55"/>
      <c r="G1095" s="55"/>
      <c r="H1095" s="55"/>
      <c r="I1095" s="59"/>
    </row>
    <row r="1096" s="50" customFormat="1" spans="1:9">
      <c r="A1096" s="54" t="s">
        <v>2933</v>
      </c>
      <c r="B1096" s="54" t="s">
        <v>2920</v>
      </c>
      <c r="C1096" s="54" t="s">
        <v>1591</v>
      </c>
      <c r="D1096" s="55"/>
      <c r="E1096" s="55"/>
      <c r="F1096" s="55"/>
      <c r="G1096" s="55"/>
      <c r="H1096" s="55"/>
      <c r="I1096" s="59"/>
    </row>
    <row r="1097" s="50" customFormat="1" spans="1:9">
      <c r="A1097" s="54" t="s">
        <v>2934</v>
      </c>
      <c r="B1097" s="54" t="s">
        <v>2920</v>
      </c>
      <c r="C1097" s="54" t="s">
        <v>1591</v>
      </c>
      <c r="D1097" s="55"/>
      <c r="E1097" s="55"/>
      <c r="F1097" s="55"/>
      <c r="G1097" s="55"/>
      <c r="H1097" s="55"/>
      <c r="I1097" s="59"/>
    </row>
    <row r="1098" s="50" customFormat="1" spans="1:9">
      <c r="A1098" s="54" t="s">
        <v>2935</v>
      </c>
      <c r="B1098" s="54" t="s">
        <v>2920</v>
      </c>
      <c r="C1098" s="54" t="s">
        <v>1591</v>
      </c>
      <c r="D1098" s="55"/>
      <c r="E1098" s="55"/>
      <c r="F1098" s="55"/>
      <c r="G1098" s="55"/>
      <c r="H1098" s="55"/>
      <c r="I1098" s="59"/>
    </row>
    <row r="1099" s="50" customFormat="1" spans="1:9">
      <c r="A1099" s="54" t="s">
        <v>2936</v>
      </c>
      <c r="B1099" s="54" t="s">
        <v>2920</v>
      </c>
      <c r="C1099" s="54" t="s">
        <v>1591</v>
      </c>
      <c r="D1099" s="55"/>
      <c r="E1099" s="55"/>
      <c r="F1099" s="55"/>
      <c r="G1099" s="55"/>
      <c r="H1099" s="55"/>
      <c r="I1099" s="59"/>
    </row>
    <row r="1100" s="50" customFormat="1" spans="1:9">
      <c r="A1100" s="54" t="s">
        <v>2937</v>
      </c>
      <c r="B1100" s="54" t="s">
        <v>2920</v>
      </c>
      <c r="C1100" s="54" t="s">
        <v>1591</v>
      </c>
      <c r="D1100" s="55"/>
      <c r="E1100" s="55"/>
      <c r="F1100" s="55"/>
      <c r="G1100" s="55"/>
      <c r="H1100" s="55"/>
      <c r="I1100" s="59"/>
    </row>
    <row r="1101" s="50" customFormat="1" spans="1:9">
      <c r="A1101" s="54" t="s">
        <v>2938</v>
      </c>
      <c r="B1101" s="54" t="s">
        <v>2920</v>
      </c>
      <c r="C1101" s="54" t="s">
        <v>1591</v>
      </c>
      <c r="D1101" s="55"/>
      <c r="E1101" s="55"/>
      <c r="F1101" s="55"/>
      <c r="G1101" s="55"/>
      <c r="H1101" s="55"/>
      <c r="I1101" s="59"/>
    </row>
    <row r="1102" s="50" customFormat="1" spans="1:9">
      <c r="A1102" s="54" t="s">
        <v>2939</v>
      </c>
      <c r="B1102" s="54" t="s">
        <v>2920</v>
      </c>
      <c r="C1102" s="54" t="s">
        <v>1591</v>
      </c>
      <c r="D1102" s="55"/>
      <c r="E1102" s="55"/>
      <c r="F1102" s="55"/>
      <c r="G1102" s="55"/>
      <c r="H1102" s="55"/>
      <c r="I1102" s="59"/>
    </row>
    <row r="1103" s="50" customFormat="1" spans="1:9">
      <c r="A1103" s="54" t="s">
        <v>2940</v>
      </c>
      <c r="B1103" s="54" t="s">
        <v>2920</v>
      </c>
      <c r="C1103" s="54" t="s">
        <v>1591</v>
      </c>
      <c r="D1103" s="55"/>
      <c r="E1103" s="55"/>
      <c r="F1103" s="55"/>
      <c r="G1103" s="55"/>
      <c r="H1103" s="55"/>
      <c r="I1103" s="59"/>
    </row>
    <row r="1104" s="50" customFormat="1" spans="1:9">
      <c r="A1104" s="54" t="s">
        <v>2941</v>
      </c>
      <c r="B1104" s="54" t="s">
        <v>2920</v>
      </c>
      <c r="C1104" s="54" t="s">
        <v>1591</v>
      </c>
      <c r="D1104" s="55"/>
      <c r="E1104" s="55"/>
      <c r="F1104" s="55"/>
      <c r="G1104" s="55"/>
      <c r="H1104" s="55"/>
      <c r="I1104" s="59"/>
    </row>
    <row r="1105" s="50" customFormat="1" spans="1:9">
      <c r="A1105" s="54" t="s">
        <v>2942</v>
      </c>
      <c r="B1105" s="54" t="s">
        <v>2920</v>
      </c>
      <c r="C1105" s="54" t="s">
        <v>1591</v>
      </c>
      <c r="D1105" s="55"/>
      <c r="E1105" s="55"/>
      <c r="F1105" s="55"/>
      <c r="G1105" s="55"/>
      <c r="H1105" s="55"/>
      <c r="I1105" s="59"/>
    </row>
    <row r="1106" s="50" customFormat="1" spans="1:9">
      <c r="A1106" s="54" t="s">
        <v>2943</v>
      </c>
      <c r="B1106" s="54" t="s">
        <v>2920</v>
      </c>
      <c r="C1106" s="54" t="s">
        <v>1591</v>
      </c>
      <c r="D1106" s="55"/>
      <c r="E1106" s="55"/>
      <c r="F1106" s="55"/>
      <c r="G1106" s="55"/>
      <c r="H1106" s="55"/>
      <c r="I1106" s="59"/>
    </row>
    <row r="1107" s="50" customFormat="1" spans="1:9">
      <c r="A1107" s="54" t="s">
        <v>2944</v>
      </c>
      <c r="B1107" s="54" t="s">
        <v>2920</v>
      </c>
      <c r="C1107" s="54" t="s">
        <v>1591</v>
      </c>
      <c r="D1107" s="55"/>
      <c r="E1107" s="55"/>
      <c r="F1107" s="55"/>
      <c r="G1107" s="55"/>
      <c r="H1107" s="55"/>
      <c r="I1107" s="59"/>
    </row>
    <row r="1108" s="50" customFormat="1" spans="1:9">
      <c r="A1108" s="54" t="s">
        <v>2945</v>
      </c>
      <c r="B1108" s="54" t="s">
        <v>2920</v>
      </c>
      <c r="C1108" s="54" t="s">
        <v>1591</v>
      </c>
      <c r="D1108" s="55"/>
      <c r="E1108" s="55"/>
      <c r="F1108" s="55"/>
      <c r="G1108" s="55"/>
      <c r="H1108" s="55"/>
      <c r="I1108" s="59"/>
    </row>
    <row r="1109" s="50" customFormat="1" spans="1:9">
      <c r="A1109" s="54" t="s">
        <v>2946</v>
      </c>
      <c r="B1109" s="54" t="s">
        <v>2920</v>
      </c>
      <c r="C1109" s="54" t="s">
        <v>1591</v>
      </c>
      <c r="D1109" s="55"/>
      <c r="E1109" s="55"/>
      <c r="F1109" s="55"/>
      <c r="G1109" s="55"/>
      <c r="H1109" s="55"/>
      <c r="I1109" s="59"/>
    </row>
    <row r="1110" s="50" customFormat="1" spans="1:9">
      <c r="A1110" s="54" t="s">
        <v>2947</v>
      </c>
      <c r="B1110" s="54" t="s">
        <v>2920</v>
      </c>
      <c r="C1110" s="54" t="s">
        <v>1591</v>
      </c>
      <c r="D1110" s="55"/>
      <c r="E1110" s="55"/>
      <c r="F1110" s="55"/>
      <c r="G1110" s="55"/>
      <c r="H1110" s="55"/>
      <c r="I1110" s="59"/>
    </row>
    <row r="1111" s="50" customFormat="1" spans="1:9">
      <c r="A1111" s="54" t="s">
        <v>2948</v>
      </c>
      <c r="B1111" s="54" t="s">
        <v>2920</v>
      </c>
      <c r="C1111" s="54" t="s">
        <v>1591</v>
      </c>
      <c r="D1111" s="55"/>
      <c r="E1111" s="55"/>
      <c r="F1111" s="55"/>
      <c r="G1111" s="55"/>
      <c r="H1111" s="55"/>
      <c r="I1111" s="59"/>
    </row>
    <row r="1112" s="50" customFormat="1" spans="1:9">
      <c r="A1112" s="54" t="s">
        <v>2949</v>
      </c>
      <c r="B1112" s="54" t="s">
        <v>2920</v>
      </c>
      <c r="C1112" s="54" t="s">
        <v>1591</v>
      </c>
      <c r="D1112" s="55"/>
      <c r="E1112" s="55"/>
      <c r="F1112" s="55"/>
      <c r="G1112" s="55"/>
      <c r="H1112" s="55"/>
      <c r="I1112" s="59"/>
    </row>
    <row r="1113" s="50" customFormat="1" spans="1:9">
      <c r="A1113" s="54" t="s">
        <v>2950</v>
      </c>
      <c r="B1113" s="54" t="s">
        <v>2920</v>
      </c>
      <c r="C1113" s="54" t="s">
        <v>1591</v>
      </c>
      <c r="D1113" s="55"/>
      <c r="E1113" s="55"/>
      <c r="F1113" s="55"/>
      <c r="G1113" s="55"/>
      <c r="H1113" s="55"/>
      <c r="I1113" s="59"/>
    </row>
    <row r="1114" s="50" customFormat="1" spans="1:9">
      <c r="A1114" s="54" t="s">
        <v>2951</v>
      </c>
      <c r="B1114" s="54" t="s">
        <v>2920</v>
      </c>
      <c r="C1114" s="54" t="s">
        <v>1591</v>
      </c>
      <c r="D1114" s="55"/>
      <c r="E1114" s="55"/>
      <c r="F1114" s="55"/>
      <c r="G1114" s="55"/>
      <c r="H1114" s="55"/>
      <c r="I1114" s="59"/>
    </row>
    <row r="1115" s="50" customFormat="1" spans="1:9">
      <c r="A1115" s="54" t="s">
        <v>2952</v>
      </c>
      <c r="B1115" s="54" t="s">
        <v>2920</v>
      </c>
      <c r="C1115" s="54" t="s">
        <v>1591</v>
      </c>
      <c r="D1115" s="55"/>
      <c r="E1115" s="55"/>
      <c r="F1115" s="55"/>
      <c r="G1115" s="55"/>
      <c r="H1115" s="55"/>
      <c r="I1115" s="59"/>
    </row>
    <row r="1116" s="50" customFormat="1" spans="1:9">
      <c r="A1116" s="54" t="s">
        <v>2953</v>
      </c>
      <c r="B1116" s="54" t="s">
        <v>2920</v>
      </c>
      <c r="C1116" s="54" t="s">
        <v>1591</v>
      </c>
      <c r="D1116" s="55"/>
      <c r="E1116" s="55"/>
      <c r="F1116" s="55"/>
      <c r="G1116" s="55"/>
      <c r="H1116" s="55"/>
      <c r="I1116" s="59"/>
    </row>
    <row r="1117" s="50" customFormat="1" spans="1:9">
      <c r="A1117" s="54" t="s">
        <v>2954</v>
      </c>
      <c r="B1117" s="54" t="s">
        <v>2920</v>
      </c>
      <c r="C1117" s="54" t="s">
        <v>1591</v>
      </c>
      <c r="D1117" s="55"/>
      <c r="E1117" s="55"/>
      <c r="F1117" s="55"/>
      <c r="G1117" s="55"/>
      <c r="H1117" s="55"/>
      <c r="I1117" s="59"/>
    </row>
    <row r="1118" s="50" customFormat="1" spans="1:9">
      <c r="A1118" s="54" t="s">
        <v>2955</v>
      </c>
      <c r="B1118" s="54" t="s">
        <v>2920</v>
      </c>
      <c r="C1118" s="54" t="s">
        <v>1591</v>
      </c>
      <c r="D1118" s="55"/>
      <c r="E1118" s="55"/>
      <c r="F1118" s="55"/>
      <c r="G1118" s="55"/>
      <c r="H1118" s="55"/>
      <c r="I1118" s="59"/>
    </row>
    <row r="1119" s="50" customFormat="1" spans="1:9">
      <c r="A1119" s="54" t="s">
        <v>2956</v>
      </c>
      <c r="B1119" s="54" t="s">
        <v>2920</v>
      </c>
      <c r="C1119" s="54" t="s">
        <v>1591</v>
      </c>
      <c r="D1119" s="55"/>
      <c r="E1119" s="55"/>
      <c r="F1119" s="55"/>
      <c r="G1119" s="55"/>
      <c r="H1119" s="55"/>
      <c r="I1119" s="59"/>
    </row>
    <row r="1120" s="50" customFormat="1" spans="1:9">
      <c r="A1120" s="54" t="s">
        <v>2957</v>
      </c>
      <c r="B1120" s="54" t="s">
        <v>2920</v>
      </c>
      <c r="C1120" s="54" t="s">
        <v>1591</v>
      </c>
      <c r="D1120" s="55"/>
      <c r="E1120" s="55"/>
      <c r="F1120" s="55"/>
      <c r="G1120" s="55"/>
      <c r="H1120" s="55"/>
      <c r="I1120" s="59"/>
    </row>
    <row r="1121" s="50" customFormat="1" spans="1:9">
      <c r="A1121" s="54" t="s">
        <v>2958</v>
      </c>
      <c r="B1121" s="54" t="s">
        <v>2920</v>
      </c>
      <c r="C1121" s="54" t="s">
        <v>1591</v>
      </c>
      <c r="D1121" s="55"/>
      <c r="E1121" s="55"/>
      <c r="F1121" s="55"/>
      <c r="G1121" s="55"/>
      <c r="H1121" s="55"/>
      <c r="I1121" s="59"/>
    </row>
    <row r="1122" s="50" customFormat="1" spans="1:9">
      <c r="A1122" s="54" t="s">
        <v>2959</v>
      </c>
      <c r="B1122" s="54" t="s">
        <v>2920</v>
      </c>
      <c r="C1122" s="54" t="s">
        <v>1591</v>
      </c>
      <c r="D1122" s="55"/>
      <c r="E1122" s="55"/>
      <c r="F1122" s="55"/>
      <c r="G1122" s="55"/>
      <c r="H1122" s="55"/>
      <c r="I1122" s="59"/>
    </row>
    <row r="1123" s="50" customFormat="1" spans="1:9">
      <c r="A1123" s="54" t="s">
        <v>2960</v>
      </c>
      <c r="B1123" s="54" t="s">
        <v>2920</v>
      </c>
      <c r="C1123" s="54" t="s">
        <v>1591</v>
      </c>
      <c r="D1123" s="55"/>
      <c r="E1123" s="55"/>
      <c r="F1123" s="55"/>
      <c r="G1123" s="55"/>
      <c r="H1123" s="55"/>
      <c r="I1123" s="59"/>
    </row>
    <row r="1124" s="50" customFormat="1" spans="1:9">
      <c r="A1124" s="54" t="s">
        <v>2961</v>
      </c>
      <c r="B1124" s="54" t="s">
        <v>2920</v>
      </c>
      <c r="C1124" s="54" t="s">
        <v>1591</v>
      </c>
      <c r="D1124" s="55"/>
      <c r="E1124" s="55"/>
      <c r="F1124" s="55"/>
      <c r="G1124" s="55"/>
      <c r="H1124" s="55"/>
      <c r="I1124" s="59"/>
    </row>
    <row r="1125" s="50" customFormat="1" spans="1:9">
      <c r="A1125" s="54" t="s">
        <v>2962</v>
      </c>
      <c r="B1125" s="54" t="s">
        <v>2920</v>
      </c>
      <c r="C1125" s="54" t="s">
        <v>1591</v>
      </c>
      <c r="D1125" s="55"/>
      <c r="E1125" s="55"/>
      <c r="F1125" s="55"/>
      <c r="G1125" s="55"/>
      <c r="H1125" s="55"/>
      <c r="I1125" s="59"/>
    </row>
    <row r="1126" s="50" customFormat="1" spans="1:9">
      <c r="A1126" s="54" t="s">
        <v>2963</v>
      </c>
      <c r="B1126" s="54" t="s">
        <v>2920</v>
      </c>
      <c r="C1126" s="54" t="s">
        <v>1591</v>
      </c>
      <c r="D1126" s="55"/>
      <c r="E1126" s="55"/>
      <c r="F1126" s="55"/>
      <c r="G1126" s="55"/>
      <c r="H1126" s="55"/>
      <c r="I1126" s="59"/>
    </row>
    <row r="1127" s="50" customFormat="1" spans="1:9">
      <c r="A1127" s="54" t="s">
        <v>2964</v>
      </c>
      <c r="B1127" s="54" t="s">
        <v>2920</v>
      </c>
      <c r="C1127" s="54" t="s">
        <v>1591</v>
      </c>
      <c r="D1127" s="55"/>
      <c r="E1127" s="55"/>
      <c r="F1127" s="55"/>
      <c r="G1127" s="55"/>
      <c r="H1127" s="55"/>
      <c r="I1127" s="59"/>
    </row>
    <row r="1128" s="50" customFormat="1" spans="1:9">
      <c r="A1128" s="54" t="s">
        <v>2965</v>
      </c>
      <c r="B1128" s="54" t="s">
        <v>2920</v>
      </c>
      <c r="C1128" s="54" t="s">
        <v>1591</v>
      </c>
      <c r="D1128" s="55"/>
      <c r="E1128" s="55"/>
      <c r="F1128" s="55"/>
      <c r="G1128" s="55"/>
      <c r="H1128" s="55"/>
      <c r="I1128" s="59"/>
    </row>
    <row r="1129" s="50" customFormat="1" spans="1:9">
      <c r="A1129" s="54" t="s">
        <v>2966</v>
      </c>
      <c r="B1129" s="54" t="s">
        <v>2920</v>
      </c>
      <c r="C1129" s="54" t="s">
        <v>1591</v>
      </c>
      <c r="D1129" s="55"/>
      <c r="E1129" s="55"/>
      <c r="F1129" s="55"/>
      <c r="G1129" s="55"/>
      <c r="H1129" s="55"/>
      <c r="I1129" s="59"/>
    </row>
    <row r="1130" s="50" customFormat="1" spans="1:9">
      <c r="A1130" s="54" t="s">
        <v>2967</v>
      </c>
      <c r="B1130" s="54" t="s">
        <v>2920</v>
      </c>
      <c r="C1130" s="54" t="s">
        <v>1591</v>
      </c>
      <c r="D1130" s="55"/>
      <c r="E1130" s="55"/>
      <c r="F1130" s="55"/>
      <c r="G1130" s="55"/>
      <c r="H1130" s="55"/>
      <c r="I1130" s="59"/>
    </row>
    <row r="1131" s="50" customFormat="1" spans="1:9">
      <c r="A1131" s="54" t="s">
        <v>2968</v>
      </c>
      <c r="B1131" s="54" t="s">
        <v>2920</v>
      </c>
      <c r="C1131" s="54" t="s">
        <v>1591</v>
      </c>
      <c r="D1131" s="55"/>
      <c r="E1131" s="55"/>
      <c r="F1131" s="55"/>
      <c r="G1131" s="55"/>
      <c r="H1131" s="55"/>
      <c r="I1131" s="59"/>
    </row>
    <row r="1132" s="50" customFormat="1" spans="1:9">
      <c r="A1132" s="54" t="s">
        <v>2969</v>
      </c>
      <c r="B1132" s="54" t="s">
        <v>2920</v>
      </c>
      <c r="C1132" s="54" t="s">
        <v>1591</v>
      </c>
      <c r="D1132" s="55"/>
      <c r="E1132" s="55"/>
      <c r="F1132" s="55"/>
      <c r="G1132" s="55"/>
      <c r="H1132" s="55"/>
      <c r="I1132" s="59"/>
    </row>
    <row r="1133" s="50" customFormat="1" spans="1:9">
      <c r="A1133" s="54" t="s">
        <v>2970</v>
      </c>
      <c r="B1133" s="54" t="s">
        <v>2920</v>
      </c>
      <c r="C1133" s="54" t="s">
        <v>1591</v>
      </c>
      <c r="D1133" s="55"/>
      <c r="E1133" s="55"/>
      <c r="F1133" s="55"/>
      <c r="G1133" s="55"/>
      <c r="H1133" s="55"/>
      <c r="I1133" s="59"/>
    </row>
    <row r="1134" s="50" customFormat="1" spans="1:9">
      <c r="A1134" s="54" t="s">
        <v>2971</v>
      </c>
      <c r="B1134" s="54" t="s">
        <v>2920</v>
      </c>
      <c r="C1134" s="54" t="s">
        <v>1591</v>
      </c>
      <c r="D1134" s="55"/>
      <c r="E1134" s="55"/>
      <c r="F1134" s="55"/>
      <c r="G1134" s="55"/>
      <c r="H1134" s="55"/>
      <c r="I1134" s="59"/>
    </row>
    <row r="1135" s="50" customFormat="1" spans="1:9">
      <c r="A1135" s="54" t="s">
        <v>2972</v>
      </c>
      <c r="B1135" s="54" t="s">
        <v>2920</v>
      </c>
      <c r="C1135" s="54" t="s">
        <v>1591</v>
      </c>
      <c r="D1135" s="55"/>
      <c r="E1135" s="55"/>
      <c r="F1135" s="55"/>
      <c r="G1135" s="55"/>
      <c r="H1135" s="55"/>
      <c r="I1135" s="59"/>
    </row>
    <row r="1136" s="50" customFormat="1" spans="1:9">
      <c r="A1136" s="54" t="s">
        <v>2973</v>
      </c>
      <c r="B1136" s="54" t="s">
        <v>2920</v>
      </c>
      <c r="C1136" s="54" t="s">
        <v>1591</v>
      </c>
      <c r="D1136" s="55"/>
      <c r="E1136" s="55"/>
      <c r="F1136" s="55"/>
      <c r="G1136" s="55"/>
      <c r="H1136" s="55"/>
      <c r="I1136" s="59"/>
    </row>
    <row r="1137" s="50" customFormat="1" spans="1:9">
      <c r="A1137" s="54" t="s">
        <v>2974</v>
      </c>
      <c r="B1137" s="54" t="s">
        <v>2920</v>
      </c>
      <c r="C1137" s="54" t="s">
        <v>1591</v>
      </c>
      <c r="D1137" s="55"/>
      <c r="E1137" s="55"/>
      <c r="F1137" s="55"/>
      <c r="G1137" s="55"/>
      <c r="H1137" s="55"/>
      <c r="I1137" s="59"/>
    </row>
    <row r="1138" s="50" customFormat="1" spans="1:9">
      <c r="A1138" s="54" t="s">
        <v>2975</v>
      </c>
      <c r="B1138" s="54" t="s">
        <v>2920</v>
      </c>
      <c r="C1138" s="54" t="s">
        <v>1591</v>
      </c>
      <c r="D1138" s="55"/>
      <c r="E1138" s="55"/>
      <c r="F1138" s="55"/>
      <c r="G1138" s="55"/>
      <c r="H1138" s="55"/>
      <c r="I1138" s="59"/>
    </row>
    <row r="1139" s="50" customFormat="1" spans="1:9">
      <c r="A1139" s="54" t="s">
        <v>2976</v>
      </c>
      <c r="B1139" s="54" t="s">
        <v>2920</v>
      </c>
      <c r="C1139" s="54" t="s">
        <v>1591</v>
      </c>
      <c r="D1139" s="55"/>
      <c r="E1139" s="55"/>
      <c r="F1139" s="55"/>
      <c r="G1139" s="55"/>
      <c r="H1139" s="55"/>
      <c r="I1139" s="59"/>
    </row>
    <row r="1140" s="50" customFormat="1" spans="1:9">
      <c r="A1140" s="54" t="s">
        <v>2977</v>
      </c>
      <c r="B1140" s="54" t="s">
        <v>2920</v>
      </c>
      <c r="C1140" s="54" t="s">
        <v>1591</v>
      </c>
      <c r="D1140" s="55"/>
      <c r="E1140" s="55"/>
      <c r="F1140" s="55"/>
      <c r="G1140" s="55"/>
      <c r="H1140" s="55"/>
      <c r="I1140" s="59"/>
    </row>
    <row r="1141" s="50" customFormat="1" spans="1:9">
      <c r="A1141" s="54" t="s">
        <v>2978</v>
      </c>
      <c r="B1141" s="54" t="s">
        <v>2920</v>
      </c>
      <c r="C1141" s="54" t="s">
        <v>1591</v>
      </c>
      <c r="D1141" s="55"/>
      <c r="E1141" s="55"/>
      <c r="F1141" s="55"/>
      <c r="G1141" s="55"/>
      <c r="H1141" s="55"/>
      <c r="I1141" s="59"/>
    </row>
    <row r="1142" s="50" customFormat="1" spans="1:9">
      <c r="A1142" s="54" t="s">
        <v>2979</v>
      </c>
      <c r="B1142" s="54" t="s">
        <v>2920</v>
      </c>
      <c r="C1142" s="54" t="s">
        <v>1591</v>
      </c>
      <c r="D1142" s="55"/>
      <c r="E1142" s="55"/>
      <c r="F1142" s="55"/>
      <c r="G1142" s="55"/>
      <c r="H1142" s="55"/>
      <c r="I1142" s="59"/>
    </row>
    <row r="1143" s="50" customFormat="1" spans="1:9">
      <c r="A1143" s="54" t="s">
        <v>2980</v>
      </c>
      <c r="B1143" s="54" t="s">
        <v>2920</v>
      </c>
      <c r="C1143" s="54" t="s">
        <v>1591</v>
      </c>
      <c r="D1143" s="55"/>
      <c r="E1143" s="55"/>
      <c r="F1143" s="55"/>
      <c r="G1143" s="55"/>
      <c r="H1143" s="55"/>
      <c r="I1143" s="59"/>
    </row>
    <row r="1144" s="50" customFormat="1" spans="1:9">
      <c r="A1144" s="54" t="s">
        <v>2981</v>
      </c>
      <c r="B1144" s="54" t="s">
        <v>2920</v>
      </c>
      <c r="C1144" s="54" t="s">
        <v>1591</v>
      </c>
      <c r="D1144" s="55"/>
      <c r="E1144" s="55"/>
      <c r="F1144" s="55"/>
      <c r="G1144" s="55"/>
      <c r="H1144" s="55"/>
      <c r="I1144" s="59"/>
    </row>
    <row r="1145" s="50" customFormat="1" spans="1:9">
      <c r="A1145" s="54" t="s">
        <v>2982</v>
      </c>
      <c r="B1145" s="54" t="s">
        <v>2920</v>
      </c>
      <c r="C1145" s="54" t="s">
        <v>1591</v>
      </c>
      <c r="D1145" s="55"/>
      <c r="E1145" s="55"/>
      <c r="F1145" s="55"/>
      <c r="G1145" s="55"/>
      <c r="H1145" s="55"/>
      <c r="I1145" s="59"/>
    </row>
    <row r="1146" s="50" customFormat="1" spans="1:9">
      <c r="A1146" s="54" t="s">
        <v>2983</v>
      </c>
      <c r="B1146" s="54" t="s">
        <v>2920</v>
      </c>
      <c r="C1146" s="54" t="s">
        <v>1591</v>
      </c>
      <c r="D1146" s="55"/>
      <c r="E1146" s="55"/>
      <c r="F1146" s="55"/>
      <c r="G1146" s="55"/>
      <c r="H1146" s="55"/>
      <c r="I1146" s="59"/>
    </row>
    <row r="1147" s="50" customFormat="1" spans="1:9">
      <c r="A1147" s="54" t="s">
        <v>2984</v>
      </c>
      <c r="B1147" s="54" t="s">
        <v>2920</v>
      </c>
      <c r="C1147" s="54" t="s">
        <v>1591</v>
      </c>
      <c r="D1147" s="55"/>
      <c r="E1147" s="55"/>
      <c r="F1147" s="55"/>
      <c r="G1147" s="55"/>
      <c r="H1147" s="55"/>
      <c r="I1147" s="59"/>
    </row>
    <row r="1148" s="50" customFormat="1" spans="1:9">
      <c r="A1148" s="54" t="s">
        <v>2985</v>
      </c>
      <c r="B1148" s="54" t="s">
        <v>2920</v>
      </c>
      <c r="C1148" s="54" t="s">
        <v>1591</v>
      </c>
      <c r="D1148" s="55"/>
      <c r="E1148" s="55"/>
      <c r="F1148" s="55"/>
      <c r="G1148" s="55"/>
      <c r="H1148" s="55"/>
      <c r="I1148" s="59"/>
    </row>
    <row r="1149" s="50" customFormat="1" spans="1:9">
      <c r="A1149" s="54" t="s">
        <v>2986</v>
      </c>
      <c r="B1149" s="54" t="s">
        <v>2920</v>
      </c>
      <c r="C1149" s="54" t="s">
        <v>1591</v>
      </c>
      <c r="D1149" s="55"/>
      <c r="E1149" s="55"/>
      <c r="F1149" s="55"/>
      <c r="G1149" s="55"/>
      <c r="H1149" s="55"/>
      <c r="I1149" s="59"/>
    </row>
    <row r="1150" s="50" customFormat="1" spans="1:9">
      <c r="A1150" s="54" t="s">
        <v>2987</v>
      </c>
      <c r="B1150" s="54" t="s">
        <v>2920</v>
      </c>
      <c r="C1150" s="54" t="s">
        <v>1591</v>
      </c>
      <c r="D1150" s="55"/>
      <c r="E1150" s="55"/>
      <c r="F1150" s="55"/>
      <c r="G1150" s="55"/>
      <c r="H1150" s="55"/>
      <c r="I1150" s="59"/>
    </row>
    <row r="1151" s="50" customFormat="1" spans="1:9">
      <c r="A1151" s="54" t="s">
        <v>2988</v>
      </c>
      <c r="B1151" s="54" t="s">
        <v>2920</v>
      </c>
      <c r="C1151" s="54" t="s">
        <v>1591</v>
      </c>
      <c r="D1151" s="55"/>
      <c r="E1151" s="55"/>
      <c r="F1151" s="55"/>
      <c r="G1151" s="55"/>
      <c r="H1151" s="55"/>
      <c r="I1151" s="59"/>
    </row>
    <row r="1152" s="50" customFormat="1" spans="1:9">
      <c r="A1152" s="54" t="s">
        <v>2989</v>
      </c>
      <c r="B1152" s="54" t="s">
        <v>2920</v>
      </c>
      <c r="C1152" s="54" t="s">
        <v>1591</v>
      </c>
      <c r="D1152" s="55"/>
      <c r="E1152" s="55"/>
      <c r="F1152" s="55"/>
      <c r="G1152" s="55"/>
      <c r="H1152" s="55"/>
      <c r="I1152" s="59"/>
    </row>
    <row r="1153" s="50" customFormat="1" spans="1:9">
      <c r="A1153" s="54" t="s">
        <v>2990</v>
      </c>
      <c r="B1153" s="54" t="s">
        <v>2920</v>
      </c>
      <c r="C1153" s="54" t="s">
        <v>1591</v>
      </c>
      <c r="D1153" s="55"/>
      <c r="E1153" s="55"/>
      <c r="F1153" s="55"/>
      <c r="G1153" s="55"/>
      <c r="H1153" s="55"/>
      <c r="I1153" s="59"/>
    </row>
    <row r="1154" s="50" customFormat="1" spans="1:9">
      <c r="A1154" s="54" t="s">
        <v>2991</v>
      </c>
      <c r="B1154" s="54" t="s">
        <v>2920</v>
      </c>
      <c r="C1154" s="54" t="s">
        <v>1591</v>
      </c>
      <c r="D1154" s="55"/>
      <c r="E1154" s="55"/>
      <c r="F1154" s="55"/>
      <c r="G1154" s="55"/>
      <c r="H1154" s="55"/>
      <c r="I1154" s="59"/>
    </row>
    <row r="1155" s="50" customFormat="1" spans="1:9">
      <c r="A1155" s="54" t="s">
        <v>2992</v>
      </c>
      <c r="B1155" s="54" t="s">
        <v>2920</v>
      </c>
      <c r="C1155" s="54" t="s">
        <v>1591</v>
      </c>
      <c r="D1155" s="55"/>
      <c r="E1155" s="55"/>
      <c r="F1155" s="55"/>
      <c r="G1155" s="55"/>
      <c r="H1155" s="55"/>
      <c r="I1155" s="59"/>
    </row>
    <row r="1156" s="50" customFormat="1" spans="1:9">
      <c r="A1156" s="54" t="s">
        <v>2993</v>
      </c>
      <c r="B1156" s="54" t="s">
        <v>2920</v>
      </c>
      <c r="C1156" s="54" t="s">
        <v>1591</v>
      </c>
      <c r="D1156" s="55"/>
      <c r="E1156" s="55"/>
      <c r="F1156" s="55"/>
      <c r="G1156" s="55"/>
      <c r="H1156" s="55"/>
      <c r="I1156" s="59"/>
    </row>
    <row r="1157" s="50" customFormat="1" spans="1:9">
      <c r="A1157" s="54" t="s">
        <v>2994</v>
      </c>
      <c r="B1157" s="54" t="s">
        <v>2920</v>
      </c>
      <c r="C1157" s="54" t="s">
        <v>1591</v>
      </c>
      <c r="D1157" s="55"/>
      <c r="E1157" s="55"/>
      <c r="F1157" s="55"/>
      <c r="G1157" s="55"/>
      <c r="H1157" s="55"/>
      <c r="I1157" s="59"/>
    </row>
    <row r="1158" s="50" customFormat="1" spans="1:9">
      <c r="A1158" s="54" t="s">
        <v>2995</v>
      </c>
      <c r="B1158" s="54" t="s">
        <v>2920</v>
      </c>
      <c r="C1158" s="54" t="s">
        <v>1591</v>
      </c>
      <c r="D1158" s="55"/>
      <c r="E1158" s="55"/>
      <c r="F1158" s="55"/>
      <c r="G1158" s="55"/>
      <c r="H1158" s="55"/>
      <c r="I1158" s="59"/>
    </row>
    <row r="1159" s="50" customFormat="1" spans="1:9">
      <c r="A1159" s="54" t="s">
        <v>2996</v>
      </c>
      <c r="B1159" s="54" t="s">
        <v>2920</v>
      </c>
      <c r="C1159" s="54" t="s">
        <v>1591</v>
      </c>
      <c r="D1159" s="55"/>
      <c r="E1159" s="55"/>
      <c r="F1159" s="55"/>
      <c r="G1159" s="55"/>
      <c r="H1159" s="55"/>
      <c r="I1159" s="59"/>
    </row>
    <row r="1160" s="50" customFormat="1" spans="1:9">
      <c r="A1160" s="54" t="s">
        <v>2997</v>
      </c>
      <c r="B1160" s="54" t="s">
        <v>2920</v>
      </c>
      <c r="C1160" s="54" t="s">
        <v>1591</v>
      </c>
      <c r="D1160" s="55"/>
      <c r="E1160" s="55"/>
      <c r="F1160" s="55"/>
      <c r="G1160" s="55"/>
      <c r="H1160" s="55"/>
      <c r="I1160" s="59"/>
    </row>
    <row r="1161" s="50" customFormat="1" spans="1:9">
      <c r="A1161" s="54" t="s">
        <v>2998</v>
      </c>
      <c r="B1161" s="54" t="s">
        <v>2920</v>
      </c>
      <c r="C1161" s="54" t="s">
        <v>1591</v>
      </c>
      <c r="D1161" s="55"/>
      <c r="E1161" s="55"/>
      <c r="F1161" s="55"/>
      <c r="G1161" s="55"/>
      <c r="H1161" s="55"/>
      <c r="I1161" s="59"/>
    </row>
    <row r="1162" s="50" customFormat="1" spans="1:9">
      <c r="A1162" s="54" t="s">
        <v>2999</v>
      </c>
      <c r="B1162" s="54" t="s">
        <v>2920</v>
      </c>
      <c r="C1162" s="54" t="s">
        <v>1591</v>
      </c>
      <c r="D1162" s="55"/>
      <c r="E1162" s="55"/>
      <c r="F1162" s="55"/>
      <c r="G1162" s="55"/>
      <c r="H1162" s="55"/>
      <c r="I1162" s="59"/>
    </row>
    <row r="1163" s="50" customFormat="1" spans="1:9">
      <c r="A1163" s="54" t="s">
        <v>3000</v>
      </c>
      <c r="B1163" s="54" t="s">
        <v>2920</v>
      </c>
      <c r="C1163" s="54" t="s">
        <v>1591</v>
      </c>
      <c r="D1163" s="55"/>
      <c r="E1163" s="55"/>
      <c r="F1163" s="55"/>
      <c r="G1163" s="55"/>
      <c r="H1163" s="55"/>
      <c r="I1163" s="59"/>
    </row>
    <row r="1164" s="50" customFormat="1" spans="1:9">
      <c r="A1164" s="54" t="s">
        <v>3001</v>
      </c>
      <c r="B1164" s="54" t="s">
        <v>2920</v>
      </c>
      <c r="C1164" s="54" t="s">
        <v>1591</v>
      </c>
      <c r="D1164" s="55"/>
      <c r="E1164" s="55"/>
      <c r="F1164" s="55"/>
      <c r="G1164" s="55"/>
      <c r="H1164" s="55"/>
      <c r="I1164" s="59"/>
    </row>
    <row r="1165" s="50" customFormat="1" spans="1:9">
      <c r="A1165" s="54" t="s">
        <v>3002</v>
      </c>
      <c r="B1165" s="54" t="s">
        <v>2920</v>
      </c>
      <c r="C1165" s="54" t="s">
        <v>1591</v>
      </c>
      <c r="D1165" s="55"/>
      <c r="E1165" s="55"/>
      <c r="F1165" s="55"/>
      <c r="G1165" s="55"/>
      <c r="H1165" s="55"/>
      <c r="I1165" s="59"/>
    </row>
    <row r="1166" s="50" customFormat="1" spans="1:9">
      <c r="A1166" s="54" t="s">
        <v>3003</v>
      </c>
      <c r="B1166" s="54" t="s">
        <v>2920</v>
      </c>
      <c r="C1166" s="54" t="s">
        <v>1591</v>
      </c>
      <c r="D1166" s="55"/>
      <c r="E1166" s="55"/>
      <c r="F1166" s="55"/>
      <c r="G1166" s="55"/>
      <c r="H1166" s="55"/>
      <c r="I1166" s="59"/>
    </row>
    <row r="1167" s="50" customFormat="1" spans="1:9">
      <c r="A1167" s="54" t="s">
        <v>3004</v>
      </c>
      <c r="B1167" s="54" t="s">
        <v>2920</v>
      </c>
      <c r="C1167" s="54" t="s">
        <v>1591</v>
      </c>
      <c r="D1167" s="55"/>
      <c r="E1167" s="55"/>
      <c r="F1167" s="55"/>
      <c r="G1167" s="55"/>
      <c r="H1167" s="55"/>
      <c r="I1167" s="59"/>
    </row>
    <row r="1168" s="50" customFormat="1" spans="1:9">
      <c r="A1168" s="54" t="s">
        <v>3005</v>
      </c>
      <c r="B1168" s="54" t="s">
        <v>2920</v>
      </c>
      <c r="C1168" s="54" t="s">
        <v>1591</v>
      </c>
      <c r="D1168" s="55"/>
      <c r="E1168" s="55"/>
      <c r="F1168" s="55"/>
      <c r="G1168" s="55"/>
      <c r="H1168" s="55"/>
      <c r="I1168" s="59"/>
    </row>
    <row r="1169" s="50" customFormat="1" spans="1:9">
      <c r="A1169" s="54" t="s">
        <v>3006</v>
      </c>
      <c r="B1169" s="54" t="s">
        <v>2920</v>
      </c>
      <c r="C1169" s="54" t="s">
        <v>1591</v>
      </c>
      <c r="D1169" s="55"/>
      <c r="E1169" s="55"/>
      <c r="F1169" s="55"/>
      <c r="G1169" s="55"/>
      <c r="H1169" s="55"/>
      <c r="I1169" s="59"/>
    </row>
    <row r="1170" s="50" customFormat="1" spans="1:9">
      <c r="A1170" s="54" t="s">
        <v>3007</v>
      </c>
      <c r="B1170" s="54" t="s">
        <v>2920</v>
      </c>
      <c r="C1170" s="54" t="s">
        <v>1591</v>
      </c>
      <c r="D1170" s="55"/>
      <c r="E1170" s="55"/>
      <c r="F1170" s="55"/>
      <c r="G1170" s="55"/>
      <c r="H1170" s="55"/>
      <c r="I1170" s="59"/>
    </row>
    <row r="1171" s="50" customFormat="1" spans="1:9">
      <c r="A1171" s="54" t="s">
        <v>3008</v>
      </c>
      <c r="B1171" s="54" t="s">
        <v>2920</v>
      </c>
      <c r="C1171" s="54" t="s">
        <v>1591</v>
      </c>
      <c r="D1171" s="55"/>
      <c r="E1171" s="55"/>
      <c r="F1171" s="55"/>
      <c r="G1171" s="55"/>
      <c r="H1171" s="55"/>
      <c r="I1171" s="59"/>
    </row>
    <row r="1172" s="50" customFormat="1" spans="1:9">
      <c r="A1172" s="54" t="s">
        <v>3009</v>
      </c>
      <c r="B1172" s="54" t="s">
        <v>2920</v>
      </c>
      <c r="C1172" s="54" t="s">
        <v>1591</v>
      </c>
      <c r="D1172" s="55"/>
      <c r="E1172" s="55"/>
      <c r="F1172" s="55"/>
      <c r="G1172" s="55"/>
      <c r="H1172" s="55"/>
      <c r="I1172" s="59"/>
    </row>
    <row r="1173" s="50" customFormat="1" spans="1:9">
      <c r="A1173" s="54" t="s">
        <v>3010</v>
      </c>
      <c r="B1173" s="54" t="s">
        <v>2920</v>
      </c>
      <c r="C1173" s="54" t="s">
        <v>1591</v>
      </c>
      <c r="D1173" s="55"/>
      <c r="E1173" s="55"/>
      <c r="F1173" s="55"/>
      <c r="G1173" s="55"/>
      <c r="H1173" s="55"/>
      <c r="I1173" s="59"/>
    </row>
    <row r="1174" s="50" customFormat="1" spans="1:9">
      <c r="A1174" s="54" t="s">
        <v>3011</v>
      </c>
      <c r="B1174" s="54" t="s">
        <v>2920</v>
      </c>
      <c r="C1174" s="54" t="s">
        <v>1591</v>
      </c>
      <c r="D1174" s="55"/>
      <c r="E1174" s="55"/>
      <c r="F1174" s="55"/>
      <c r="G1174" s="55"/>
      <c r="H1174" s="55"/>
      <c r="I1174" s="59"/>
    </row>
    <row r="1175" s="50" customFormat="1" spans="1:9">
      <c r="A1175" s="54" t="s">
        <v>3012</v>
      </c>
      <c r="B1175" s="54" t="s">
        <v>2920</v>
      </c>
      <c r="C1175" s="54" t="s">
        <v>1591</v>
      </c>
      <c r="D1175" s="55"/>
      <c r="E1175" s="55"/>
      <c r="F1175" s="55"/>
      <c r="G1175" s="55"/>
      <c r="H1175" s="55"/>
      <c r="I1175" s="59"/>
    </row>
    <row r="1176" s="50" customFormat="1" spans="1:9">
      <c r="A1176" s="54" t="s">
        <v>3013</v>
      </c>
      <c r="B1176" s="54" t="s">
        <v>2920</v>
      </c>
      <c r="C1176" s="54" t="s">
        <v>1591</v>
      </c>
      <c r="D1176" s="55"/>
      <c r="E1176" s="55"/>
      <c r="F1176" s="55"/>
      <c r="G1176" s="55"/>
      <c r="H1176" s="55"/>
      <c r="I1176" s="59"/>
    </row>
    <row r="1177" s="50" customFormat="1" spans="1:9">
      <c r="A1177" s="54" t="s">
        <v>3014</v>
      </c>
      <c r="B1177" s="54" t="s">
        <v>2920</v>
      </c>
      <c r="C1177" s="54" t="s">
        <v>1591</v>
      </c>
      <c r="D1177" s="55"/>
      <c r="E1177" s="55"/>
      <c r="F1177" s="55"/>
      <c r="G1177" s="55"/>
      <c r="H1177" s="55"/>
      <c r="I1177" s="59"/>
    </row>
    <row r="1178" s="50" customFormat="1" spans="1:9">
      <c r="A1178" s="54" t="s">
        <v>3015</v>
      </c>
      <c r="B1178" s="54" t="s">
        <v>2920</v>
      </c>
      <c r="C1178" s="54" t="s">
        <v>1591</v>
      </c>
      <c r="D1178" s="55"/>
      <c r="E1178" s="55"/>
      <c r="F1178" s="55"/>
      <c r="G1178" s="55"/>
      <c r="H1178" s="55"/>
      <c r="I1178" s="59"/>
    </row>
    <row r="1179" s="50" customFormat="1" spans="1:9">
      <c r="A1179" s="54" t="s">
        <v>3016</v>
      </c>
      <c r="B1179" s="54" t="s">
        <v>2920</v>
      </c>
      <c r="C1179" s="54" t="s">
        <v>1591</v>
      </c>
      <c r="D1179" s="55"/>
      <c r="E1179" s="55"/>
      <c r="F1179" s="55"/>
      <c r="G1179" s="55"/>
      <c r="H1179" s="55"/>
      <c r="I1179" s="59"/>
    </row>
    <row r="1180" s="50" customFormat="1" spans="1:9">
      <c r="A1180" s="54" t="s">
        <v>3017</v>
      </c>
      <c r="B1180" s="54" t="s">
        <v>2920</v>
      </c>
      <c r="C1180" s="54" t="s">
        <v>1591</v>
      </c>
      <c r="D1180" s="55"/>
      <c r="E1180" s="55"/>
      <c r="F1180" s="55"/>
      <c r="G1180" s="55"/>
      <c r="H1180" s="55"/>
      <c r="I1180" s="59"/>
    </row>
    <row r="1181" s="50" customFormat="1" spans="1:9">
      <c r="A1181" s="54" t="s">
        <v>3018</v>
      </c>
      <c r="B1181" s="54" t="s">
        <v>2920</v>
      </c>
      <c r="C1181" s="54" t="s">
        <v>1591</v>
      </c>
      <c r="D1181" s="55"/>
      <c r="E1181" s="55"/>
      <c r="F1181" s="55"/>
      <c r="G1181" s="55"/>
      <c r="H1181" s="55"/>
      <c r="I1181" s="59"/>
    </row>
    <row r="1182" s="50" customFormat="1" spans="1:9">
      <c r="A1182" s="54" t="s">
        <v>3019</v>
      </c>
      <c r="B1182" s="54" t="s">
        <v>2920</v>
      </c>
      <c r="C1182" s="54" t="s">
        <v>1591</v>
      </c>
      <c r="D1182" s="55"/>
      <c r="E1182" s="55"/>
      <c r="F1182" s="55"/>
      <c r="G1182" s="55"/>
      <c r="H1182" s="55"/>
      <c r="I1182" s="59"/>
    </row>
    <row r="1183" s="50" customFormat="1" spans="1:9">
      <c r="A1183" s="54" t="s">
        <v>3020</v>
      </c>
      <c r="B1183" s="54" t="s">
        <v>2920</v>
      </c>
      <c r="C1183" s="54" t="s">
        <v>1591</v>
      </c>
      <c r="D1183" s="55"/>
      <c r="E1183" s="55"/>
      <c r="F1183" s="55"/>
      <c r="G1183" s="55"/>
      <c r="H1183" s="55"/>
      <c r="I1183" s="59"/>
    </row>
    <row r="1184" s="50" customFormat="1" spans="1:9">
      <c r="A1184" s="54" t="s">
        <v>3021</v>
      </c>
      <c r="B1184" s="54" t="s">
        <v>2920</v>
      </c>
      <c r="C1184" s="54" t="s">
        <v>1591</v>
      </c>
      <c r="D1184" s="55"/>
      <c r="E1184" s="55"/>
      <c r="F1184" s="55"/>
      <c r="G1184" s="55"/>
      <c r="H1184" s="55"/>
      <c r="I1184" s="59"/>
    </row>
    <row r="1185" s="50" customFormat="1" spans="1:9">
      <c r="A1185" s="54" t="s">
        <v>3022</v>
      </c>
      <c r="B1185" s="54" t="s">
        <v>2920</v>
      </c>
      <c r="C1185" s="54" t="s">
        <v>1591</v>
      </c>
      <c r="D1185" s="55"/>
      <c r="E1185" s="55"/>
      <c r="F1185" s="55"/>
      <c r="G1185" s="55"/>
      <c r="H1185" s="55"/>
      <c r="I1185" s="59"/>
    </row>
    <row r="1186" s="50" customFormat="1" spans="1:9">
      <c r="A1186" s="54" t="s">
        <v>3023</v>
      </c>
      <c r="B1186" s="54" t="s">
        <v>2920</v>
      </c>
      <c r="C1186" s="54" t="s">
        <v>1591</v>
      </c>
      <c r="D1186" s="55"/>
      <c r="E1186" s="55"/>
      <c r="F1186" s="55"/>
      <c r="G1186" s="55"/>
      <c r="H1186" s="55"/>
      <c r="I1186" s="59"/>
    </row>
    <row r="1187" s="50" customFormat="1" spans="1:9">
      <c r="A1187" s="54" t="s">
        <v>3024</v>
      </c>
      <c r="B1187" s="54" t="s">
        <v>2920</v>
      </c>
      <c r="C1187" s="54" t="s">
        <v>1591</v>
      </c>
      <c r="D1187" s="55"/>
      <c r="E1187" s="55"/>
      <c r="F1187" s="55"/>
      <c r="G1187" s="55"/>
      <c r="H1187" s="55"/>
      <c r="I1187" s="59"/>
    </row>
    <row r="1188" s="50" customFormat="1" spans="1:9">
      <c r="A1188" s="54" t="s">
        <v>3025</v>
      </c>
      <c r="B1188" s="54" t="s">
        <v>2920</v>
      </c>
      <c r="C1188" s="54" t="s">
        <v>1591</v>
      </c>
      <c r="D1188" s="55"/>
      <c r="E1188" s="55"/>
      <c r="F1188" s="55"/>
      <c r="G1188" s="55"/>
      <c r="H1188" s="55"/>
      <c r="I1188" s="59"/>
    </row>
    <row r="1189" s="50" customFormat="1" spans="1:9">
      <c r="A1189" s="54" t="s">
        <v>3026</v>
      </c>
      <c r="B1189" s="54" t="s">
        <v>2920</v>
      </c>
      <c r="C1189" s="54" t="s">
        <v>1591</v>
      </c>
      <c r="D1189" s="55"/>
      <c r="E1189" s="55"/>
      <c r="F1189" s="55"/>
      <c r="G1189" s="55"/>
      <c r="H1189" s="55"/>
      <c r="I1189" s="59"/>
    </row>
    <row r="1190" s="50" customFormat="1" spans="1:9">
      <c r="A1190" s="54" t="s">
        <v>3027</v>
      </c>
      <c r="B1190" s="54" t="s">
        <v>2920</v>
      </c>
      <c r="C1190" s="54" t="s">
        <v>1591</v>
      </c>
      <c r="D1190" s="55"/>
      <c r="E1190" s="55"/>
      <c r="F1190" s="55"/>
      <c r="G1190" s="55"/>
      <c r="H1190" s="55"/>
      <c r="I1190" s="59"/>
    </row>
    <row r="1191" s="50" customFormat="1" spans="1:9">
      <c r="A1191" s="54" t="s">
        <v>3028</v>
      </c>
      <c r="B1191" s="54" t="s">
        <v>2920</v>
      </c>
      <c r="C1191" s="54" t="s">
        <v>1591</v>
      </c>
      <c r="D1191" s="55"/>
      <c r="E1191" s="55"/>
      <c r="F1191" s="55"/>
      <c r="G1191" s="55"/>
      <c r="H1191" s="55"/>
      <c r="I1191" s="59"/>
    </row>
    <row r="1192" s="50" customFormat="1" spans="1:9">
      <c r="A1192" s="54" t="s">
        <v>3029</v>
      </c>
      <c r="B1192" s="54" t="s">
        <v>2920</v>
      </c>
      <c r="C1192" s="54" t="s">
        <v>1591</v>
      </c>
      <c r="D1192" s="55"/>
      <c r="E1192" s="55"/>
      <c r="F1192" s="55"/>
      <c r="G1192" s="55"/>
      <c r="H1192" s="55"/>
      <c r="I1192" s="59"/>
    </row>
    <row r="1193" s="50" customFormat="1" spans="1:9">
      <c r="A1193" s="54" t="s">
        <v>3030</v>
      </c>
      <c r="B1193" s="54" t="s">
        <v>2920</v>
      </c>
      <c r="C1193" s="54" t="s">
        <v>1591</v>
      </c>
      <c r="D1193" s="55"/>
      <c r="E1193" s="55"/>
      <c r="F1193" s="55"/>
      <c r="G1193" s="55"/>
      <c r="H1193" s="55"/>
      <c r="I1193" s="59"/>
    </row>
    <row r="1194" s="50" customFormat="1" spans="1:9">
      <c r="A1194" s="54" t="s">
        <v>3031</v>
      </c>
      <c r="B1194" s="54" t="s">
        <v>2920</v>
      </c>
      <c r="C1194" s="54" t="s">
        <v>1591</v>
      </c>
      <c r="D1194" s="55"/>
      <c r="E1194" s="55"/>
      <c r="F1194" s="55"/>
      <c r="G1194" s="55"/>
      <c r="H1194" s="55"/>
      <c r="I1194" s="59"/>
    </row>
    <row r="1195" s="50" customFormat="1" spans="1:9">
      <c r="A1195" s="54" t="s">
        <v>3032</v>
      </c>
      <c r="B1195" s="54" t="s">
        <v>2920</v>
      </c>
      <c r="C1195" s="54" t="s">
        <v>1591</v>
      </c>
      <c r="D1195" s="55"/>
      <c r="E1195" s="55"/>
      <c r="F1195" s="55"/>
      <c r="G1195" s="55"/>
      <c r="H1195" s="55"/>
      <c r="I1195" s="59"/>
    </row>
    <row r="1196" s="50" customFormat="1" spans="1:9">
      <c r="A1196" s="54" t="s">
        <v>3033</v>
      </c>
      <c r="B1196" s="54" t="s">
        <v>2920</v>
      </c>
      <c r="C1196" s="54" t="s">
        <v>1591</v>
      </c>
      <c r="D1196" s="55"/>
      <c r="E1196" s="55"/>
      <c r="F1196" s="55"/>
      <c r="G1196" s="55"/>
      <c r="H1196" s="55"/>
      <c r="I1196" s="59"/>
    </row>
    <row r="1197" s="50" customFormat="1" spans="1:9">
      <c r="A1197" s="54" t="s">
        <v>3034</v>
      </c>
      <c r="B1197" s="54" t="s">
        <v>2920</v>
      </c>
      <c r="C1197" s="54" t="s">
        <v>1591</v>
      </c>
      <c r="D1197" s="55"/>
      <c r="E1197" s="55"/>
      <c r="F1197" s="55"/>
      <c r="G1197" s="55"/>
      <c r="H1197" s="55"/>
      <c r="I1197" s="59"/>
    </row>
    <row r="1198" s="50" customFormat="1" spans="1:9">
      <c r="A1198" s="54" t="s">
        <v>3035</v>
      </c>
      <c r="B1198" s="54" t="s">
        <v>2920</v>
      </c>
      <c r="C1198" s="54" t="s">
        <v>1591</v>
      </c>
      <c r="D1198" s="55"/>
      <c r="E1198" s="55"/>
      <c r="F1198" s="55"/>
      <c r="G1198" s="55"/>
      <c r="H1198" s="55"/>
      <c r="I1198" s="59"/>
    </row>
    <row r="1199" s="50" customFormat="1" spans="1:9">
      <c r="A1199" s="54" t="s">
        <v>3036</v>
      </c>
      <c r="B1199" s="54" t="s">
        <v>2920</v>
      </c>
      <c r="C1199" s="54" t="s">
        <v>1591</v>
      </c>
      <c r="D1199" s="55"/>
      <c r="E1199" s="55"/>
      <c r="F1199" s="55"/>
      <c r="G1199" s="55"/>
      <c r="H1199" s="55"/>
      <c r="I1199" s="59"/>
    </row>
    <row r="1200" s="50" customFormat="1" spans="1:9">
      <c r="A1200" s="54" t="s">
        <v>3037</v>
      </c>
      <c r="B1200" s="54" t="s">
        <v>2920</v>
      </c>
      <c r="C1200" s="54" t="s">
        <v>1591</v>
      </c>
      <c r="D1200" s="55"/>
      <c r="E1200" s="55"/>
      <c r="F1200" s="55"/>
      <c r="G1200" s="55"/>
      <c r="H1200" s="55"/>
      <c r="I1200" s="59"/>
    </row>
    <row r="1201" s="50" customFormat="1" spans="1:9">
      <c r="A1201" s="54" t="s">
        <v>3038</v>
      </c>
      <c r="B1201" s="54" t="s">
        <v>2920</v>
      </c>
      <c r="C1201" s="54" t="s">
        <v>1591</v>
      </c>
      <c r="D1201" s="55"/>
      <c r="E1201" s="55"/>
      <c r="F1201" s="55"/>
      <c r="G1201" s="55"/>
      <c r="H1201" s="55"/>
      <c r="I1201" s="59"/>
    </row>
    <row r="1202" s="50" customFormat="1" spans="1:9">
      <c r="A1202" s="54" t="s">
        <v>3039</v>
      </c>
      <c r="B1202" s="54" t="s">
        <v>2920</v>
      </c>
      <c r="C1202" s="54" t="s">
        <v>1591</v>
      </c>
      <c r="D1202" s="55"/>
      <c r="E1202" s="55"/>
      <c r="F1202" s="55"/>
      <c r="G1202" s="55"/>
      <c r="H1202" s="55"/>
      <c r="I1202" s="59"/>
    </row>
    <row r="1203" s="50" customFormat="1" spans="1:9">
      <c r="A1203" s="54" t="s">
        <v>3040</v>
      </c>
      <c r="B1203" s="54" t="s">
        <v>2920</v>
      </c>
      <c r="C1203" s="54" t="s">
        <v>1591</v>
      </c>
      <c r="D1203" s="55"/>
      <c r="E1203" s="55"/>
      <c r="F1203" s="55"/>
      <c r="G1203" s="55"/>
      <c r="H1203" s="55"/>
      <c r="I1203" s="59"/>
    </row>
    <row r="1204" s="50" customFormat="1" spans="1:9">
      <c r="A1204" s="54" t="s">
        <v>3041</v>
      </c>
      <c r="B1204" s="54" t="s">
        <v>2920</v>
      </c>
      <c r="C1204" s="54" t="s">
        <v>1591</v>
      </c>
      <c r="D1204" s="55"/>
      <c r="E1204" s="55"/>
      <c r="F1204" s="55"/>
      <c r="G1204" s="55"/>
      <c r="H1204" s="55"/>
      <c r="I1204" s="59"/>
    </row>
    <row r="1205" s="50" customFormat="1" spans="1:9">
      <c r="A1205" s="54" t="s">
        <v>3042</v>
      </c>
      <c r="B1205" s="54" t="s">
        <v>2920</v>
      </c>
      <c r="C1205" s="54" t="s">
        <v>1591</v>
      </c>
      <c r="D1205" s="55"/>
      <c r="E1205" s="55"/>
      <c r="F1205" s="55"/>
      <c r="G1205" s="55"/>
      <c r="H1205" s="55"/>
      <c r="I1205" s="59"/>
    </row>
    <row r="1206" s="50" customFormat="1" spans="1:9">
      <c r="A1206" s="54" t="s">
        <v>3043</v>
      </c>
      <c r="B1206" s="54" t="s">
        <v>2920</v>
      </c>
      <c r="C1206" s="54" t="s">
        <v>1591</v>
      </c>
      <c r="D1206" s="55"/>
      <c r="E1206" s="55"/>
      <c r="F1206" s="55"/>
      <c r="G1206" s="55"/>
      <c r="H1206" s="55"/>
      <c r="I1206" s="59"/>
    </row>
    <row r="1207" s="50" customFormat="1" spans="1:9">
      <c r="A1207" s="54" t="s">
        <v>3044</v>
      </c>
      <c r="B1207" s="54" t="s">
        <v>2920</v>
      </c>
      <c r="C1207" s="54" t="s">
        <v>1591</v>
      </c>
      <c r="D1207" s="55"/>
      <c r="E1207" s="55"/>
      <c r="F1207" s="55"/>
      <c r="G1207" s="55"/>
      <c r="H1207" s="55"/>
      <c r="I1207" s="59"/>
    </row>
    <row r="1208" s="50" customFormat="1" spans="1:9">
      <c r="A1208" s="54" t="s">
        <v>3045</v>
      </c>
      <c r="B1208" s="54" t="s">
        <v>2920</v>
      </c>
      <c r="C1208" s="54" t="s">
        <v>1591</v>
      </c>
      <c r="D1208" s="55"/>
      <c r="E1208" s="55"/>
      <c r="F1208" s="55"/>
      <c r="G1208" s="55"/>
      <c r="H1208" s="55"/>
      <c r="I1208" s="59"/>
    </row>
    <row r="1209" s="50" customFormat="1" spans="1:9">
      <c r="A1209" s="54" t="s">
        <v>3046</v>
      </c>
      <c r="B1209" s="54" t="s">
        <v>2920</v>
      </c>
      <c r="C1209" s="54" t="s">
        <v>1591</v>
      </c>
      <c r="D1209" s="55"/>
      <c r="E1209" s="55"/>
      <c r="F1209" s="55"/>
      <c r="G1209" s="55"/>
      <c r="H1209" s="55"/>
      <c r="I1209" s="59"/>
    </row>
    <row r="1210" s="50" customFormat="1" spans="1:9">
      <c r="A1210" s="54" t="s">
        <v>3047</v>
      </c>
      <c r="B1210" s="54" t="s">
        <v>2920</v>
      </c>
      <c r="C1210" s="54" t="s">
        <v>1591</v>
      </c>
      <c r="D1210" s="55"/>
      <c r="E1210" s="55"/>
      <c r="F1210" s="55"/>
      <c r="G1210" s="55"/>
      <c r="H1210" s="55"/>
      <c r="I1210" s="59"/>
    </row>
    <row r="1211" s="50" customFormat="1" spans="1:9">
      <c r="A1211" s="54" t="s">
        <v>3048</v>
      </c>
      <c r="B1211" s="54" t="s">
        <v>2920</v>
      </c>
      <c r="C1211" s="54" t="s">
        <v>1591</v>
      </c>
      <c r="D1211" s="55"/>
      <c r="E1211" s="55"/>
      <c r="F1211" s="55"/>
      <c r="G1211" s="55"/>
      <c r="H1211" s="55"/>
      <c r="I1211" s="59"/>
    </row>
    <row r="1212" s="50" customFormat="1" spans="1:9">
      <c r="A1212" s="54" t="s">
        <v>3049</v>
      </c>
      <c r="B1212" s="54" t="s">
        <v>2920</v>
      </c>
      <c r="C1212" s="54" t="s">
        <v>1591</v>
      </c>
      <c r="D1212" s="55"/>
      <c r="E1212" s="55"/>
      <c r="F1212" s="55"/>
      <c r="G1212" s="55"/>
      <c r="H1212" s="55"/>
      <c r="I1212" s="59"/>
    </row>
    <row r="1213" s="50" customFormat="1" spans="1:9">
      <c r="A1213" s="54" t="s">
        <v>3050</v>
      </c>
      <c r="B1213" s="54" t="s">
        <v>2920</v>
      </c>
      <c r="C1213" s="54" t="s">
        <v>1591</v>
      </c>
      <c r="D1213" s="55"/>
      <c r="E1213" s="55"/>
      <c r="F1213" s="55"/>
      <c r="G1213" s="55"/>
      <c r="H1213" s="55"/>
      <c r="I1213" s="59"/>
    </row>
    <row r="1214" s="50" customFormat="1" spans="1:9">
      <c r="A1214" s="54" t="s">
        <v>3051</v>
      </c>
      <c r="B1214" s="54" t="s">
        <v>2920</v>
      </c>
      <c r="C1214" s="54" t="s">
        <v>1591</v>
      </c>
      <c r="D1214" s="55"/>
      <c r="E1214" s="55"/>
      <c r="F1214" s="55"/>
      <c r="G1214" s="55"/>
      <c r="H1214" s="55"/>
      <c r="I1214" s="59"/>
    </row>
    <row r="1215" s="50" customFormat="1" spans="1:9">
      <c r="A1215" s="54" t="s">
        <v>3052</v>
      </c>
      <c r="B1215" s="54" t="s">
        <v>2920</v>
      </c>
      <c r="C1215" s="54" t="s">
        <v>1591</v>
      </c>
      <c r="D1215" s="55"/>
      <c r="E1215" s="55"/>
      <c r="F1215" s="55"/>
      <c r="G1215" s="55"/>
      <c r="H1215" s="55"/>
      <c r="I1215" s="59"/>
    </row>
    <row r="1216" s="50" customFormat="1" spans="1:9">
      <c r="A1216" s="54" t="s">
        <v>3053</v>
      </c>
      <c r="B1216" s="54" t="s">
        <v>2920</v>
      </c>
      <c r="C1216" s="54" t="s">
        <v>1591</v>
      </c>
      <c r="D1216" s="55"/>
      <c r="E1216" s="55"/>
      <c r="F1216" s="55"/>
      <c r="G1216" s="55"/>
      <c r="H1216" s="55"/>
      <c r="I1216" s="59"/>
    </row>
    <row r="1217" s="50" customFormat="1" spans="1:9">
      <c r="A1217" s="54" t="s">
        <v>3054</v>
      </c>
      <c r="B1217" s="54" t="s">
        <v>2920</v>
      </c>
      <c r="C1217" s="54" t="s">
        <v>1591</v>
      </c>
      <c r="D1217" s="55"/>
      <c r="E1217" s="55"/>
      <c r="F1217" s="55"/>
      <c r="G1217" s="55"/>
      <c r="H1217" s="55"/>
      <c r="I1217" s="59"/>
    </row>
    <row r="1218" s="50" customFormat="1" spans="1:9">
      <c r="A1218" s="54" t="s">
        <v>3055</v>
      </c>
      <c r="B1218" s="54" t="s">
        <v>2920</v>
      </c>
      <c r="C1218" s="54" t="s">
        <v>1591</v>
      </c>
      <c r="D1218" s="55"/>
      <c r="E1218" s="55"/>
      <c r="F1218" s="55"/>
      <c r="G1218" s="55"/>
      <c r="H1218" s="55"/>
      <c r="I1218" s="59"/>
    </row>
    <row r="1219" s="50" customFormat="1" spans="1:9">
      <c r="A1219" s="54" t="s">
        <v>3056</v>
      </c>
      <c r="B1219" s="54" t="s">
        <v>2920</v>
      </c>
      <c r="C1219" s="54" t="s">
        <v>1591</v>
      </c>
      <c r="D1219" s="55"/>
      <c r="E1219" s="55"/>
      <c r="F1219" s="55"/>
      <c r="G1219" s="55"/>
      <c r="H1219" s="55"/>
      <c r="I1219" s="59"/>
    </row>
    <row r="1220" s="50" customFormat="1" spans="1:9">
      <c r="A1220" s="54" t="s">
        <v>3057</v>
      </c>
      <c r="B1220" s="54" t="s">
        <v>2920</v>
      </c>
      <c r="C1220" s="54" t="s">
        <v>1591</v>
      </c>
      <c r="D1220" s="55"/>
      <c r="E1220" s="55"/>
      <c r="F1220" s="55"/>
      <c r="G1220" s="55"/>
      <c r="H1220" s="55"/>
      <c r="I1220" s="59"/>
    </row>
    <row r="1221" s="50" customFormat="1" spans="1:9">
      <c r="A1221" s="54" t="s">
        <v>3058</v>
      </c>
      <c r="B1221" s="54" t="s">
        <v>2920</v>
      </c>
      <c r="C1221" s="54" t="s">
        <v>1591</v>
      </c>
      <c r="D1221" s="55"/>
      <c r="E1221" s="55"/>
      <c r="F1221" s="55"/>
      <c r="G1221" s="55"/>
      <c r="H1221" s="55"/>
      <c r="I1221" s="59"/>
    </row>
    <row r="1222" s="50" customFormat="1" spans="1:9">
      <c r="A1222" s="54" t="s">
        <v>3059</v>
      </c>
      <c r="B1222" s="54" t="s">
        <v>2920</v>
      </c>
      <c r="C1222" s="54" t="s">
        <v>1591</v>
      </c>
      <c r="D1222" s="55"/>
      <c r="E1222" s="55"/>
      <c r="F1222" s="55"/>
      <c r="G1222" s="55"/>
      <c r="H1222" s="55"/>
      <c r="I1222" s="59"/>
    </row>
    <row r="1223" s="50" customFormat="1" spans="1:9">
      <c r="A1223" s="54" t="s">
        <v>3060</v>
      </c>
      <c r="B1223" s="54" t="s">
        <v>2920</v>
      </c>
      <c r="C1223" s="54" t="s">
        <v>1591</v>
      </c>
      <c r="D1223" s="55"/>
      <c r="E1223" s="55"/>
      <c r="F1223" s="55"/>
      <c r="G1223" s="55"/>
      <c r="H1223" s="55"/>
      <c r="I1223" s="59"/>
    </row>
    <row r="1224" s="50" customFormat="1" spans="1:9">
      <c r="A1224" s="54" t="s">
        <v>3061</v>
      </c>
      <c r="B1224" s="54" t="s">
        <v>2920</v>
      </c>
      <c r="C1224" s="54" t="s">
        <v>1591</v>
      </c>
      <c r="D1224" s="55"/>
      <c r="E1224" s="55"/>
      <c r="F1224" s="55"/>
      <c r="G1224" s="55"/>
      <c r="H1224" s="55"/>
      <c r="I1224" s="59"/>
    </row>
    <row r="1225" s="50" customFormat="1" spans="1:9">
      <c r="A1225" s="54" t="s">
        <v>3062</v>
      </c>
      <c r="B1225" s="54" t="s">
        <v>2920</v>
      </c>
      <c r="C1225" s="54" t="s">
        <v>1591</v>
      </c>
      <c r="D1225" s="55"/>
      <c r="E1225" s="55"/>
      <c r="F1225" s="55"/>
      <c r="G1225" s="55"/>
      <c r="H1225" s="55"/>
      <c r="I1225" s="59"/>
    </row>
    <row r="1226" s="50" customFormat="1" spans="1:9">
      <c r="A1226" s="54" t="s">
        <v>3063</v>
      </c>
      <c r="B1226" s="54" t="s">
        <v>2920</v>
      </c>
      <c r="C1226" s="54" t="s">
        <v>1591</v>
      </c>
      <c r="D1226" s="55"/>
      <c r="E1226" s="55"/>
      <c r="F1226" s="55"/>
      <c r="G1226" s="55"/>
      <c r="H1226" s="55"/>
      <c r="I1226" s="59"/>
    </row>
    <row r="1227" s="50" customFormat="1" spans="1:9">
      <c r="A1227" s="54" t="s">
        <v>3064</v>
      </c>
      <c r="B1227" s="54" t="s">
        <v>2920</v>
      </c>
      <c r="C1227" s="54" t="s">
        <v>1591</v>
      </c>
      <c r="D1227" s="55"/>
      <c r="E1227" s="55"/>
      <c r="F1227" s="55"/>
      <c r="G1227" s="55"/>
      <c r="H1227" s="55"/>
      <c r="I1227" s="59"/>
    </row>
    <row r="1228" s="50" customFormat="1" spans="1:9">
      <c r="A1228" s="54" t="s">
        <v>3065</v>
      </c>
      <c r="B1228" s="54" t="s">
        <v>2920</v>
      </c>
      <c r="C1228" s="54" t="s">
        <v>1591</v>
      </c>
      <c r="D1228" s="55"/>
      <c r="E1228" s="55"/>
      <c r="F1228" s="55"/>
      <c r="G1228" s="55"/>
      <c r="H1228" s="55"/>
      <c r="I1228" s="59"/>
    </row>
    <row r="1229" s="50" customFormat="1" spans="1:9">
      <c r="A1229" s="54" t="s">
        <v>3066</v>
      </c>
      <c r="B1229" s="54" t="s">
        <v>2920</v>
      </c>
      <c r="C1229" s="54" t="s">
        <v>1591</v>
      </c>
      <c r="D1229" s="55"/>
      <c r="E1229" s="55"/>
      <c r="F1229" s="55"/>
      <c r="G1229" s="55"/>
      <c r="H1229" s="55"/>
      <c r="I1229" s="59"/>
    </row>
    <row r="1230" s="50" customFormat="1" spans="1:9">
      <c r="A1230" s="54" t="s">
        <v>3067</v>
      </c>
      <c r="B1230" s="54" t="s">
        <v>2920</v>
      </c>
      <c r="C1230" s="54" t="s">
        <v>1591</v>
      </c>
      <c r="D1230" s="55"/>
      <c r="E1230" s="55"/>
      <c r="F1230" s="55"/>
      <c r="G1230" s="55"/>
      <c r="H1230" s="55"/>
      <c r="I1230" s="59"/>
    </row>
    <row r="1231" s="50" customFormat="1" spans="1:9">
      <c r="A1231" s="54" t="s">
        <v>3068</v>
      </c>
      <c r="B1231" s="54" t="s">
        <v>3069</v>
      </c>
      <c r="C1231" s="54" t="s">
        <v>1591</v>
      </c>
      <c r="D1231" s="55"/>
      <c r="E1231" s="55"/>
      <c r="F1231" s="55"/>
      <c r="G1231" s="55"/>
      <c r="H1231" s="55"/>
      <c r="I1231" s="59"/>
    </row>
    <row r="1232" s="50" customFormat="1" spans="1:9">
      <c r="A1232" s="54" t="s">
        <v>3070</v>
      </c>
      <c r="B1232" s="54" t="s">
        <v>3069</v>
      </c>
      <c r="C1232" s="54" t="s">
        <v>1591</v>
      </c>
      <c r="D1232" s="55"/>
      <c r="E1232" s="55"/>
      <c r="F1232" s="55"/>
      <c r="G1232" s="55"/>
      <c r="H1232" s="55"/>
      <c r="I1232" s="59"/>
    </row>
    <row r="1233" s="50" customFormat="1" spans="1:9">
      <c r="A1233" s="54" t="s">
        <v>3071</v>
      </c>
      <c r="B1233" s="54" t="s">
        <v>3069</v>
      </c>
      <c r="C1233" s="54" t="s">
        <v>1591</v>
      </c>
      <c r="D1233" s="55"/>
      <c r="E1233" s="55"/>
      <c r="F1233" s="55"/>
      <c r="G1233" s="55"/>
      <c r="H1233" s="55"/>
      <c r="I1233" s="59"/>
    </row>
    <row r="1234" s="50" customFormat="1" spans="1:9">
      <c r="A1234" s="54" t="s">
        <v>3072</v>
      </c>
      <c r="B1234" s="54" t="s">
        <v>3069</v>
      </c>
      <c r="C1234" s="54" t="s">
        <v>1591</v>
      </c>
      <c r="D1234" s="55"/>
      <c r="E1234" s="55"/>
      <c r="F1234" s="55"/>
      <c r="G1234" s="55"/>
      <c r="H1234" s="55"/>
      <c r="I1234" s="59"/>
    </row>
    <row r="1235" s="50" customFormat="1" spans="1:9">
      <c r="A1235" s="54" t="s">
        <v>3073</v>
      </c>
      <c r="B1235" s="54" t="s">
        <v>3069</v>
      </c>
      <c r="C1235" s="54" t="s">
        <v>1591</v>
      </c>
      <c r="D1235" s="55"/>
      <c r="E1235" s="55"/>
      <c r="F1235" s="55"/>
      <c r="G1235" s="55"/>
      <c r="H1235" s="55"/>
      <c r="I1235" s="59"/>
    </row>
    <row r="1236" s="50" customFormat="1" spans="1:9">
      <c r="A1236" s="54" t="s">
        <v>3074</v>
      </c>
      <c r="B1236" s="54" t="s">
        <v>3069</v>
      </c>
      <c r="C1236" s="54" t="s">
        <v>1591</v>
      </c>
      <c r="D1236" s="55"/>
      <c r="E1236" s="55"/>
      <c r="F1236" s="55"/>
      <c r="G1236" s="55"/>
      <c r="H1236" s="55"/>
      <c r="I1236" s="59"/>
    </row>
    <row r="1237" s="50" customFormat="1" spans="1:9">
      <c r="A1237" s="54" t="s">
        <v>3075</v>
      </c>
      <c r="B1237" s="54" t="s">
        <v>3069</v>
      </c>
      <c r="C1237" s="54" t="s">
        <v>1591</v>
      </c>
      <c r="D1237" s="55"/>
      <c r="E1237" s="55"/>
      <c r="F1237" s="55"/>
      <c r="G1237" s="55"/>
      <c r="H1237" s="55"/>
      <c r="I1237" s="59"/>
    </row>
    <row r="1238" s="50" customFormat="1" spans="1:9">
      <c r="A1238" s="54" t="s">
        <v>3076</v>
      </c>
      <c r="B1238" s="54" t="s">
        <v>3069</v>
      </c>
      <c r="C1238" s="54" t="s">
        <v>1591</v>
      </c>
      <c r="D1238" s="55"/>
      <c r="E1238" s="55"/>
      <c r="F1238" s="55"/>
      <c r="G1238" s="55"/>
      <c r="H1238" s="55"/>
      <c r="I1238" s="59"/>
    </row>
    <row r="1239" s="50" customFormat="1" spans="1:9">
      <c r="A1239" s="54" t="s">
        <v>3077</v>
      </c>
      <c r="B1239" s="54" t="s">
        <v>3069</v>
      </c>
      <c r="C1239" s="54" t="s">
        <v>1591</v>
      </c>
      <c r="D1239" s="55"/>
      <c r="E1239" s="55"/>
      <c r="F1239" s="55"/>
      <c r="G1239" s="55"/>
      <c r="H1239" s="55"/>
      <c r="I1239" s="59"/>
    </row>
    <row r="1240" s="50" customFormat="1" spans="1:9">
      <c r="A1240" s="54" t="s">
        <v>3078</v>
      </c>
      <c r="B1240" s="54" t="s">
        <v>3069</v>
      </c>
      <c r="C1240" s="54" t="s">
        <v>1591</v>
      </c>
      <c r="D1240" s="55"/>
      <c r="E1240" s="55"/>
      <c r="F1240" s="55"/>
      <c r="G1240" s="55"/>
      <c r="H1240" s="55"/>
      <c r="I1240" s="59"/>
    </row>
    <row r="1241" s="50" customFormat="1" spans="1:9">
      <c r="A1241" s="54" t="s">
        <v>3079</v>
      </c>
      <c r="B1241" s="54" t="s">
        <v>3069</v>
      </c>
      <c r="C1241" s="54" t="s">
        <v>1591</v>
      </c>
      <c r="D1241" s="55"/>
      <c r="E1241" s="55"/>
      <c r="F1241" s="55"/>
      <c r="G1241" s="55"/>
      <c r="H1241" s="55"/>
      <c r="I1241" s="59"/>
    </row>
    <row r="1242" s="50" customFormat="1" spans="1:9">
      <c r="A1242" s="54" t="s">
        <v>3080</v>
      </c>
      <c r="B1242" s="54" t="s">
        <v>3069</v>
      </c>
      <c r="C1242" s="54" t="s">
        <v>1591</v>
      </c>
      <c r="D1242" s="55"/>
      <c r="E1242" s="55"/>
      <c r="F1242" s="55"/>
      <c r="G1242" s="55"/>
      <c r="H1242" s="55"/>
      <c r="I1242" s="59"/>
    </row>
    <row r="1243" s="50" customFormat="1" spans="1:9">
      <c r="A1243" s="54" t="s">
        <v>3081</v>
      </c>
      <c r="B1243" s="54" t="s">
        <v>3069</v>
      </c>
      <c r="C1243" s="54" t="s">
        <v>1591</v>
      </c>
      <c r="D1243" s="55"/>
      <c r="E1243" s="55"/>
      <c r="F1243" s="55"/>
      <c r="G1243" s="55"/>
      <c r="H1243" s="55"/>
      <c r="I1243" s="59"/>
    </row>
    <row r="1244" s="50" customFormat="1" spans="1:9">
      <c r="A1244" s="54" t="s">
        <v>3082</v>
      </c>
      <c r="B1244" s="54" t="s">
        <v>3069</v>
      </c>
      <c r="C1244" s="54" t="s">
        <v>1591</v>
      </c>
      <c r="D1244" s="55"/>
      <c r="E1244" s="55"/>
      <c r="F1244" s="55"/>
      <c r="G1244" s="55"/>
      <c r="H1244" s="55"/>
      <c r="I1244" s="59"/>
    </row>
    <row r="1245" s="50" customFormat="1" spans="1:9">
      <c r="A1245" s="54" t="s">
        <v>3083</v>
      </c>
      <c r="B1245" s="54" t="s">
        <v>3069</v>
      </c>
      <c r="C1245" s="54" t="s">
        <v>1591</v>
      </c>
      <c r="D1245" s="55"/>
      <c r="E1245" s="55"/>
      <c r="F1245" s="55"/>
      <c r="G1245" s="55"/>
      <c r="H1245" s="55"/>
      <c r="I1245" s="59"/>
    </row>
    <row r="1246" s="50" customFormat="1" spans="1:9">
      <c r="A1246" s="54" t="s">
        <v>3084</v>
      </c>
      <c r="B1246" s="54" t="s">
        <v>3069</v>
      </c>
      <c r="C1246" s="54" t="s">
        <v>1591</v>
      </c>
      <c r="D1246" s="55"/>
      <c r="E1246" s="55"/>
      <c r="F1246" s="55"/>
      <c r="G1246" s="55"/>
      <c r="H1246" s="55"/>
      <c r="I1246" s="59"/>
    </row>
    <row r="1247" s="50" customFormat="1" spans="1:9">
      <c r="A1247" s="54" t="s">
        <v>3085</v>
      </c>
      <c r="B1247" s="54" t="s">
        <v>3069</v>
      </c>
      <c r="C1247" s="54" t="s">
        <v>1591</v>
      </c>
      <c r="D1247" s="55"/>
      <c r="E1247" s="55"/>
      <c r="F1247" s="55"/>
      <c r="G1247" s="55"/>
      <c r="H1247" s="55"/>
      <c r="I1247" s="59"/>
    </row>
    <row r="1248" s="50" customFormat="1" spans="1:9">
      <c r="A1248" s="54" t="s">
        <v>3086</v>
      </c>
      <c r="B1248" s="54" t="s">
        <v>3069</v>
      </c>
      <c r="C1248" s="54" t="s">
        <v>1591</v>
      </c>
      <c r="D1248" s="55"/>
      <c r="E1248" s="55"/>
      <c r="F1248" s="55"/>
      <c r="G1248" s="55"/>
      <c r="H1248" s="55"/>
      <c r="I1248" s="59"/>
    </row>
    <row r="1249" s="50" customFormat="1" spans="1:9">
      <c r="A1249" s="54" t="s">
        <v>3087</v>
      </c>
      <c r="B1249" s="54" t="s">
        <v>3069</v>
      </c>
      <c r="C1249" s="54" t="s">
        <v>1591</v>
      </c>
      <c r="D1249" s="55"/>
      <c r="E1249" s="55"/>
      <c r="F1249" s="55"/>
      <c r="G1249" s="55"/>
      <c r="H1249" s="55"/>
      <c r="I1249" s="59"/>
    </row>
    <row r="1250" s="50" customFormat="1" spans="1:9">
      <c r="A1250" s="54" t="s">
        <v>3088</v>
      </c>
      <c r="B1250" s="54" t="s">
        <v>3069</v>
      </c>
      <c r="C1250" s="54" t="s">
        <v>1591</v>
      </c>
      <c r="D1250" s="55"/>
      <c r="E1250" s="55"/>
      <c r="F1250" s="55"/>
      <c r="G1250" s="55"/>
      <c r="H1250" s="55"/>
      <c r="I1250" s="59"/>
    </row>
    <row r="1251" s="50" customFormat="1" spans="1:9">
      <c r="A1251" s="54" t="s">
        <v>3089</v>
      </c>
      <c r="B1251" s="54" t="s">
        <v>3069</v>
      </c>
      <c r="C1251" s="54" t="s">
        <v>1591</v>
      </c>
      <c r="D1251" s="55"/>
      <c r="E1251" s="55"/>
      <c r="F1251" s="55"/>
      <c r="G1251" s="55"/>
      <c r="H1251" s="55"/>
      <c r="I1251" s="59"/>
    </row>
    <row r="1252" s="50" customFormat="1" spans="1:9">
      <c r="A1252" s="54" t="s">
        <v>3090</v>
      </c>
      <c r="B1252" s="54" t="s">
        <v>3069</v>
      </c>
      <c r="C1252" s="54" t="s">
        <v>1591</v>
      </c>
      <c r="D1252" s="55"/>
      <c r="E1252" s="55"/>
      <c r="F1252" s="55"/>
      <c r="G1252" s="55"/>
      <c r="H1252" s="55"/>
      <c r="I1252" s="59"/>
    </row>
    <row r="1253" s="50" customFormat="1" spans="1:9">
      <c r="A1253" s="54" t="s">
        <v>3091</v>
      </c>
      <c r="B1253" s="54" t="s">
        <v>3069</v>
      </c>
      <c r="C1253" s="54" t="s">
        <v>1591</v>
      </c>
      <c r="D1253" s="55"/>
      <c r="E1253" s="55"/>
      <c r="F1253" s="55"/>
      <c r="G1253" s="55"/>
      <c r="H1253" s="55"/>
      <c r="I1253" s="59"/>
    </row>
    <row r="1254" s="50" customFormat="1" spans="1:9">
      <c r="A1254" s="54" t="s">
        <v>3092</v>
      </c>
      <c r="B1254" s="54" t="s">
        <v>3069</v>
      </c>
      <c r="C1254" s="54" t="s">
        <v>1591</v>
      </c>
      <c r="D1254" s="55"/>
      <c r="E1254" s="55"/>
      <c r="F1254" s="55"/>
      <c r="G1254" s="55"/>
      <c r="H1254" s="55"/>
      <c r="I1254" s="59"/>
    </row>
    <row r="1255" s="50" customFormat="1" spans="1:9">
      <c r="A1255" s="54" t="s">
        <v>3093</v>
      </c>
      <c r="B1255" s="54" t="s">
        <v>3069</v>
      </c>
      <c r="C1255" s="54" t="s">
        <v>1591</v>
      </c>
      <c r="D1255" s="55"/>
      <c r="E1255" s="55"/>
      <c r="F1255" s="55"/>
      <c r="G1255" s="55"/>
      <c r="H1255" s="55"/>
      <c r="I1255" s="59"/>
    </row>
    <row r="1256" s="50" customFormat="1" spans="1:9">
      <c r="A1256" s="54" t="s">
        <v>3094</v>
      </c>
      <c r="B1256" s="54" t="s">
        <v>3069</v>
      </c>
      <c r="C1256" s="54" t="s">
        <v>1591</v>
      </c>
      <c r="D1256" s="55"/>
      <c r="E1256" s="55"/>
      <c r="F1256" s="55"/>
      <c r="G1256" s="55"/>
      <c r="H1256" s="55"/>
      <c r="I1256" s="59"/>
    </row>
    <row r="1257" s="50" customFormat="1" spans="1:9">
      <c r="A1257" s="54" t="s">
        <v>3095</v>
      </c>
      <c r="B1257" s="54" t="s">
        <v>3069</v>
      </c>
      <c r="C1257" s="54" t="s">
        <v>1591</v>
      </c>
      <c r="D1257" s="55"/>
      <c r="E1257" s="55"/>
      <c r="F1257" s="55"/>
      <c r="G1257" s="55"/>
      <c r="H1257" s="55"/>
      <c r="I1257" s="59"/>
    </row>
    <row r="1258" s="50" customFormat="1" spans="1:9">
      <c r="A1258" s="54" t="s">
        <v>3096</v>
      </c>
      <c r="B1258" s="54" t="s">
        <v>3069</v>
      </c>
      <c r="C1258" s="54" t="s">
        <v>1591</v>
      </c>
      <c r="D1258" s="55"/>
      <c r="E1258" s="55"/>
      <c r="F1258" s="55"/>
      <c r="G1258" s="55"/>
      <c r="H1258" s="55"/>
      <c r="I1258" s="59"/>
    </row>
    <row r="1259" s="50" customFormat="1" spans="1:9">
      <c r="A1259" s="54" t="s">
        <v>3097</v>
      </c>
      <c r="B1259" s="54" t="s">
        <v>3069</v>
      </c>
      <c r="C1259" s="54" t="s">
        <v>1591</v>
      </c>
      <c r="D1259" s="55"/>
      <c r="E1259" s="55"/>
      <c r="F1259" s="55"/>
      <c r="G1259" s="55"/>
      <c r="H1259" s="55"/>
      <c r="I1259" s="59"/>
    </row>
    <row r="1260" s="50" customFormat="1" spans="1:9">
      <c r="A1260" s="54" t="s">
        <v>3098</v>
      </c>
      <c r="B1260" s="54" t="s">
        <v>3069</v>
      </c>
      <c r="C1260" s="54" t="s">
        <v>1591</v>
      </c>
      <c r="D1260" s="55"/>
      <c r="E1260" s="55"/>
      <c r="F1260" s="55"/>
      <c r="G1260" s="55"/>
      <c r="H1260" s="55"/>
      <c r="I1260" s="59"/>
    </row>
    <row r="1261" s="50" customFormat="1" spans="1:9">
      <c r="A1261" s="54" t="s">
        <v>3099</v>
      </c>
      <c r="B1261" s="54" t="s">
        <v>3069</v>
      </c>
      <c r="C1261" s="54" t="s">
        <v>1591</v>
      </c>
      <c r="D1261" s="55"/>
      <c r="E1261" s="55"/>
      <c r="F1261" s="55"/>
      <c r="G1261" s="55"/>
      <c r="H1261" s="55"/>
      <c r="I1261" s="59"/>
    </row>
    <row r="1262" s="50" customFormat="1" spans="1:9">
      <c r="A1262" s="54" t="s">
        <v>3100</v>
      </c>
      <c r="B1262" s="54" t="s">
        <v>3069</v>
      </c>
      <c r="C1262" s="54" t="s">
        <v>1591</v>
      </c>
      <c r="D1262" s="55"/>
      <c r="E1262" s="55"/>
      <c r="F1262" s="55"/>
      <c r="G1262" s="55"/>
      <c r="H1262" s="55"/>
      <c r="I1262" s="59"/>
    </row>
    <row r="1263" s="50" customFormat="1" spans="1:9">
      <c r="A1263" s="54" t="s">
        <v>3101</v>
      </c>
      <c r="B1263" s="54" t="s">
        <v>3069</v>
      </c>
      <c r="C1263" s="54" t="s">
        <v>1591</v>
      </c>
      <c r="D1263" s="55"/>
      <c r="E1263" s="55"/>
      <c r="F1263" s="55"/>
      <c r="G1263" s="55"/>
      <c r="H1263" s="55"/>
      <c r="I1263" s="59"/>
    </row>
    <row r="1264" s="50" customFormat="1" spans="1:9">
      <c r="A1264" s="54" t="s">
        <v>3102</v>
      </c>
      <c r="B1264" s="54" t="s">
        <v>3069</v>
      </c>
      <c r="C1264" s="54" t="s">
        <v>1591</v>
      </c>
      <c r="D1264" s="55"/>
      <c r="E1264" s="55"/>
      <c r="F1264" s="55"/>
      <c r="G1264" s="55"/>
      <c r="H1264" s="55"/>
      <c r="I1264" s="59"/>
    </row>
    <row r="1265" s="50" customFormat="1" spans="1:9">
      <c r="A1265" s="54" t="s">
        <v>3103</v>
      </c>
      <c r="B1265" s="54" t="s">
        <v>3069</v>
      </c>
      <c r="C1265" s="54" t="s">
        <v>1591</v>
      </c>
      <c r="D1265" s="55"/>
      <c r="E1265" s="55"/>
      <c r="F1265" s="55"/>
      <c r="G1265" s="55"/>
      <c r="H1265" s="55"/>
      <c r="I1265" s="59"/>
    </row>
    <row r="1266" s="50" customFormat="1" spans="1:9">
      <c r="A1266" s="54" t="s">
        <v>3104</v>
      </c>
      <c r="B1266" s="54" t="s">
        <v>3069</v>
      </c>
      <c r="C1266" s="54" t="s">
        <v>1591</v>
      </c>
      <c r="D1266" s="55"/>
      <c r="E1266" s="55"/>
      <c r="F1266" s="55"/>
      <c r="G1266" s="55"/>
      <c r="H1266" s="55"/>
      <c r="I1266" s="59"/>
    </row>
    <row r="1267" s="50" customFormat="1" spans="1:9">
      <c r="A1267" s="54" t="s">
        <v>3105</v>
      </c>
      <c r="B1267" s="54" t="s">
        <v>3069</v>
      </c>
      <c r="C1267" s="54" t="s">
        <v>1591</v>
      </c>
      <c r="D1267" s="55"/>
      <c r="E1267" s="55"/>
      <c r="F1267" s="55"/>
      <c r="G1267" s="55"/>
      <c r="H1267" s="55"/>
      <c r="I1267" s="59"/>
    </row>
    <row r="1268" s="50" customFormat="1" spans="1:9">
      <c r="A1268" s="54" t="s">
        <v>3106</v>
      </c>
      <c r="B1268" s="54" t="s">
        <v>3069</v>
      </c>
      <c r="C1268" s="54" t="s">
        <v>1591</v>
      </c>
      <c r="D1268" s="55"/>
      <c r="E1268" s="55"/>
      <c r="F1268" s="55"/>
      <c r="G1268" s="55"/>
      <c r="H1268" s="55"/>
      <c r="I1268" s="59"/>
    </row>
    <row r="1269" s="50" customFormat="1" spans="1:9">
      <c r="A1269" s="54" t="s">
        <v>3107</v>
      </c>
      <c r="B1269" s="54" t="s">
        <v>3069</v>
      </c>
      <c r="C1269" s="54" t="s">
        <v>1591</v>
      </c>
      <c r="D1269" s="55"/>
      <c r="E1269" s="55"/>
      <c r="F1269" s="55"/>
      <c r="G1269" s="55"/>
      <c r="H1269" s="55"/>
      <c r="I1269" s="59"/>
    </row>
    <row r="1270" s="50" customFormat="1" spans="1:9">
      <c r="A1270" s="54" t="s">
        <v>3108</v>
      </c>
      <c r="B1270" s="54" t="s">
        <v>3069</v>
      </c>
      <c r="C1270" s="54" t="s">
        <v>1591</v>
      </c>
      <c r="D1270" s="55"/>
      <c r="E1270" s="55"/>
      <c r="F1270" s="55"/>
      <c r="G1270" s="55"/>
      <c r="H1270" s="55"/>
      <c r="I1270" s="59"/>
    </row>
    <row r="1271" s="50" customFormat="1" spans="1:9">
      <c r="A1271" s="54" t="s">
        <v>3109</v>
      </c>
      <c r="B1271" s="54" t="s">
        <v>3069</v>
      </c>
      <c r="C1271" s="54" t="s">
        <v>1591</v>
      </c>
      <c r="D1271" s="55"/>
      <c r="E1271" s="55"/>
      <c r="F1271" s="55"/>
      <c r="G1271" s="55"/>
      <c r="H1271" s="55"/>
      <c r="I1271" s="59"/>
    </row>
    <row r="1272" s="50" customFormat="1" spans="1:9">
      <c r="A1272" s="54" t="s">
        <v>3110</v>
      </c>
      <c r="B1272" s="54" t="s">
        <v>3069</v>
      </c>
      <c r="C1272" s="54" t="s">
        <v>1591</v>
      </c>
      <c r="D1272" s="55"/>
      <c r="E1272" s="55"/>
      <c r="F1272" s="55"/>
      <c r="G1272" s="55"/>
      <c r="H1272" s="55"/>
      <c r="I1272" s="59"/>
    </row>
    <row r="1273" s="50" customFormat="1" spans="1:9">
      <c r="A1273" s="54" t="s">
        <v>3111</v>
      </c>
      <c r="B1273" s="54" t="s">
        <v>3069</v>
      </c>
      <c r="C1273" s="54" t="s">
        <v>1591</v>
      </c>
      <c r="D1273" s="55"/>
      <c r="E1273" s="55"/>
      <c r="F1273" s="55"/>
      <c r="G1273" s="55"/>
      <c r="H1273" s="55"/>
      <c r="I1273" s="59"/>
    </row>
    <row r="1274" s="50" customFormat="1" spans="1:9">
      <c r="A1274" s="54" t="s">
        <v>3112</v>
      </c>
      <c r="B1274" s="54" t="s">
        <v>3069</v>
      </c>
      <c r="C1274" s="54" t="s">
        <v>1591</v>
      </c>
      <c r="D1274" s="55"/>
      <c r="E1274" s="55"/>
      <c r="F1274" s="55"/>
      <c r="G1274" s="55"/>
      <c r="H1274" s="55"/>
      <c r="I1274" s="59"/>
    </row>
    <row r="1275" s="50" customFormat="1" spans="1:9">
      <c r="A1275" s="54" t="s">
        <v>3113</v>
      </c>
      <c r="B1275" s="54" t="s">
        <v>3069</v>
      </c>
      <c r="C1275" s="54" t="s">
        <v>1591</v>
      </c>
      <c r="D1275" s="55"/>
      <c r="E1275" s="55"/>
      <c r="F1275" s="55"/>
      <c r="G1275" s="55"/>
      <c r="H1275" s="55"/>
      <c r="I1275" s="59"/>
    </row>
    <row r="1276" s="50" customFormat="1" spans="1:9">
      <c r="A1276" s="54" t="s">
        <v>3114</v>
      </c>
      <c r="B1276" s="54" t="s">
        <v>3069</v>
      </c>
      <c r="C1276" s="54" t="s">
        <v>1591</v>
      </c>
      <c r="D1276" s="55"/>
      <c r="E1276" s="55"/>
      <c r="F1276" s="55"/>
      <c r="G1276" s="55"/>
      <c r="H1276" s="55"/>
      <c r="I1276" s="59"/>
    </row>
    <row r="1277" s="50" customFormat="1" spans="1:9">
      <c r="A1277" s="54" t="s">
        <v>3115</v>
      </c>
      <c r="B1277" s="54" t="s">
        <v>3069</v>
      </c>
      <c r="C1277" s="54" t="s">
        <v>1591</v>
      </c>
      <c r="D1277" s="55"/>
      <c r="E1277" s="55"/>
      <c r="F1277" s="55"/>
      <c r="G1277" s="55"/>
      <c r="H1277" s="55"/>
      <c r="I1277" s="59"/>
    </row>
    <row r="1278" s="50" customFormat="1" spans="1:9">
      <c r="A1278" s="54" t="s">
        <v>3116</v>
      </c>
      <c r="B1278" s="54" t="s">
        <v>3069</v>
      </c>
      <c r="C1278" s="54" t="s">
        <v>1591</v>
      </c>
      <c r="D1278" s="55"/>
      <c r="E1278" s="55"/>
      <c r="F1278" s="55"/>
      <c r="G1278" s="55"/>
      <c r="H1278" s="55"/>
      <c r="I1278" s="59"/>
    </row>
    <row r="1279" s="50" customFormat="1" spans="1:9">
      <c r="A1279" s="54" t="s">
        <v>3117</v>
      </c>
      <c r="B1279" s="54" t="s">
        <v>3069</v>
      </c>
      <c r="C1279" s="54" t="s">
        <v>1591</v>
      </c>
      <c r="D1279" s="55"/>
      <c r="E1279" s="55"/>
      <c r="F1279" s="55"/>
      <c r="G1279" s="55"/>
      <c r="H1279" s="55"/>
      <c r="I1279" s="59"/>
    </row>
    <row r="1280" s="50" customFormat="1" spans="1:9">
      <c r="A1280" s="54" t="s">
        <v>3118</v>
      </c>
      <c r="B1280" s="54" t="s">
        <v>3069</v>
      </c>
      <c r="C1280" s="54" t="s">
        <v>1591</v>
      </c>
      <c r="D1280" s="55"/>
      <c r="E1280" s="55"/>
      <c r="F1280" s="55"/>
      <c r="G1280" s="55"/>
      <c r="H1280" s="55"/>
      <c r="I1280" s="59"/>
    </row>
    <row r="1281" s="50" customFormat="1" spans="1:9">
      <c r="A1281" s="54" t="s">
        <v>3119</v>
      </c>
      <c r="B1281" s="54" t="s">
        <v>3069</v>
      </c>
      <c r="C1281" s="54" t="s">
        <v>1591</v>
      </c>
      <c r="D1281" s="55"/>
      <c r="E1281" s="55"/>
      <c r="F1281" s="55"/>
      <c r="G1281" s="55"/>
      <c r="H1281" s="55"/>
      <c r="I1281" s="59"/>
    </row>
    <row r="1282" s="50" customFormat="1" spans="1:9">
      <c r="A1282" s="54" t="s">
        <v>3120</v>
      </c>
      <c r="B1282" s="54" t="s">
        <v>3069</v>
      </c>
      <c r="C1282" s="54" t="s">
        <v>1591</v>
      </c>
      <c r="D1282" s="55"/>
      <c r="E1282" s="55"/>
      <c r="F1282" s="55"/>
      <c r="G1282" s="55"/>
      <c r="H1282" s="55"/>
      <c r="I1282" s="59"/>
    </row>
    <row r="1283" s="50" customFormat="1" spans="1:9">
      <c r="A1283" s="54" t="s">
        <v>3121</v>
      </c>
      <c r="B1283" s="54" t="s">
        <v>3069</v>
      </c>
      <c r="C1283" s="54" t="s">
        <v>1591</v>
      </c>
      <c r="D1283" s="55"/>
      <c r="E1283" s="55"/>
      <c r="F1283" s="55"/>
      <c r="G1283" s="55"/>
      <c r="H1283" s="55"/>
      <c r="I1283" s="59"/>
    </row>
    <row r="1284" s="50" customFormat="1" spans="1:9">
      <c r="A1284" s="54" t="s">
        <v>3122</v>
      </c>
      <c r="B1284" s="54" t="s">
        <v>3069</v>
      </c>
      <c r="C1284" s="54" t="s">
        <v>1591</v>
      </c>
      <c r="D1284" s="55"/>
      <c r="E1284" s="55"/>
      <c r="F1284" s="55"/>
      <c r="G1284" s="55"/>
      <c r="H1284" s="55"/>
      <c r="I1284" s="59"/>
    </row>
    <row r="1285" s="50" customFormat="1" spans="1:9">
      <c r="A1285" s="54" t="s">
        <v>3123</v>
      </c>
      <c r="B1285" s="54" t="s">
        <v>3069</v>
      </c>
      <c r="C1285" s="54" t="s">
        <v>1591</v>
      </c>
      <c r="D1285" s="55"/>
      <c r="E1285" s="55"/>
      <c r="F1285" s="55"/>
      <c r="G1285" s="55"/>
      <c r="H1285" s="55"/>
      <c r="I1285" s="59"/>
    </row>
    <row r="1286" s="50" customFormat="1" spans="1:9">
      <c r="A1286" s="54" t="s">
        <v>3124</v>
      </c>
      <c r="B1286" s="54" t="s">
        <v>3069</v>
      </c>
      <c r="C1286" s="54" t="s">
        <v>1591</v>
      </c>
      <c r="D1286" s="55"/>
      <c r="E1286" s="55"/>
      <c r="F1286" s="55"/>
      <c r="G1286" s="55"/>
      <c r="H1286" s="55"/>
      <c r="I1286" s="59"/>
    </row>
    <row r="1287" s="50" customFormat="1" spans="1:9">
      <c r="A1287" s="54" t="s">
        <v>3125</v>
      </c>
      <c r="B1287" s="54" t="s">
        <v>3069</v>
      </c>
      <c r="C1287" s="54" t="s">
        <v>1591</v>
      </c>
      <c r="D1287" s="55"/>
      <c r="E1287" s="55"/>
      <c r="F1287" s="55"/>
      <c r="G1287" s="55"/>
      <c r="H1287" s="55"/>
      <c r="I1287" s="59"/>
    </row>
    <row r="1288" s="50" customFormat="1" spans="1:9">
      <c r="A1288" s="54" t="s">
        <v>3126</v>
      </c>
      <c r="B1288" s="54" t="s">
        <v>3069</v>
      </c>
      <c r="C1288" s="54" t="s">
        <v>1591</v>
      </c>
      <c r="D1288" s="55"/>
      <c r="E1288" s="55"/>
      <c r="F1288" s="55"/>
      <c r="G1288" s="55"/>
      <c r="H1288" s="55"/>
      <c r="I1288" s="59"/>
    </row>
    <row r="1289" s="50" customFormat="1" spans="1:9">
      <c r="A1289" s="54" t="s">
        <v>3127</v>
      </c>
      <c r="B1289" s="54" t="s">
        <v>3069</v>
      </c>
      <c r="C1289" s="54" t="s">
        <v>1591</v>
      </c>
      <c r="D1289" s="55"/>
      <c r="E1289" s="55"/>
      <c r="F1289" s="55"/>
      <c r="G1289" s="55"/>
      <c r="H1289" s="55"/>
      <c r="I1289" s="59"/>
    </row>
    <row r="1290" s="50" customFormat="1" spans="1:9">
      <c r="A1290" s="54" t="s">
        <v>3128</v>
      </c>
      <c r="B1290" s="54" t="s">
        <v>3069</v>
      </c>
      <c r="C1290" s="54" t="s">
        <v>1591</v>
      </c>
      <c r="D1290" s="55"/>
      <c r="E1290" s="55"/>
      <c r="F1290" s="55"/>
      <c r="G1290" s="55"/>
      <c r="H1290" s="55"/>
      <c r="I1290" s="59"/>
    </row>
    <row r="1291" s="50" customFormat="1" spans="1:9">
      <c r="A1291" s="54" t="s">
        <v>3129</v>
      </c>
      <c r="B1291" s="54" t="s">
        <v>3069</v>
      </c>
      <c r="C1291" s="54" t="s">
        <v>1591</v>
      </c>
      <c r="D1291" s="55"/>
      <c r="E1291" s="55"/>
      <c r="F1291" s="55"/>
      <c r="G1291" s="55"/>
      <c r="H1291" s="55"/>
      <c r="I1291" s="59"/>
    </row>
    <row r="1292" s="50" customFormat="1" spans="1:9">
      <c r="A1292" s="54" t="s">
        <v>3130</v>
      </c>
      <c r="B1292" s="54" t="s">
        <v>3069</v>
      </c>
      <c r="C1292" s="54" t="s">
        <v>1591</v>
      </c>
      <c r="D1292" s="55"/>
      <c r="E1292" s="55"/>
      <c r="F1292" s="55"/>
      <c r="G1292" s="55"/>
      <c r="H1292" s="55"/>
      <c r="I1292" s="59"/>
    </row>
    <row r="1293" s="50" customFormat="1" spans="1:9">
      <c r="A1293" s="54" t="s">
        <v>3131</v>
      </c>
      <c r="B1293" s="54" t="s">
        <v>3069</v>
      </c>
      <c r="C1293" s="54" t="s">
        <v>1591</v>
      </c>
      <c r="D1293" s="55"/>
      <c r="E1293" s="55"/>
      <c r="F1293" s="55"/>
      <c r="G1293" s="55"/>
      <c r="H1293" s="55"/>
      <c r="I1293" s="59"/>
    </row>
    <row r="1294" s="50" customFormat="1" spans="1:9">
      <c r="A1294" s="54" t="s">
        <v>3132</v>
      </c>
      <c r="B1294" s="54" t="s">
        <v>3069</v>
      </c>
      <c r="C1294" s="54" t="s">
        <v>1591</v>
      </c>
      <c r="D1294" s="55"/>
      <c r="E1294" s="55"/>
      <c r="F1294" s="55"/>
      <c r="G1294" s="55"/>
      <c r="H1294" s="55"/>
      <c r="I1294" s="59"/>
    </row>
    <row r="1295" s="50" customFormat="1" spans="1:9">
      <c r="A1295" s="54" t="s">
        <v>3133</v>
      </c>
      <c r="B1295" s="54" t="s">
        <v>3069</v>
      </c>
      <c r="C1295" s="54" t="s">
        <v>1591</v>
      </c>
      <c r="D1295" s="55"/>
      <c r="E1295" s="55"/>
      <c r="F1295" s="55"/>
      <c r="G1295" s="55"/>
      <c r="H1295" s="55"/>
      <c r="I1295" s="59"/>
    </row>
    <row r="1296" s="50" customFormat="1" spans="1:9">
      <c r="A1296" s="54" t="s">
        <v>3134</v>
      </c>
      <c r="B1296" s="54" t="s">
        <v>3069</v>
      </c>
      <c r="C1296" s="54" t="s">
        <v>1591</v>
      </c>
      <c r="D1296" s="55"/>
      <c r="E1296" s="55"/>
      <c r="F1296" s="55"/>
      <c r="G1296" s="55"/>
      <c r="H1296" s="55"/>
      <c r="I1296" s="59"/>
    </row>
    <row r="1297" s="50" customFormat="1" spans="1:9">
      <c r="A1297" s="54" t="s">
        <v>3135</v>
      </c>
      <c r="B1297" s="54" t="s">
        <v>3069</v>
      </c>
      <c r="C1297" s="54" t="s">
        <v>1591</v>
      </c>
      <c r="D1297" s="55"/>
      <c r="E1297" s="55"/>
      <c r="F1297" s="55"/>
      <c r="G1297" s="55"/>
      <c r="H1297" s="55"/>
      <c r="I1297" s="59"/>
    </row>
    <row r="1298" s="50" customFormat="1" spans="1:9">
      <c r="A1298" s="54" t="s">
        <v>3136</v>
      </c>
      <c r="B1298" s="54" t="s">
        <v>3069</v>
      </c>
      <c r="C1298" s="54" t="s">
        <v>1591</v>
      </c>
      <c r="D1298" s="55"/>
      <c r="E1298" s="55"/>
      <c r="F1298" s="55"/>
      <c r="G1298" s="55"/>
      <c r="H1298" s="55"/>
      <c r="I1298" s="59"/>
    </row>
    <row r="1299" s="50" customFormat="1" spans="1:9">
      <c r="A1299" s="54" t="s">
        <v>3137</v>
      </c>
      <c r="B1299" s="54" t="s">
        <v>3069</v>
      </c>
      <c r="C1299" s="54" t="s">
        <v>1591</v>
      </c>
      <c r="D1299" s="55"/>
      <c r="E1299" s="55"/>
      <c r="F1299" s="55"/>
      <c r="G1299" s="55"/>
      <c r="H1299" s="55"/>
      <c r="I1299" s="59"/>
    </row>
    <row r="1300" s="50" customFormat="1" spans="1:9">
      <c r="A1300" s="54" t="s">
        <v>3138</v>
      </c>
      <c r="B1300" s="54" t="s">
        <v>3069</v>
      </c>
      <c r="C1300" s="54" t="s">
        <v>1591</v>
      </c>
      <c r="D1300" s="55"/>
      <c r="E1300" s="55"/>
      <c r="F1300" s="55"/>
      <c r="G1300" s="55"/>
      <c r="H1300" s="55"/>
      <c r="I1300" s="59"/>
    </row>
    <row r="1301" s="50" customFormat="1" spans="1:9">
      <c r="A1301" s="54" t="s">
        <v>3139</v>
      </c>
      <c r="B1301" s="54" t="s">
        <v>3069</v>
      </c>
      <c r="C1301" s="54" t="s">
        <v>1591</v>
      </c>
      <c r="D1301" s="55"/>
      <c r="E1301" s="55"/>
      <c r="F1301" s="55"/>
      <c r="G1301" s="55"/>
      <c r="H1301" s="55"/>
      <c r="I1301" s="59"/>
    </row>
    <row r="1302" s="50" customFormat="1" spans="1:9">
      <c r="A1302" s="54" t="s">
        <v>3140</v>
      </c>
      <c r="B1302" s="54" t="s">
        <v>3069</v>
      </c>
      <c r="C1302" s="54" t="s">
        <v>1591</v>
      </c>
      <c r="D1302" s="55"/>
      <c r="E1302" s="55"/>
      <c r="F1302" s="55"/>
      <c r="G1302" s="55"/>
      <c r="H1302" s="55"/>
      <c r="I1302" s="59"/>
    </row>
    <row r="1303" s="50" customFormat="1" spans="1:9">
      <c r="A1303" s="54" t="s">
        <v>3141</v>
      </c>
      <c r="B1303" s="54" t="s">
        <v>3069</v>
      </c>
      <c r="C1303" s="54" t="s">
        <v>1591</v>
      </c>
      <c r="D1303" s="55"/>
      <c r="E1303" s="55"/>
      <c r="F1303" s="55"/>
      <c r="G1303" s="55"/>
      <c r="H1303" s="55"/>
      <c r="I1303" s="59"/>
    </row>
    <row r="1304" s="50" customFormat="1" spans="1:9">
      <c r="A1304" s="54" t="s">
        <v>3142</v>
      </c>
      <c r="B1304" s="54" t="s">
        <v>3069</v>
      </c>
      <c r="C1304" s="54" t="s">
        <v>1591</v>
      </c>
      <c r="D1304" s="55"/>
      <c r="E1304" s="55"/>
      <c r="F1304" s="55"/>
      <c r="G1304" s="55"/>
      <c r="H1304" s="55"/>
      <c r="I1304" s="59"/>
    </row>
    <row r="1305" s="50" customFormat="1" spans="1:9">
      <c r="A1305" s="54" t="s">
        <v>3143</v>
      </c>
      <c r="B1305" s="54" t="s">
        <v>3144</v>
      </c>
      <c r="C1305" s="54" t="s">
        <v>1591</v>
      </c>
      <c r="D1305" s="55"/>
      <c r="E1305" s="55"/>
      <c r="F1305" s="55"/>
      <c r="G1305" s="55"/>
      <c r="H1305" s="55"/>
      <c r="I1305" s="59"/>
    </row>
    <row r="1306" s="50" customFormat="1" spans="1:9">
      <c r="A1306" s="54" t="s">
        <v>3145</v>
      </c>
      <c r="B1306" s="54" t="s">
        <v>3144</v>
      </c>
      <c r="C1306" s="54" t="s">
        <v>1591</v>
      </c>
      <c r="D1306" s="55"/>
      <c r="E1306" s="55"/>
      <c r="F1306" s="55"/>
      <c r="G1306" s="55"/>
      <c r="H1306" s="55"/>
      <c r="I1306" s="59"/>
    </row>
    <row r="1307" s="50" customFormat="1" spans="1:9">
      <c r="A1307" s="54" t="s">
        <v>3146</v>
      </c>
      <c r="B1307" s="54" t="s">
        <v>3144</v>
      </c>
      <c r="C1307" s="54" t="s">
        <v>1591</v>
      </c>
      <c r="D1307" s="55"/>
      <c r="E1307" s="55"/>
      <c r="F1307" s="55"/>
      <c r="G1307" s="55"/>
      <c r="H1307" s="55"/>
      <c r="I1307" s="59"/>
    </row>
    <row r="1308" s="50" customFormat="1" spans="1:9">
      <c r="A1308" s="54" t="s">
        <v>3147</v>
      </c>
      <c r="B1308" s="54" t="s">
        <v>3144</v>
      </c>
      <c r="C1308" s="54" t="s">
        <v>1591</v>
      </c>
      <c r="D1308" s="55"/>
      <c r="E1308" s="55"/>
      <c r="F1308" s="55"/>
      <c r="G1308" s="55"/>
      <c r="H1308" s="55"/>
      <c r="I1308" s="59"/>
    </row>
    <row r="1309" s="50" customFormat="1" spans="1:9">
      <c r="A1309" s="54" t="s">
        <v>3148</v>
      </c>
      <c r="B1309" s="54" t="s">
        <v>3144</v>
      </c>
      <c r="C1309" s="54" t="s">
        <v>1591</v>
      </c>
      <c r="D1309" s="55"/>
      <c r="E1309" s="55"/>
      <c r="F1309" s="55"/>
      <c r="G1309" s="55"/>
      <c r="H1309" s="55"/>
      <c r="I1309" s="59"/>
    </row>
    <row r="1310" s="50" customFormat="1" spans="1:9">
      <c r="A1310" s="54" t="s">
        <v>3149</v>
      </c>
      <c r="B1310" s="54" t="s">
        <v>3144</v>
      </c>
      <c r="C1310" s="54" t="s">
        <v>1591</v>
      </c>
      <c r="D1310" s="55"/>
      <c r="E1310" s="55"/>
      <c r="F1310" s="55"/>
      <c r="G1310" s="55"/>
      <c r="H1310" s="55"/>
      <c r="I1310" s="59"/>
    </row>
    <row r="1311" s="50" customFormat="1" spans="1:9">
      <c r="A1311" s="54" t="s">
        <v>3150</v>
      </c>
      <c r="B1311" s="54" t="s">
        <v>3144</v>
      </c>
      <c r="C1311" s="54" t="s">
        <v>1591</v>
      </c>
      <c r="D1311" s="55"/>
      <c r="E1311" s="55"/>
      <c r="F1311" s="55"/>
      <c r="G1311" s="55"/>
      <c r="H1311" s="55"/>
      <c r="I1311" s="59"/>
    </row>
    <row r="1312" s="50" customFormat="1" spans="1:9">
      <c r="A1312" s="54" t="s">
        <v>3151</v>
      </c>
      <c r="B1312" s="54" t="s">
        <v>3144</v>
      </c>
      <c r="C1312" s="54" t="s">
        <v>1591</v>
      </c>
      <c r="D1312" s="55"/>
      <c r="E1312" s="55"/>
      <c r="F1312" s="55"/>
      <c r="G1312" s="55"/>
      <c r="H1312" s="55"/>
      <c r="I1312" s="59"/>
    </row>
    <row r="1313" s="50" customFormat="1" spans="1:9">
      <c r="A1313" s="54" t="s">
        <v>3152</v>
      </c>
      <c r="B1313" s="54" t="s">
        <v>3144</v>
      </c>
      <c r="C1313" s="54" t="s">
        <v>1591</v>
      </c>
      <c r="D1313" s="55"/>
      <c r="E1313" s="55"/>
      <c r="F1313" s="55"/>
      <c r="G1313" s="55"/>
      <c r="H1313" s="55"/>
      <c r="I1313" s="59"/>
    </row>
    <row r="1314" s="50" customFormat="1" spans="1:9">
      <c r="A1314" s="54" t="s">
        <v>3153</v>
      </c>
      <c r="B1314" s="54" t="s">
        <v>3144</v>
      </c>
      <c r="C1314" s="54" t="s">
        <v>1591</v>
      </c>
      <c r="D1314" s="55"/>
      <c r="E1314" s="55"/>
      <c r="F1314" s="55"/>
      <c r="G1314" s="55"/>
      <c r="H1314" s="55"/>
      <c r="I1314" s="59"/>
    </row>
    <row r="1315" s="50" customFormat="1" spans="1:9">
      <c r="A1315" s="54" t="s">
        <v>3154</v>
      </c>
      <c r="B1315" s="54" t="s">
        <v>3144</v>
      </c>
      <c r="C1315" s="54" t="s">
        <v>1591</v>
      </c>
      <c r="D1315" s="55"/>
      <c r="E1315" s="55"/>
      <c r="F1315" s="55"/>
      <c r="G1315" s="55"/>
      <c r="H1315" s="55"/>
      <c r="I1315" s="59"/>
    </row>
    <row r="1316" s="50" customFormat="1" spans="1:9">
      <c r="A1316" s="54" t="s">
        <v>3155</v>
      </c>
      <c r="B1316" s="54" t="s">
        <v>3144</v>
      </c>
      <c r="C1316" s="54" t="s">
        <v>1591</v>
      </c>
      <c r="D1316" s="55"/>
      <c r="E1316" s="55"/>
      <c r="F1316" s="55"/>
      <c r="G1316" s="55"/>
      <c r="H1316" s="55"/>
      <c r="I1316" s="59"/>
    </row>
    <row r="1317" s="50" customFormat="1" spans="1:9">
      <c r="A1317" s="54" t="s">
        <v>3156</v>
      </c>
      <c r="B1317" s="54" t="s">
        <v>3144</v>
      </c>
      <c r="C1317" s="54" t="s">
        <v>1591</v>
      </c>
      <c r="D1317" s="55"/>
      <c r="E1317" s="55"/>
      <c r="F1317" s="55"/>
      <c r="G1317" s="55"/>
      <c r="H1317" s="55"/>
      <c r="I1317" s="59"/>
    </row>
    <row r="1318" s="50" customFormat="1" spans="1:9">
      <c r="A1318" s="54" t="s">
        <v>3157</v>
      </c>
      <c r="B1318" s="54" t="s">
        <v>3144</v>
      </c>
      <c r="C1318" s="54" t="s">
        <v>1591</v>
      </c>
      <c r="D1318" s="55"/>
      <c r="E1318" s="55"/>
      <c r="F1318" s="55"/>
      <c r="G1318" s="55"/>
      <c r="H1318" s="55"/>
      <c r="I1318" s="59"/>
    </row>
    <row r="1319" s="50" customFormat="1" spans="1:9">
      <c r="A1319" s="54" t="s">
        <v>3158</v>
      </c>
      <c r="B1319" s="54" t="s">
        <v>3144</v>
      </c>
      <c r="C1319" s="54" t="s">
        <v>1591</v>
      </c>
      <c r="D1319" s="55"/>
      <c r="E1319" s="55"/>
      <c r="F1319" s="55"/>
      <c r="G1319" s="55"/>
      <c r="H1319" s="55"/>
      <c r="I1319" s="59"/>
    </row>
    <row r="1320" s="50" customFormat="1" spans="1:9">
      <c r="A1320" s="54" t="s">
        <v>3159</v>
      </c>
      <c r="B1320" s="54" t="s">
        <v>3144</v>
      </c>
      <c r="C1320" s="54" t="s">
        <v>1591</v>
      </c>
      <c r="D1320" s="55"/>
      <c r="E1320" s="55"/>
      <c r="F1320" s="55"/>
      <c r="G1320" s="55"/>
      <c r="H1320" s="55"/>
      <c r="I1320" s="59"/>
    </row>
    <row r="1321" s="50" customFormat="1" spans="1:9">
      <c r="A1321" s="54" t="s">
        <v>3160</v>
      </c>
      <c r="B1321" s="54" t="s">
        <v>3144</v>
      </c>
      <c r="C1321" s="54" t="s">
        <v>1591</v>
      </c>
      <c r="D1321" s="55"/>
      <c r="E1321" s="55"/>
      <c r="F1321" s="55"/>
      <c r="G1321" s="55"/>
      <c r="H1321" s="55"/>
      <c r="I1321" s="59"/>
    </row>
    <row r="1322" s="50" customFormat="1" spans="1:9">
      <c r="A1322" s="54" t="s">
        <v>3161</v>
      </c>
      <c r="B1322" s="54" t="s">
        <v>3144</v>
      </c>
      <c r="C1322" s="54" t="s">
        <v>1591</v>
      </c>
      <c r="D1322" s="55"/>
      <c r="E1322" s="55"/>
      <c r="F1322" s="55"/>
      <c r="G1322" s="55"/>
      <c r="H1322" s="55"/>
      <c r="I1322" s="59"/>
    </row>
    <row r="1323" s="50" customFormat="1" spans="1:9">
      <c r="A1323" s="54" t="s">
        <v>3162</v>
      </c>
      <c r="B1323" s="54" t="s">
        <v>3144</v>
      </c>
      <c r="C1323" s="54" t="s">
        <v>1591</v>
      </c>
      <c r="D1323" s="55"/>
      <c r="E1323" s="55"/>
      <c r="F1323" s="55"/>
      <c r="G1323" s="55"/>
      <c r="H1323" s="55"/>
      <c r="I1323" s="59"/>
    </row>
    <row r="1324" s="50" customFormat="1" spans="1:9">
      <c r="A1324" s="54" t="s">
        <v>3163</v>
      </c>
      <c r="B1324" s="54" t="s">
        <v>3144</v>
      </c>
      <c r="C1324" s="54" t="s">
        <v>1591</v>
      </c>
      <c r="D1324" s="55"/>
      <c r="E1324" s="55"/>
      <c r="F1324" s="55"/>
      <c r="G1324" s="55"/>
      <c r="H1324" s="55"/>
      <c r="I1324" s="59"/>
    </row>
    <row r="1325" s="50" customFormat="1" spans="1:9">
      <c r="A1325" s="54" t="s">
        <v>3164</v>
      </c>
      <c r="B1325" s="54" t="s">
        <v>3144</v>
      </c>
      <c r="C1325" s="54" t="s">
        <v>1591</v>
      </c>
      <c r="D1325" s="55"/>
      <c r="E1325" s="55"/>
      <c r="F1325" s="55"/>
      <c r="G1325" s="55"/>
      <c r="H1325" s="55"/>
      <c r="I1325" s="59"/>
    </row>
    <row r="1326" s="50" customFormat="1" spans="1:9">
      <c r="A1326" s="54" t="s">
        <v>3165</v>
      </c>
      <c r="B1326" s="54" t="s">
        <v>3144</v>
      </c>
      <c r="C1326" s="54" t="s">
        <v>1591</v>
      </c>
      <c r="D1326" s="55"/>
      <c r="E1326" s="55"/>
      <c r="F1326" s="55"/>
      <c r="G1326" s="55"/>
      <c r="H1326" s="55"/>
      <c r="I1326" s="59"/>
    </row>
    <row r="1327" s="50" customFormat="1" spans="1:9">
      <c r="A1327" s="54" t="s">
        <v>3166</v>
      </c>
      <c r="B1327" s="54" t="s">
        <v>3144</v>
      </c>
      <c r="C1327" s="54" t="s">
        <v>1591</v>
      </c>
      <c r="D1327" s="55"/>
      <c r="E1327" s="55"/>
      <c r="F1327" s="55"/>
      <c r="G1327" s="55"/>
      <c r="H1327" s="55"/>
      <c r="I1327" s="59"/>
    </row>
    <row r="1328" s="50" customFormat="1" spans="1:9">
      <c r="A1328" s="54" t="s">
        <v>3167</v>
      </c>
      <c r="B1328" s="54" t="s">
        <v>3144</v>
      </c>
      <c r="C1328" s="54" t="s">
        <v>1591</v>
      </c>
      <c r="D1328" s="55"/>
      <c r="E1328" s="55"/>
      <c r="F1328" s="55"/>
      <c r="G1328" s="55"/>
      <c r="H1328" s="55"/>
      <c r="I1328" s="59"/>
    </row>
    <row r="1329" s="50" customFormat="1" spans="1:9">
      <c r="A1329" s="54" t="s">
        <v>3168</v>
      </c>
      <c r="B1329" s="54" t="s">
        <v>3144</v>
      </c>
      <c r="C1329" s="54" t="s">
        <v>1591</v>
      </c>
      <c r="D1329" s="55"/>
      <c r="E1329" s="55"/>
      <c r="F1329" s="55"/>
      <c r="G1329" s="55"/>
      <c r="H1329" s="55"/>
      <c r="I1329" s="59"/>
    </row>
    <row r="1330" s="50" customFormat="1" spans="1:9">
      <c r="A1330" s="54" t="s">
        <v>3169</v>
      </c>
      <c r="B1330" s="54" t="s">
        <v>3144</v>
      </c>
      <c r="C1330" s="54" t="s">
        <v>1591</v>
      </c>
      <c r="D1330" s="55"/>
      <c r="E1330" s="55"/>
      <c r="F1330" s="55"/>
      <c r="G1330" s="55"/>
      <c r="H1330" s="55"/>
      <c r="I1330" s="59"/>
    </row>
    <row r="1331" s="50" customFormat="1" spans="1:9">
      <c r="A1331" s="54" t="s">
        <v>3170</v>
      </c>
      <c r="B1331" s="54" t="s">
        <v>3144</v>
      </c>
      <c r="C1331" s="54" t="s">
        <v>1591</v>
      </c>
      <c r="D1331" s="55"/>
      <c r="E1331" s="55"/>
      <c r="F1331" s="55"/>
      <c r="G1331" s="55"/>
      <c r="H1331" s="55"/>
      <c r="I1331" s="59"/>
    </row>
    <row r="1332" s="50" customFormat="1" spans="1:9">
      <c r="A1332" s="54" t="s">
        <v>3171</v>
      </c>
      <c r="B1332" s="54" t="s">
        <v>3144</v>
      </c>
      <c r="C1332" s="54" t="s">
        <v>1591</v>
      </c>
      <c r="D1332" s="55"/>
      <c r="E1332" s="55"/>
      <c r="F1332" s="55"/>
      <c r="G1332" s="55"/>
      <c r="H1332" s="55"/>
      <c r="I1332" s="59"/>
    </row>
    <row r="1333" s="50" customFormat="1" spans="1:9">
      <c r="A1333" s="54" t="s">
        <v>3172</v>
      </c>
      <c r="B1333" s="54" t="s">
        <v>3144</v>
      </c>
      <c r="C1333" s="54" t="s">
        <v>1591</v>
      </c>
      <c r="D1333" s="55"/>
      <c r="E1333" s="55"/>
      <c r="F1333" s="55"/>
      <c r="G1333" s="55"/>
      <c r="H1333" s="55"/>
      <c r="I1333" s="59"/>
    </row>
    <row r="1334" s="50" customFormat="1" spans="1:9">
      <c r="A1334" s="54" t="s">
        <v>3173</v>
      </c>
      <c r="B1334" s="54" t="s">
        <v>3144</v>
      </c>
      <c r="C1334" s="54" t="s">
        <v>1591</v>
      </c>
      <c r="D1334" s="55"/>
      <c r="E1334" s="55"/>
      <c r="F1334" s="55"/>
      <c r="G1334" s="55"/>
      <c r="H1334" s="55"/>
      <c r="I1334" s="59"/>
    </row>
    <row r="1335" s="50" customFormat="1" spans="1:9">
      <c r="A1335" s="54" t="s">
        <v>3174</v>
      </c>
      <c r="B1335" s="54" t="s">
        <v>3144</v>
      </c>
      <c r="C1335" s="54" t="s">
        <v>1591</v>
      </c>
      <c r="D1335" s="55"/>
      <c r="E1335" s="55"/>
      <c r="F1335" s="55"/>
      <c r="G1335" s="55"/>
      <c r="H1335" s="55"/>
      <c r="I1335" s="59"/>
    </row>
    <row r="1336" s="50" customFormat="1" spans="1:9">
      <c r="A1336" s="54" t="s">
        <v>3175</v>
      </c>
      <c r="B1336" s="54" t="s">
        <v>3144</v>
      </c>
      <c r="C1336" s="54" t="s">
        <v>1591</v>
      </c>
      <c r="D1336" s="55"/>
      <c r="E1336" s="55"/>
      <c r="F1336" s="55"/>
      <c r="G1336" s="55"/>
      <c r="H1336" s="55"/>
      <c r="I1336" s="59"/>
    </row>
    <row r="1337" s="50" customFormat="1" spans="1:9">
      <c r="A1337" s="54" t="s">
        <v>3176</v>
      </c>
      <c r="B1337" s="54" t="s">
        <v>3144</v>
      </c>
      <c r="C1337" s="54" t="s">
        <v>1591</v>
      </c>
      <c r="D1337" s="55"/>
      <c r="E1337" s="55"/>
      <c r="F1337" s="55"/>
      <c r="G1337" s="55"/>
      <c r="H1337" s="55"/>
      <c r="I1337" s="59"/>
    </row>
    <row r="1338" s="50" customFormat="1" spans="1:9">
      <c r="A1338" s="54" t="s">
        <v>3177</v>
      </c>
      <c r="B1338" s="54" t="s">
        <v>3144</v>
      </c>
      <c r="C1338" s="54" t="s">
        <v>1591</v>
      </c>
      <c r="D1338" s="55"/>
      <c r="E1338" s="55"/>
      <c r="F1338" s="55"/>
      <c r="G1338" s="55"/>
      <c r="H1338" s="55"/>
      <c r="I1338" s="59"/>
    </row>
    <row r="1339" s="50" customFormat="1" spans="1:9">
      <c r="A1339" s="54" t="s">
        <v>3178</v>
      </c>
      <c r="B1339" s="54" t="s">
        <v>3144</v>
      </c>
      <c r="C1339" s="54" t="s">
        <v>1591</v>
      </c>
      <c r="D1339" s="55"/>
      <c r="E1339" s="55"/>
      <c r="F1339" s="55"/>
      <c r="G1339" s="55"/>
      <c r="H1339" s="55"/>
      <c r="I1339" s="59"/>
    </row>
    <row r="1340" s="50" customFormat="1" spans="1:9">
      <c r="A1340" s="54" t="s">
        <v>3179</v>
      </c>
      <c r="B1340" s="54" t="s">
        <v>3144</v>
      </c>
      <c r="C1340" s="54" t="s">
        <v>1591</v>
      </c>
      <c r="D1340" s="55"/>
      <c r="E1340" s="55"/>
      <c r="F1340" s="55"/>
      <c r="G1340" s="55"/>
      <c r="H1340" s="55"/>
      <c r="I1340" s="59"/>
    </row>
    <row r="1341" s="50" customFormat="1" spans="1:9">
      <c r="A1341" s="54" t="s">
        <v>3180</v>
      </c>
      <c r="B1341" s="54" t="s">
        <v>3144</v>
      </c>
      <c r="C1341" s="54" t="s">
        <v>1591</v>
      </c>
      <c r="D1341" s="55"/>
      <c r="E1341" s="55"/>
      <c r="F1341" s="55"/>
      <c r="G1341" s="55"/>
      <c r="H1341" s="55"/>
      <c r="I1341" s="59"/>
    </row>
    <row r="1342" s="50" customFormat="1" spans="1:9">
      <c r="A1342" s="54" t="s">
        <v>3181</v>
      </c>
      <c r="B1342" s="54" t="s">
        <v>3144</v>
      </c>
      <c r="C1342" s="54" t="s">
        <v>1591</v>
      </c>
      <c r="D1342" s="55"/>
      <c r="E1342" s="55"/>
      <c r="F1342" s="55"/>
      <c r="G1342" s="55"/>
      <c r="H1342" s="55"/>
      <c r="I1342" s="59"/>
    </row>
    <row r="1343" s="50" customFormat="1" spans="1:9">
      <c r="A1343" s="54" t="s">
        <v>3182</v>
      </c>
      <c r="B1343" s="54" t="s">
        <v>3144</v>
      </c>
      <c r="C1343" s="54" t="s">
        <v>1591</v>
      </c>
      <c r="D1343" s="55"/>
      <c r="E1343" s="55"/>
      <c r="F1343" s="55"/>
      <c r="G1343" s="55"/>
      <c r="H1343" s="55"/>
      <c r="I1343" s="59"/>
    </row>
    <row r="1344" s="50" customFormat="1" spans="1:9">
      <c r="A1344" s="54" t="s">
        <v>3183</v>
      </c>
      <c r="B1344" s="54" t="s">
        <v>3144</v>
      </c>
      <c r="C1344" s="54" t="s">
        <v>1591</v>
      </c>
      <c r="D1344" s="55"/>
      <c r="E1344" s="55"/>
      <c r="F1344" s="55"/>
      <c r="G1344" s="55"/>
      <c r="H1344" s="55"/>
      <c r="I1344" s="59"/>
    </row>
    <row r="1345" s="50" customFormat="1" spans="1:9">
      <c r="A1345" s="54" t="s">
        <v>3184</v>
      </c>
      <c r="B1345" s="54" t="s">
        <v>3144</v>
      </c>
      <c r="C1345" s="54" t="s">
        <v>1591</v>
      </c>
      <c r="D1345" s="55"/>
      <c r="E1345" s="55"/>
      <c r="F1345" s="55"/>
      <c r="G1345" s="55"/>
      <c r="H1345" s="55"/>
      <c r="I1345" s="59"/>
    </row>
    <row r="1346" s="50" customFormat="1" spans="1:9">
      <c r="A1346" s="54" t="s">
        <v>3185</v>
      </c>
      <c r="B1346" s="54" t="s">
        <v>3144</v>
      </c>
      <c r="C1346" s="54" t="s">
        <v>1591</v>
      </c>
      <c r="D1346" s="55"/>
      <c r="E1346" s="55"/>
      <c r="F1346" s="55"/>
      <c r="G1346" s="55"/>
      <c r="H1346" s="55"/>
      <c r="I1346" s="59"/>
    </row>
    <row r="1347" s="50" customFormat="1" spans="1:9">
      <c r="A1347" s="54" t="s">
        <v>3186</v>
      </c>
      <c r="B1347" s="54" t="s">
        <v>3144</v>
      </c>
      <c r="C1347" s="54" t="s">
        <v>1591</v>
      </c>
      <c r="D1347" s="55"/>
      <c r="E1347" s="55"/>
      <c r="F1347" s="55"/>
      <c r="G1347" s="55"/>
      <c r="H1347" s="55"/>
      <c r="I1347" s="59"/>
    </row>
    <row r="1348" s="50" customFormat="1" spans="1:9">
      <c r="A1348" s="54" t="s">
        <v>3187</v>
      </c>
      <c r="B1348" s="54" t="s">
        <v>3144</v>
      </c>
      <c r="C1348" s="54" t="s">
        <v>1591</v>
      </c>
      <c r="D1348" s="55"/>
      <c r="E1348" s="55"/>
      <c r="F1348" s="55"/>
      <c r="G1348" s="55"/>
      <c r="H1348" s="55"/>
      <c r="I1348" s="59"/>
    </row>
    <row r="1349" s="50" customFormat="1" spans="1:9">
      <c r="A1349" s="54" t="s">
        <v>3188</v>
      </c>
      <c r="B1349" s="54" t="s">
        <v>3144</v>
      </c>
      <c r="C1349" s="54" t="s">
        <v>1591</v>
      </c>
      <c r="D1349" s="55"/>
      <c r="E1349" s="55"/>
      <c r="F1349" s="55"/>
      <c r="G1349" s="55"/>
      <c r="H1349" s="55"/>
      <c r="I1349" s="59"/>
    </row>
    <row r="1350" s="50" customFormat="1" spans="1:9">
      <c r="A1350" s="54" t="s">
        <v>3189</v>
      </c>
      <c r="B1350" s="54" t="s">
        <v>3144</v>
      </c>
      <c r="C1350" s="54" t="s">
        <v>1591</v>
      </c>
      <c r="D1350" s="55"/>
      <c r="E1350" s="55"/>
      <c r="F1350" s="55"/>
      <c r="G1350" s="55"/>
      <c r="H1350" s="55"/>
      <c r="I1350" s="59"/>
    </row>
    <row r="1351" s="50" customFormat="1" spans="1:9">
      <c r="A1351" s="54" t="s">
        <v>3190</v>
      </c>
      <c r="B1351" s="54" t="s">
        <v>3144</v>
      </c>
      <c r="C1351" s="54" t="s">
        <v>1591</v>
      </c>
      <c r="D1351" s="55"/>
      <c r="E1351" s="55"/>
      <c r="F1351" s="55"/>
      <c r="G1351" s="55"/>
      <c r="H1351" s="55"/>
      <c r="I1351" s="59"/>
    </row>
    <row r="1352" s="50" customFormat="1" spans="1:9">
      <c r="A1352" s="54" t="s">
        <v>3191</v>
      </c>
      <c r="B1352" s="54" t="s">
        <v>3144</v>
      </c>
      <c r="C1352" s="54" t="s">
        <v>1591</v>
      </c>
      <c r="D1352" s="55"/>
      <c r="E1352" s="55"/>
      <c r="F1352" s="55"/>
      <c r="G1352" s="55"/>
      <c r="H1352" s="55"/>
      <c r="I1352" s="59"/>
    </row>
    <row r="1353" s="50" customFormat="1" spans="1:9">
      <c r="A1353" s="54" t="s">
        <v>3192</v>
      </c>
      <c r="B1353" s="54" t="s">
        <v>3144</v>
      </c>
      <c r="C1353" s="54" t="s">
        <v>1591</v>
      </c>
      <c r="D1353" s="55"/>
      <c r="E1353" s="55"/>
      <c r="F1353" s="55"/>
      <c r="G1353" s="55"/>
      <c r="H1353" s="55"/>
      <c r="I1353" s="59"/>
    </row>
    <row r="1354" s="50" customFormat="1" spans="1:9">
      <c r="A1354" s="54" t="s">
        <v>3193</v>
      </c>
      <c r="B1354" s="54" t="s">
        <v>3144</v>
      </c>
      <c r="C1354" s="54" t="s">
        <v>1591</v>
      </c>
      <c r="D1354" s="55"/>
      <c r="E1354" s="55"/>
      <c r="F1354" s="55"/>
      <c r="G1354" s="55"/>
      <c r="H1354" s="55"/>
      <c r="I1354" s="59"/>
    </row>
    <row r="1355" s="50" customFormat="1" spans="1:9">
      <c r="A1355" s="54" t="s">
        <v>3194</v>
      </c>
      <c r="B1355" s="54" t="s">
        <v>3144</v>
      </c>
      <c r="C1355" s="54" t="s">
        <v>1591</v>
      </c>
      <c r="D1355" s="55"/>
      <c r="E1355" s="55"/>
      <c r="F1355" s="55"/>
      <c r="G1355" s="55"/>
      <c r="H1355" s="55"/>
      <c r="I1355" s="59"/>
    </row>
    <row r="1356" s="50" customFormat="1" spans="1:9">
      <c r="A1356" s="54" t="s">
        <v>3195</v>
      </c>
      <c r="B1356" s="54" t="s">
        <v>3144</v>
      </c>
      <c r="C1356" s="54" t="s">
        <v>1591</v>
      </c>
      <c r="D1356" s="55"/>
      <c r="E1356" s="55"/>
      <c r="F1356" s="55"/>
      <c r="G1356" s="55"/>
      <c r="H1356" s="55"/>
      <c r="I1356" s="59"/>
    </row>
    <row r="1357" s="50" customFormat="1" spans="1:9">
      <c r="A1357" s="54" t="s">
        <v>3196</v>
      </c>
      <c r="B1357" s="54" t="s">
        <v>3144</v>
      </c>
      <c r="C1357" s="54" t="s">
        <v>1591</v>
      </c>
      <c r="D1357" s="55"/>
      <c r="E1357" s="55"/>
      <c r="F1357" s="55"/>
      <c r="G1357" s="55"/>
      <c r="H1357" s="55"/>
      <c r="I1357" s="59"/>
    </row>
    <row r="1358" s="50" customFormat="1" spans="1:9">
      <c r="A1358" s="54" t="s">
        <v>3197</v>
      </c>
      <c r="B1358" s="54" t="s">
        <v>3144</v>
      </c>
      <c r="C1358" s="54" t="s">
        <v>1591</v>
      </c>
      <c r="D1358" s="55"/>
      <c r="E1358" s="55"/>
      <c r="F1358" s="55"/>
      <c r="G1358" s="55"/>
      <c r="H1358" s="55"/>
      <c r="I1358" s="59"/>
    </row>
    <row r="1359" s="50" customFormat="1" spans="1:9">
      <c r="A1359" s="54" t="s">
        <v>3198</v>
      </c>
      <c r="B1359" s="54" t="s">
        <v>3144</v>
      </c>
      <c r="C1359" s="54" t="s">
        <v>1591</v>
      </c>
      <c r="D1359" s="55"/>
      <c r="E1359" s="55"/>
      <c r="F1359" s="55"/>
      <c r="G1359" s="55"/>
      <c r="H1359" s="55"/>
      <c r="I1359" s="59"/>
    </row>
    <row r="1360" s="50" customFormat="1" spans="1:9">
      <c r="A1360" s="54" t="s">
        <v>3199</v>
      </c>
      <c r="B1360" s="54" t="s">
        <v>3144</v>
      </c>
      <c r="C1360" s="54" t="s">
        <v>1591</v>
      </c>
      <c r="D1360" s="55"/>
      <c r="E1360" s="55"/>
      <c r="F1360" s="55"/>
      <c r="G1360" s="55"/>
      <c r="H1360" s="55"/>
      <c r="I1360" s="59"/>
    </row>
    <row r="1361" s="50" customFormat="1" spans="1:9">
      <c r="A1361" s="54" t="s">
        <v>3200</v>
      </c>
      <c r="B1361" s="54" t="s">
        <v>3144</v>
      </c>
      <c r="C1361" s="54" t="s">
        <v>1591</v>
      </c>
      <c r="D1361" s="55"/>
      <c r="E1361" s="55"/>
      <c r="F1361" s="55"/>
      <c r="G1361" s="55"/>
      <c r="H1361" s="55"/>
      <c r="I1361" s="59"/>
    </row>
    <row r="1362" s="50" customFormat="1" spans="1:9">
      <c r="A1362" s="54" t="s">
        <v>3201</v>
      </c>
      <c r="B1362" s="54" t="s">
        <v>3144</v>
      </c>
      <c r="C1362" s="54" t="s">
        <v>1591</v>
      </c>
      <c r="D1362" s="55"/>
      <c r="E1362" s="55"/>
      <c r="F1362" s="55"/>
      <c r="G1362" s="55"/>
      <c r="H1362" s="55"/>
      <c r="I1362" s="59"/>
    </row>
    <row r="1363" s="50" customFormat="1" spans="1:9">
      <c r="A1363" s="54" t="s">
        <v>3202</v>
      </c>
      <c r="B1363" s="54" t="s">
        <v>3144</v>
      </c>
      <c r="C1363" s="54" t="s">
        <v>1591</v>
      </c>
      <c r="D1363" s="55"/>
      <c r="E1363" s="55"/>
      <c r="F1363" s="55"/>
      <c r="G1363" s="55"/>
      <c r="H1363" s="55"/>
      <c r="I1363" s="59"/>
    </row>
    <row r="1364" s="50" customFormat="1" spans="1:9">
      <c r="A1364" s="54" t="s">
        <v>3203</v>
      </c>
      <c r="B1364" s="54" t="s">
        <v>3144</v>
      </c>
      <c r="C1364" s="54" t="s">
        <v>1591</v>
      </c>
      <c r="D1364" s="55"/>
      <c r="E1364" s="55"/>
      <c r="F1364" s="55"/>
      <c r="G1364" s="55"/>
      <c r="H1364" s="55"/>
      <c r="I1364" s="59"/>
    </row>
    <row r="1365" s="50" customFormat="1" spans="1:9">
      <c r="A1365" s="54" t="s">
        <v>3204</v>
      </c>
      <c r="B1365" s="54" t="s">
        <v>3144</v>
      </c>
      <c r="C1365" s="54" t="s">
        <v>1591</v>
      </c>
      <c r="D1365" s="55"/>
      <c r="E1365" s="55"/>
      <c r="F1365" s="55"/>
      <c r="G1365" s="55"/>
      <c r="H1365" s="55"/>
      <c r="I1365" s="59"/>
    </row>
    <row r="1366" s="50" customFormat="1" spans="1:9">
      <c r="A1366" s="54" t="s">
        <v>3205</v>
      </c>
      <c r="B1366" s="54" t="s">
        <v>3144</v>
      </c>
      <c r="C1366" s="54" t="s">
        <v>1591</v>
      </c>
      <c r="D1366" s="55"/>
      <c r="E1366" s="55"/>
      <c r="F1366" s="55"/>
      <c r="G1366" s="55"/>
      <c r="H1366" s="55"/>
      <c r="I1366" s="59"/>
    </row>
    <row r="1367" s="50" customFormat="1" spans="1:9">
      <c r="A1367" s="54" t="s">
        <v>3206</v>
      </c>
      <c r="B1367" s="54" t="s">
        <v>3144</v>
      </c>
      <c r="C1367" s="54" t="s">
        <v>1591</v>
      </c>
      <c r="D1367" s="55"/>
      <c r="E1367" s="55"/>
      <c r="F1367" s="55"/>
      <c r="G1367" s="55"/>
      <c r="H1367" s="55"/>
      <c r="I1367" s="59"/>
    </row>
    <row r="1368" s="50" customFormat="1" spans="1:9">
      <c r="A1368" s="54" t="s">
        <v>3207</v>
      </c>
      <c r="B1368" s="54" t="s">
        <v>3144</v>
      </c>
      <c r="C1368" s="54" t="s">
        <v>1591</v>
      </c>
      <c r="D1368" s="55"/>
      <c r="E1368" s="55"/>
      <c r="F1368" s="55"/>
      <c r="G1368" s="55"/>
      <c r="H1368" s="55"/>
      <c r="I1368" s="59"/>
    </row>
    <row r="1369" s="50" customFormat="1" spans="1:9">
      <c r="A1369" s="54" t="s">
        <v>3208</v>
      </c>
      <c r="B1369" s="54" t="s">
        <v>3144</v>
      </c>
      <c r="C1369" s="54" t="s">
        <v>1591</v>
      </c>
      <c r="D1369" s="55"/>
      <c r="E1369" s="55"/>
      <c r="F1369" s="55"/>
      <c r="G1369" s="55"/>
      <c r="H1369" s="55"/>
      <c r="I1369" s="59"/>
    </row>
    <row r="1370" s="50" customFormat="1" spans="1:9">
      <c r="A1370" s="54" t="s">
        <v>3209</v>
      </c>
      <c r="B1370" s="54" t="s">
        <v>3144</v>
      </c>
      <c r="C1370" s="54" t="s">
        <v>1591</v>
      </c>
      <c r="D1370" s="55"/>
      <c r="E1370" s="55"/>
      <c r="F1370" s="55"/>
      <c r="G1370" s="55"/>
      <c r="H1370" s="55"/>
      <c r="I1370" s="59"/>
    </row>
    <row r="1371" s="50" customFormat="1" spans="1:9">
      <c r="A1371" s="54" t="s">
        <v>3210</v>
      </c>
      <c r="B1371" s="54" t="s">
        <v>3144</v>
      </c>
      <c r="C1371" s="54" t="s">
        <v>1591</v>
      </c>
      <c r="D1371" s="55"/>
      <c r="E1371" s="55"/>
      <c r="F1371" s="55"/>
      <c r="G1371" s="55"/>
      <c r="H1371" s="55"/>
      <c r="I1371" s="59"/>
    </row>
    <row r="1372" s="50" customFormat="1" spans="1:9">
      <c r="A1372" s="54" t="s">
        <v>3211</v>
      </c>
      <c r="B1372" s="54" t="s">
        <v>3144</v>
      </c>
      <c r="C1372" s="54" t="s">
        <v>1591</v>
      </c>
      <c r="D1372" s="55"/>
      <c r="E1372" s="55"/>
      <c r="F1372" s="55"/>
      <c r="G1372" s="55"/>
      <c r="H1372" s="55"/>
      <c r="I1372" s="59"/>
    </row>
    <row r="1373" s="50" customFormat="1" spans="1:9">
      <c r="A1373" s="54" t="s">
        <v>3212</v>
      </c>
      <c r="B1373" s="54" t="s">
        <v>3144</v>
      </c>
      <c r="C1373" s="54" t="s">
        <v>1591</v>
      </c>
      <c r="D1373" s="55"/>
      <c r="E1373" s="55"/>
      <c r="F1373" s="55"/>
      <c r="G1373" s="55"/>
      <c r="H1373" s="55"/>
      <c r="I1373" s="59"/>
    </row>
    <row r="1374" s="50" customFormat="1" spans="1:9">
      <c r="A1374" s="54" t="s">
        <v>3213</v>
      </c>
      <c r="B1374" s="54" t="s">
        <v>3144</v>
      </c>
      <c r="C1374" s="54" t="s">
        <v>1591</v>
      </c>
      <c r="D1374" s="55"/>
      <c r="E1374" s="55"/>
      <c r="F1374" s="55"/>
      <c r="G1374" s="55"/>
      <c r="H1374" s="55"/>
      <c r="I1374" s="59"/>
    </row>
    <row r="1375" s="50" customFormat="1" spans="1:9">
      <c r="A1375" s="54" t="s">
        <v>3214</v>
      </c>
      <c r="B1375" s="54" t="s">
        <v>3144</v>
      </c>
      <c r="C1375" s="54" t="s">
        <v>1591</v>
      </c>
      <c r="D1375" s="55"/>
      <c r="E1375" s="55"/>
      <c r="F1375" s="55"/>
      <c r="G1375" s="55"/>
      <c r="H1375" s="55"/>
      <c r="I1375" s="59"/>
    </row>
    <row r="1376" s="50" customFormat="1" spans="1:9">
      <c r="A1376" s="54" t="s">
        <v>3215</v>
      </c>
      <c r="B1376" s="54" t="s">
        <v>3144</v>
      </c>
      <c r="C1376" s="54" t="s">
        <v>1591</v>
      </c>
      <c r="D1376" s="55"/>
      <c r="E1376" s="55"/>
      <c r="F1376" s="55"/>
      <c r="G1376" s="55"/>
      <c r="H1376" s="55"/>
      <c r="I1376" s="59"/>
    </row>
    <row r="1377" s="50" customFormat="1" spans="1:9">
      <c r="A1377" s="54" t="s">
        <v>3216</v>
      </c>
      <c r="B1377" s="54" t="s">
        <v>3144</v>
      </c>
      <c r="C1377" s="54" t="s">
        <v>1591</v>
      </c>
      <c r="D1377" s="55"/>
      <c r="E1377" s="55"/>
      <c r="F1377" s="55"/>
      <c r="G1377" s="55"/>
      <c r="H1377" s="55"/>
      <c r="I1377" s="59"/>
    </row>
    <row r="1378" s="50" customFormat="1" spans="1:9">
      <c r="A1378" s="54" t="s">
        <v>3217</v>
      </c>
      <c r="B1378" s="54" t="s">
        <v>3144</v>
      </c>
      <c r="C1378" s="54" t="s">
        <v>1591</v>
      </c>
      <c r="D1378" s="55"/>
      <c r="E1378" s="55"/>
      <c r="F1378" s="55"/>
      <c r="G1378" s="55"/>
      <c r="H1378" s="55"/>
      <c r="I1378" s="59"/>
    </row>
    <row r="1379" s="50" customFormat="1" spans="1:9">
      <c r="A1379" s="54" t="s">
        <v>3218</v>
      </c>
      <c r="B1379" s="54" t="s">
        <v>3144</v>
      </c>
      <c r="C1379" s="54" t="s">
        <v>1591</v>
      </c>
      <c r="D1379" s="55"/>
      <c r="E1379" s="55"/>
      <c r="F1379" s="55"/>
      <c r="G1379" s="55"/>
      <c r="H1379" s="55"/>
      <c r="I1379" s="59"/>
    </row>
    <row r="1380" s="50" customFormat="1" spans="1:9">
      <c r="A1380" s="54" t="s">
        <v>3219</v>
      </c>
      <c r="B1380" s="54" t="s">
        <v>3144</v>
      </c>
      <c r="C1380" s="54" t="s">
        <v>1591</v>
      </c>
      <c r="D1380" s="55"/>
      <c r="E1380" s="55"/>
      <c r="F1380" s="55"/>
      <c r="G1380" s="55"/>
      <c r="H1380" s="55"/>
      <c r="I1380" s="59"/>
    </row>
    <row r="1381" s="50" customFormat="1" spans="1:9">
      <c r="A1381" s="54" t="s">
        <v>3220</v>
      </c>
      <c r="B1381" s="54" t="s">
        <v>3144</v>
      </c>
      <c r="C1381" s="54" t="s">
        <v>1591</v>
      </c>
      <c r="D1381" s="55"/>
      <c r="E1381" s="55"/>
      <c r="F1381" s="55"/>
      <c r="G1381" s="55"/>
      <c r="H1381" s="55"/>
      <c r="I1381" s="59"/>
    </row>
    <row r="1382" s="50" customFormat="1" spans="1:9">
      <c r="A1382" s="54" t="s">
        <v>3221</v>
      </c>
      <c r="B1382" s="54" t="s">
        <v>3144</v>
      </c>
      <c r="C1382" s="54" t="s">
        <v>1591</v>
      </c>
      <c r="D1382" s="55"/>
      <c r="E1382" s="55"/>
      <c r="F1382" s="55"/>
      <c r="G1382" s="55"/>
      <c r="H1382" s="55"/>
      <c r="I1382" s="59"/>
    </row>
    <row r="1383" s="50" customFormat="1" spans="1:9">
      <c r="A1383" s="54" t="s">
        <v>3222</v>
      </c>
      <c r="B1383" s="54" t="s">
        <v>3144</v>
      </c>
      <c r="C1383" s="54" t="s">
        <v>1591</v>
      </c>
      <c r="D1383" s="55"/>
      <c r="E1383" s="55"/>
      <c r="F1383" s="55"/>
      <c r="G1383" s="55"/>
      <c r="H1383" s="55"/>
      <c r="I1383" s="59"/>
    </row>
    <row r="1384" s="50" customFormat="1" spans="1:9">
      <c r="A1384" s="54" t="s">
        <v>3223</v>
      </c>
      <c r="B1384" s="54" t="s">
        <v>3144</v>
      </c>
      <c r="C1384" s="54" t="s">
        <v>1591</v>
      </c>
      <c r="D1384" s="55"/>
      <c r="E1384" s="55"/>
      <c r="F1384" s="55"/>
      <c r="G1384" s="55"/>
      <c r="H1384" s="55"/>
      <c r="I1384" s="59"/>
    </row>
    <row r="1385" s="50" customFormat="1" spans="1:9">
      <c r="A1385" s="54" t="s">
        <v>3224</v>
      </c>
      <c r="B1385" s="54" t="s">
        <v>3144</v>
      </c>
      <c r="C1385" s="54" t="s">
        <v>1591</v>
      </c>
      <c r="D1385" s="55"/>
      <c r="E1385" s="55"/>
      <c r="F1385" s="55"/>
      <c r="G1385" s="55"/>
      <c r="H1385" s="55"/>
      <c r="I1385" s="59"/>
    </row>
    <row r="1386" s="50" customFormat="1" spans="1:9">
      <c r="A1386" s="54" t="s">
        <v>3225</v>
      </c>
      <c r="B1386" s="54" t="s">
        <v>3144</v>
      </c>
      <c r="C1386" s="54" t="s">
        <v>1591</v>
      </c>
      <c r="D1386" s="55"/>
      <c r="E1386" s="55"/>
      <c r="F1386" s="55"/>
      <c r="G1386" s="55"/>
      <c r="H1386" s="55"/>
      <c r="I1386" s="59"/>
    </row>
    <row r="1387" s="50" customFormat="1" spans="1:9">
      <c r="A1387" s="54" t="s">
        <v>3226</v>
      </c>
      <c r="B1387" s="54" t="s">
        <v>3144</v>
      </c>
      <c r="C1387" s="54" t="s">
        <v>1591</v>
      </c>
      <c r="D1387" s="55"/>
      <c r="E1387" s="55"/>
      <c r="F1387" s="55"/>
      <c r="G1387" s="55"/>
      <c r="H1387" s="55"/>
      <c r="I1387" s="59"/>
    </row>
    <row r="1388" s="50" customFormat="1" spans="1:9">
      <c r="A1388" s="54" t="s">
        <v>3227</v>
      </c>
      <c r="B1388" s="54" t="s">
        <v>3144</v>
      </c>
      <c r="C1388" s="54" t="s">
        <v>1591</v>
      </c>
      <c r="D1388" s="55"/>
      <c r="E1388" s="55"/>
      <c r="F1388" s="55"/>
      <c r="G1388" s="55"/>
      <c r="H1388" s="55"/>
      <c r="I1388" s="59"/>
    </row>
    <row r="1389" s="50" customFormat="1" spans="1:9">
      <c r="A1389" s="54" t="s">
        <v>3228</v>
      </c>
      <c r="B1389" s="54" t="s">
        <v>3144</v>
      </c>
      <c r="C1389" s="54" t="s">
        <v>1591</v>
      </c>
      <c r="D1389" s="55"/>
      <c r="E1389" s="55"/>
      <c r="F1389" s="55"/>
      <c r="G1389" s="55"/>
      <c r="H1389" s="55"/>
      <c r="I1389" s="59"/>
    </row>
    <row r="1390" s="50" customFormat="1" spans="1:9">
      <c r="A1390" s="54" t="s">
        <v>3229</v>
      </c>
      <c r="B1390" s="54" t="s">
        <v>3144</v>
      </c>
      <c r="C1390" s="54" t="s">
        <v>1591</v>
      </c>
      <c r="D1390" s="55"/>
      <c r="E1390" s="55"/>
      <c r="F1390" s="55"/>
      <c r="G1390" s="55"/>
      <c r="H1390" s="55"/>
      <c r="I1390" s="59"/>
    </row>
    <row r="1391" s="50" customFormat="1" spans="1:9">
      <c r="A1391" s="54" t="s">
        <v>3230</v>
      </c>
      <c r="B1391" s="54" t="s">
        <v>3144</v>
      </c>
      <c r="C1391" s="54" t="s">
        <v>1591</v>
      </c>
      <c r="D1391" s="55"/>
      <c r="E1391" s="55"/>
      <c r="F1391" s="55"/>
      <c r="G1391" s="55"/>
      <c r="H1391" s="55"/>
      <c r="I1391" s="59"/>
    </row>
    <row r="1392" s="50" customFormat="1" spans="1:9">
      <c r="A1392" s="54" t="s">
        <v>3231</v>
      </c>
      <c r="B1392" s="54" t="s">
        <v>3144</v>
      </c>
      <c r="C1392" s="54" t="s">
        <v>1591</v>
      </c>
      <c r="D1392" s="55"/>
      <c r="E1392" s="55"/>
      <c r="F1392" s="55"/>
      <c r="G1392" s="55"/>
      <c r="H1392" s="55"/>
      <c r="I1392" s="59"/>
    </row>
    <row r="1393" s="50" customFormat="1" spans="1:9">
      <c r="A1393" s="54" t="s">
        <v>3232</v>
      </c>
      <c r="B1393" s="54" t="s">
        <v>3144</v>
      </c>
      <c r="C1393" s="54" t="s">
        <v>1591</v>
      </c>
      <c r="D1393" s="55"/>
      <c r="E1393" s="55"/>
      <c r="F1393" s="55"/>
      <c r="G1393" s="55"/>
      <c r="H1393" s="55"/>
      <c r="I1393" s="59"/>
    </row>
    <row r="1394" s="50" customFormat="1" spans="1:9">
      <c r="A1394" s="54" t="s">
        <v>3233</v>
      </c>
      <c r="B1394" s="54" t="s">
        <v>3144</v>
      </c>
      <c r="C1394" s="54" t="s">
        <v>1591</v>
      </c>
      <c r="D1394" s="55"/>
      <c r="E1394" s="55"/>
      <c r="F1394" s="55"/>
      <c r="G1394" s="55"/>
      <c r="H1394" s="55"/>
      <c r="I1394" s="59"/>
    </row>
    <row r="1395" s="50" customFormat="1" spans="1:9">
      <c r="A1395" s="54" t="s">
        <v>3234</v>
      </c>
      <c r="B1395" s="54" t="s">
        <v>3144</v>
      </c>
      <c r="C1395" s="54" t="s">
        <v>1591</v>
      </c>
      <c r="D1395" s="55"/>
      <c r="E1395" s="55"/>
      <c r="F1395" s="55"/>
      <c r="G1395" s="55"/>
      <c r="H1395" s="55"/>
      <c r="I1395" s="59"/>
    </row>
    <row r="1396" s="50" customFormat="1" spans="1:9">
      <c r="A1396" s="54" t="s">
        <v>3235</v>
      </c>
      <c r="B1396" s="54" t="s">
        <v>3144</v>
      </c>
      <c r="C1396" s="54" t="s">
        <v>1591</v>
      </c>
      <c r="D1396" s="55"/>
      <c r="E1396" s="55"/>
      <c r="F1396" s="55"/>
      <c r="G1396" s="55"/>
      <c r="H1396" s="55"/>
      <c r="I1396" s="59"/>
    </row>
    <row r="1397" s="50" customFormat="1" spans="1:9">
      <c r="A1397" s="54" t="s">
        <v>3236</v>
      </c>
      <c r="B1397" s="54" t="s">
        <v>3144</v>
      </c>
      <c r="C1397" s="54" t="s">
        <v>1591</v>
      </c>
      <c r="D1397" s="55"/>
      <c r="E1397" s="55"/>
      <c r="F1397" s="55"/>
      <c r="G1397" s="55"/>
      <c r="H1397" s="55"/>
      <c r="I1397" s="59"/>
    </row>
    <row r="1398" s="50" customFormat="1" spans="1:9">
      <c r="A1398" s="54" t="s">
        <v>3237</v>
      </c>
      <c r="B1398" s="54" t="s">
        <v>3144</v>
      </c>
      <c r="C1398" s="54" t="s">
        <v>1591</v>
      </c>
      <c r="D1398" s="55"/>
      <c r="E1398" s="55"/>
      <c r="F1398" s="55"/>
      <c r="G1398" s="55"/>
      <c r="H1398" s="55"/>
      <c r="I1398" s="59"/>
    </row>
    <row r="1399" s="50" customFormat="1" spans="1:9">
      <c r="A1399" s="54" t="s">
        <v>3238</v>
      </c>
      <c r="B1399" s="54" t="s">
        <v>3144</v>
      </c>
      <c r="C1399" s="54" t="s">
        <v>1591</v>
      </c>
      <c r="D1399" s="55"/>
      <c r="E1399" s="55"/>
      <c r="F1399" s="55"/>
      <c r="G1399" s="55"/>
      <c r="H1399" s="55"/>
      <c r="I1399" s="59"/>
    </row>
    <row r="1400" s="50" customFormat="1" spans="1:9">
      <c r="A1400" s="54" t="s">
        <v>3239</v>
      </c>
      <c r="B1400" s="54" t="s">
        <v>3144</v>
      </c>
      <c r="C1400" s="54" t="s">
        <v>1591</v>
      </c>
      <c r="D1400" s="55"/>
      <c r="E1400" s="55"/>
      <c r="F1400" s="55"/>
      <c r="G1400" s="55"/>
      <c r="H1400" s="55"/>
      <c r="I1400" s="59"/>
    </row>
    <row r="1401" s="50" customFormat="1" spans="1:9">
      <c r="A1401" s="54" t="s">
        <v>3240</v>
      </c>
      <c r="B1401" s="54" t="s">
        <v>3144</v>
      </c>
      <c r="C1401" s="54" t="s">
        <v>1591</v>
      </c>
      <c r="D1401" s="55"/>
      <c r="E1401" s="55"/>
      <c r="F1401" s="55"/>
      <c r="G1401" s="55"/>
      <c r="H1401" s="55"/>
      <c r="I1401" s="59"/>
    </row>
    <row r="1402" s="50" customFormat="1" spans="1:9">
      <c r="A1402" s="54" t="s">
        <v>3241</v>
      </c>
      <c r="B1402" s="54" t="s">
        <v>3144</v>
      </c>
      <c r="C1402" s="54" t="s">
        <v>1591</v>
      </c>
      <c r="D1402" s="55"/>
      <c r="E1402" s="55"/>
      <c r="F1402" s="55"/>
      <c r="G1402" s="55"/>
      <c r="H1402" s="55"/>
      <c r="I1402" s="59"/>
    </row>
    <row r="1403" s="50" customFormat="1" spans="1:9">
      <c r="A1403" s="54" t="s">
        <v>3242</v>
      </c>
      <c r="B1403" s="54" t="s">
        <v>3144</v>
      </c>
      <c r="C1403" s="54" t="s">
        <v>1591</v>
      </c>
      <c r="D1403" s="55"/>
      <c r="E1403" s="55"/>
      <c r="F1403" s="55"/>
      <c r="G1403" s="55"/>
      <c r="H1403" s="55"/>
      <c r="I1403" s="59"/>
    </row>
    <row r="1404" s="50" customFormat="1" spans="1:9">
      <c r="A1404" s="54" t="s">
        <v>3243</v>
      </c>
      <c r="B1404" s="54" t="s">
        <v>3144</v>
      </c>
      <c r="C1404" s="54" t="s">
        <v>1591</v>
      </c>
      <c r="D1404" s="55"/>
      <c r="E1404" s="55"/>
      <c r="F1404" s="55"/>
      <c r="G1404" s="55"/>
      <c r="H1404" s="55"/>
      <c r="I1404" s="59"/>
    </row>
    <row r="1405" s="50" customFormat="1" spans="1:9">
      <c r="A1405" s="54" t="s">
        <v>3244</v>
      </c>
      <c r="B1405" s="54" t="s">
        <v>3144</v>
      </c>
      <c r="C1405" s="54" t="s">
        <v>1591</v>
      </c>
      <c r="D1405" s="55"/>
      <c r="E1405" s="55"/>
      <c r="F1405" s="55"/>
      <c r="G1405" s="55"/>
      <c r="H1405" s="55"/>
      <c r="I1405" s="59"/>
    </row>
    <row r="1406" s="50" customFormat="1" spans="1:9">
      <c r="A1406" s="1120" t="s">
        <v>3245</v>
      </c>
      <c r="B1406" s="1120" t="s">
        <v>1590</v>
      </c>
      <c r="C1406" s="54" t="s">
        <v>1591</v>
      </c>
      <c r="D1406" s="55"/>
      <c r="E1406" s="55"/>
      <c r="F1406" s="55"/>
      <c r="G1406" s="55"/>
      <c r="H1406" s="55"/>
      <c r="I1406" s="59"/>
    </row>
    <row r="1407" s="50" customFormat="1" spans="1:9">
      <c r="A1407" s="1120" t="s">
        <v>3246</v>
      </c>
      <c r="B1407" s="1120" t="s">
        <v>3144</v>
      </c>
      <c r="C1407" s="54" t="s">
        <v>1591</v>
      </c>
      <c r="D1407" s="55"/>
      <c r="E1407" s="55"/>
      <c r="F1407" s="55"/>
      <c r="G1407" s="55"/>
      <c r="H1407" s="55"/>
      <c r="I1407" s="59"/>
    </row>
    <row r="1408" s="50" customFormat="1" spans="1:9">
      <c r="A1408" s="62" t="s">
        <v>3247</v>
      </c>
      <c r="B1408" s="62" t="s">
        <v>2751</v>
      </c>
      <c r="C1408" s="63" t="s">
        <v>1591</v>
      </c>
      <c r="D1408" s="55"/>
      <c r="E1408" s="55"/>
      <c r="F1408" s="55"/>
      <c r="G1408" s="55"/>
      <c r="H1408" s="55"/>
      <c r="I1408" s="59"/>
    </row>
  </sheetData>
  <conditionalFormatting sqref="A1">
    <cfRule type="duplicateValues" dxfId="1" priority="3"/>
  </conditionalFormatting>
  <conditionalFormatting sqref="F1">
    <cfRule type="duplicateValues" dxfId="1" priority="2"/>
  </conditionalFormatting>
  <conditionalFormatting sqref="A2:A1407">
    <cfRule type="duplicateValues" dxfId="1" priority="4"/>
  </conditionalFormatting>
  <conditionalFormatting sqref="F2:F227">
    <cfRule type="duplicateValues" dxfId="1" priority="1"/>
  </conditionalFormatting>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F22"/>
  <sheetViews>
    <sheetView workbookViewId="0">
      <selection activeCell="I9" sqref="I9"/>
    </sheetView>
  </sheetViews>
  <sheetFormatPr defaultColWidth="9.65" defaultRowHeight="14.25" outlineLevelCol="5"/>
  <cols>
    <col min="1" max="1" width="14.1833333333333" style="11" customWidth="1"/>
    <col min="2" max="2" width="11.35" style="11" customWidth="1"/>
    <col min="3" max="3" width="23.0916666666667" style="11" customWidth="1"/>
    <col min="4" max="4" width="64.1833333333333" style="11" customWidth="1"/>
    <col min="5" max="5" width="20.725" style="11" customWidth="1"/>
    <col min="6" max="6" width="52" style="11" customWidth="1"/>
    <col min="7" max="255" width="9.65" style="11"/>
    <col min="256" max="16384" width="9.65" style="7"/>
  </cols>
  <sheetData>
    <row r="1" s="11" customFormat="1" ht="53" customHeight="1" spans="1:6">
      <c r="A1" s="27" t="s">
        <v>3248</v>
      </c>
      <c r="B1" s="28"/>
      <c r="C1" s="28"/>
      <c r="D1" s="28"/>
      <c r="E1" s="28"/>
      <c r="F1" s="29"/>
    </row>
    <row r="2" s="26" customFormat="1" ht="45" customHeight="1" spans="1:6">
      <c r="A2" s="30" t="s">
        <v>3249</v>
      </c>
      <c r="B2" s="31" t="s">
        <v>3250</v>
      </c>
      <c r="C2" s="32" t="s">
        <v>3251</v>
      </c>
      <c r="D2" s="33" t="s">
        <v>3252</v>
      </c>
      <c r="E2" s="33" t="s">
        <v>3253</v>
      </c>
      <c r="F2" s="34" t="s">
        <v>3254</v>
      </c>
    </row>
    <row r="3" s="26" customFormat="1" ht="55" customHeight="1" spans="1:6">
      <c r="A3" s="35" t="s">
        <v>3255</v>
      </c>
      <c r="B3" s="36">
        <v>1</v>
      </c>
      <c r="C3" s="35" t="s">
        <v>3256</v>
      </c>
      <c r="D3" s="37" t="s">
        <v>3257</v>
      </c>
      <c r="E3" s="38" t="s">
        <v>3258</v>
      </c>
      <c r="F3" s="39" t="s">
        <v>3259</v>
      </c>
    </row>
    <row r="4" s="26" customFormat="1" ht="72" spans="1:6">
      <c r="A4" s="35"/>
      <c r="B4" s="36">
        <v>2</v>
      </c>
      <c r="C4" s="35" t="s">
        <v>3260</v>
      </c>
      <c r="D4" s="37" t="s">
        <v>3261</v>
      </c>
      <c r="E4" s="38" t="s">
        <v>3258</v>
      </c>
      <c r="F4" s="39" t="s">
        <v>3259</v>
      </c>
    </row>
    <row r="5" s="26" customFormat="1" ht="53" customHeight="1" spans="1:6">
      <c r="A5" s="35"/>
      <c r="B5" s="36">
        <v>3</v>
      </c>
      <c r="C5" s="35" t="s">
        <v>3262</v>
      </c>
      <c r="D5" s="37" t="s">
        <v>3263</v>
      </c>
      <c r="E5" s="38" t="s">
        <v>3258</v>
      </c>
      <c r="F5" s="39" t="s">
        <v>3259</v>
      </c>
    </row>
    <row r="6" s="26" customFormat="1" ht="53" customHeight="1" spans="1:6">
      <c r="A6" s="35"/>
      <c r="B6" s="36">
        <v>4</v>
      </c>
      <c r="C6" s="35" t="s">
        <v>3264</v>
      </c>
      <c r="D6" s="37" t="s">
        <v>3265</v>
      </c>
      <c r="E6" s="40" t="s">
        <v>3266</v>
      </c>
      <c r="F6" s="41" t="s">
        <v>188</v>
      </c>
    </row>
    <row r="7" s="26" customFormat="1" ht="72" customHeight="1" spans="1:6">
      <c r="A7" s="35"/>
      <c r="B7" s="36">
        <v>5</v>
      </c>
      <c r="C7" s="35" t="s">
        <v>3267</v>
      </c>
      <c r="D7" s="37" t="s">
        <v>3268</v>
      </c>
      <c r="E7" s="40" t="s">
        <v>3269</v>
      </c>
      <c r="F7" s="41" t="s">
        <v>188</v>
      </c>
    </row>
    <row r="8" s="26" customFormat="1" ht="55" customHeight="1" spans="1:6">
      <c r="A8" s="35"/>
      <c r="B8" s="36">
        <v>6</v>
      </c>
      <c r="C8" s="35" t="s">
        <v>3270</v>
      </c>
      <c r="D8" s="37" t="s">
        <v>3271</v>
      </c>
      <c r="E8" s="38" t="s">
        <v>3272</v>
      </c>
      <c r="F8" s="41" t="s">
        <v>188</v>
      </c>
    </row>
    <row r="9" s="26" customFormat="1" ht="55" customHeight="1" spans="1:6">
      <c r="A9" s="35"/>
      <c r="B9" s="36">
        <v>7</v>
      </c>
      <c r="C9" s="35" t="s">
        <v>3273</v>
      </c>
      <c r="D9" s="37" t="s">
        <v>3274</v>
      </c>
      <c r="E9" s="38" t="s">
        <v>3275</v>
      </c>
      <c r="F9" s="41" t="s">
        <v>188</v>
      </c>
    </row>
    <row r="10" s="26" customFormat="1" ht="21" customHeight="1" spans="1:6">
      <c r="A10" s="42" t="s">
        <v>3276</v>
      </c>
      <c r="B10" s="36">
        <v>8</v>
      </c>
      <c r="C10" s="35" t="s">
        <v>3277</v>
      </c>
      <c r="D10" s="37" t="s">
        <v>3278</v>
      </c>
      <c r="E10" s="38" t="s">
        <v>3258</v>
      </c>
      <c r="F10" s="41" t="s">
        <v>3259</v>
      </c>
    </row>
    <row r="11" s="26" customFormat="1" ht="21" customHeight="1" spans="1:6">
      <c r="A11" s="42"/>
      <c r="B11" s="36">
        <v>9</v>
      </c>
      <c r="C11" s="35" t="s">
        <v>3279</v>
      </c>
      <c r="D11" s="37" t="s">
        <v>3280</v>
      </c>
      <c r="E11" s="38" t="s">
        <v>3258</v>
      </c>
      <c r="F11" s="41" t="s">
        <v>3259</v>
      </c>
    </row>
    <row r="12" s="26" customFormat="1" ht="21" customHeight="1" spans="1:6">
      <c r="A12" s="42"/>
      <c r="B12" s="36">
        <v>10</v>
      </c>
      <c r="C12" s="35" t="s">
        <v>3281</v>
      </c>
      <c r="D12" s="37" t="s">
        <v>3282</v>
      </c>
      <c r="E12" s="38" t="s">
        <v>3258</v>
      </c>
      <c r="F12" s="41" t="s">
        <v>3259</v>
      </c>
    </row>
    <row r="13" s="26" customFormat="1" ht="34" customHeight="1" spans="1:6">
      <c r="A13" s="42"/>
      <c r="B13" s="36">
        <v>11</v>
      </c>
      <c r="C13" s="35" t="s">
        <v>3283</v>
      </c>
      <c r="D13" s="37" t="s">
        <v>3284</v>
      </c>
      <c r="E13" s="38" t="s">
        <v>3258</v>
      </c>
      <c r="F13" s="41" t="s">
        <v>3259</v>
      </c>
    </row>
    <row r="14" s="26" customFormat="1" ht="51" customHeight="1" spans="1:6">
      <c r="A14" s="42"/>
      <c r="B14" s="36">
        <v>12</v>
      </c>
      <c r="C14" s="35" t="s">
        <v>3285</v>
      </c>
      <c r="D14" s="37" t="s">
        <v>3286</v>
      </c>
      <c r="E14" s="38" t="s">
        <v>3269</v>
      </c>
      <c r="F14" s="41" t="s">
        <v>188</v>
      </c>
    </row>
    <row r="15" s="26" customFormat="1" ht="54" customHeight="1" spans="1:6">
      <c r="A15" s="42"/>
      <c r="B15" s="36">
        <v>13</v>
      </c>
      <c r="C15" s="35" t="s">
        <v>3287</v>
      </c>
      <c r="D15" s="37" t="s">
        <v>3288</v>
      </c>
      <c r="E15" s="38" t="s">
        <v>3269</v>
      </c>
      <c r="F15" s="41" t="s">
        <v>188</v>
      </c>
    </row>
    <row r="16" s="26" customFormat="1" ht="75" customHeight="1" spans="1:6">
      <c r="A16" s="42"/>
      <c r="B16" s="36">
        <v>14</v>
      </c>
      <c r="C16" s="35" t="s">
        <v>3289</v>
      </c>
      <c r="D16" s="37" t="s">
        <v>3290</v>
      </c>
      <c r="E16" s="38" t="s">
        <v>3269</v>
      </c>
      <c r="F16" s="41" t="s">
        <v>188</v>
      </c>
    </row>
    <row r="17" s="26" customFormat="1" ht="34" customHeight="1" spans="1:6">
      <c r="A17" s="42"/>
      <c r="B17" s="36">
        <v>15</v>
      </c>
      <c r="C17" s="35" t="s">
        <v>3291</v>
      </c>
      <c r="D17" s="37" t="s">
        <v>3292</v>
      </c>
      <c r="E17" s="38" t="s">
        <v>3269</v>
      </c>
      <c r="F17" s="41" t="s">
        <v>188</v>
      </c>
    </row>
    <row r="18" s="26" customFormat="1" ht="67" customHeight="1" spans="1:6">
      <c r="A18" s="42"/>
      <c r="B18" s="36">
        <v>16</v>
      </c>
      <c r="C18" s="35" t="s">
        <v>3293</v>
      </c>
      <c r="D18" s="37" t="s">
        <v>3294</v>
      </c>
      <c r="E18" s="38" t="s">
        <v>3269</v>
      </c>
      <c r="F18" s="41" t="s">
        <v>188</v>
      </c>
    </row>
    <row r="19" s="26" customFormat="1" ht="95" customHeight="1" spans="1:6">
      <c r="A19" s="43"/>
      <c r="B19" s="44">
        <v>17</v>
      </c>
      <c r="C19" s="45" t="s">
        <v>3295</v>
      </c>
      <c r="D19" s="46" t="s">
        <v>3296</v>
      </c>
      <c r="E19" s="47" t="s">
        <v>3269</v>
      </c>
      <c r="F19" s="48" t="s">
        <v>188</v>
      </c>
    </row>
    <row r="20" s="11" customFormat="1" ht="13.5"/>
    <row r="21" s="11" customFormat="1" ht="13.5"/>
    <row r="22" s="11" customFormat="1" ht="13.5" spans="4:4">
      <c r="D22" s="49"/>
    </row>
  </sheetData>
  <mergeCells count="3">
    <mergeCell ref="A1:F1"/>
    <mergeCell ref="A3:A9"/>
    <mergeCell ref="A10:A19"/>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21">
    <tabColor theme="8" tint="-0.5"/>
  </sheetPr>
  <dimension ref="A1:C74"/>
  <sheetViews>
    <sheetView showGridLines="0" workbookViewId="0">
      <selection activeCell="O17" sqref="O17"/>
    </sheetView>
  </sheetViews>
  <sheetFormatPr defaultColWidth="9.075" defaultRowHeight="45" customHeight="1" outlineLevelCol="2"/>
  <cols>
    <col min="1" max="1" width="13.5" style="19" customWidth="1"/>
    <col min="2" max="2" width="50.6333333333333" style="19" customWidth="1"/>
    <col min="3" max="3" width="26.675" style="19" customWidth="1"/>
    <col min="4" max="29" width="9.075" style="19"/>
    <col min="30" max="16382" width="9" style="19"/>
    <col min="16383" max="16384" width="9.075" style="19"/>
  </cols>
  <sheetData>
    <row r="1" s="19" customFormat="1" ht="50" customHeight="1" spans="1:3">
      <c r="A1" s="20" t="s">
        <v>3297</v>
      </c>
      <c r="B1" s="20"/>
      <c r="C1" s="20"/>
    </row>
    <row r="2" s="19" customFormat="1" ht="33" customHeight="1" spans="1:3">
      <c r="A2" s="21" t="s">
        <v>3298</v>
      </c>
      <c r="B2" s="22" t="s">
        <v>932</v>
      </c>
      <c r="C2" s="23" t="s">
        <v>3299</v>
      </c>
    </row>
    <row r="3" s="19" customFormat="1" ht="22.5" customHeight="1" spans="1:3">
      <c r="A3" s="21" t="s">
        <v>3300</v>
      </c>
      <c r="B3" s="22" t="s">
        <v>3301</v>
      </c>
      <c r="C3" s="24" t="s">
        <v>3302</v>
      </c>
    </row>
    <row r="4" s="19" customFormat="1" ht="22.5" customHeight="1" spans="1:3">
      <c r="A4" s="21" t="s">
        <v>3303</v>
      </c>
      <c r="B4" s="22" t="s">
        <v>3304</v>
      </c>
      <c r="C4" s="24" t="s">
        <v>3305</v>
      </c>
    </row>
    <row r="5" s="19" customFormat="1" ht="22.5" customHeight="1" spans="1:3">
      <c r="A5" s="21" t="s">
        <v>3306</v>
      </c>
      <c r="B5" s="22" t="s">
        <v>3307</v>
      </c>
      <c r="C5" s="24" t="s">
        <v>3308</v>
      </c>
    </row>
    <row r="6" s="19" customFormat="1" ht="22.5" customHeight="1" spans="1:3">
      <c r="A6" s="21" t="s">
        <v>3309</v>
      </c>
      <c r="B6" s="22" t="s">
        <v>3310</v>
      </c>
      <c r="C6" s="24" t="s">
        <v>3311</v>
      </c>
    </row>
    <row r="7" s="19" customFormat="1" ht="22.5" customHeight="1" spans="1:3">
      <c r="A7" s="21" t="s">
        <v>3312</v>
      </c>
      <c r="B7" s="22" t="s">
        <v>3313</v>
      </c>
      <c r="C7" s="24" t="s">
        <v>3314</v>
      </c>
    </row>
    <row r="8" s="19" customFormat="1" ht="22.5" customHeight="1" spans="1:3">
      <c r="A8" s="21" t="s">
        <v>3315</v>
      </c>
      <c r="B8" s="22" t="s">
        <v>3316</v>
      </c>
      <c r="C8" s="24" t="s">
        <v>3317</v>
      </c>
    </row>
    <row r="9" s="19" customFormat="1" ht="22.5" customHeight="1" spans="1:3">
      <c r="A9" s="21" t="s">
        <v>3318</v>
      </c>
      <c r="B9" s="22" t="s">
        <v>3319</v>
      </c>
      <c r="C9" s="24" t="s">
        <v>3320</v>
      </c>
    </row>
    <row r="10" s="19" customFormat="1" ht="22.5" customHeight="1" spans="1:3">
      <c r="A10" s="21" t="s">
        <v>3321</v>
      </c>
      <c r="B10" s="22" t="s">
        <v>3322</v>
      </c>
      <c r="C10" s="24" t="s">
        <v>3323</v>
      </c>
    </row>
    <row r="11" s="19" customFormat="1" ht="22.5" customHeight="1" spans="1:3">
      <c r="A11" s="21" t="s">
        <v>3324</v>
      </c>
      <c r="B11" s="22" t="s">
        <v>3325</v>
      </c>
      <c r="C11" s="24" t="s">
        <v>3326</v>
      </c>
    </row>
    <row r="12" s="19" customFormat="1" ht="22.5" customHeight="1" spans="1:3">
      <c r="A12" s="21" t="s">
        <v>3327</v>
      </c>
      <c r="B12" s="22" t="s">
        <v>3328</v>
      </c>
      <c r="C12" s="24" t="s">
        <v>3329</v>
      </c>
    </row>
    <row r="13" s="19" customFormat="1" ht="22.5" customHeight="1" spans="1:3">
      <c r="A13" s="21" t="s">
        <v>3330</v>
      </c>
      <c r="B13" s="22" t="s">
        <v>3331</v>
      </c>
      <c r="C13" s="24" t="s">
        <v>3332</v>
      </c>
    </row>
    <row r="14" s="19" customFormat="1" ht="22.5" customHeight="1" spans="1:3">
      <c r="A14" s="21" t="s">
        <v>3333</v>
      </c>
      <c r="B14" s="22" t="s">
        <v>3334</v>
      </c>
      <c r="C14" s="24" t="s">
        <v>3335</v>
      </c>
    </row>
    <row r="15" s="19" customFormat="1" ht="22.5" customHeight="1" spans="1:3">
      <c r="A15" s="21" t="s">
        <v>3336</v>
      </c>
      <c r="B15" s="22" t="s">
        <v>3337</v>
      </c>
      <c r="C15" s="24" t="s">
        <v>3338</v>
      </c>
    </row>
    <row r="16" s="19" customFormat="1" ht="22.5" customHeight="1" spans="1:3">
      <c r="A16" s="21" t="s">
        <v>3339</v>
      </c>
      <c r="B16" s="22" t="s">
        <v>3340</v>
      </c>
      <c r="C16" s="24" t="s">
        <v>3341</v>
      </c>
    </row>
    <row r="17" s="19" customFormat="1" ht="22.5" customHeight="1" spans="1:3">
      <c r="A17" s="21" t="s">
        <v>3342</v>
      </c>
      <c r="B17" s="22" t="s">
        <v>3343</v>
      </c>
      <c r="C17" s="24" t="s">
        <v>3344</v>
      </c>
    </row>
    <row r="18" s="19" customFormat="1" ht="22.5" customHeight="1" spans="1:3">
      <c r="A18" s="21" t="s">
        <v>3345</v>
      </c>
      <c r="B18" s="22" t="s">
        <v>3346</v>
      </c>
      <c r="C18" s="24" t="s">
        <v>3347</v>
      </c>
    </row>
    <row r="19" s="19" customFormat="1" ht="22.5" customHeight="1" spans="1:3">
      <c r="A19" s="21" t="s">
        <v>3348</v>
      </c>
      <c r="B19" s="22" t="s">
        <v>3349</v>
      </c>
      <c r="C19" s="24" t="s">
        <v>3350</v>
      </c>
    </row>
    <row r="20" s="19" customFormat="1" ht="22.5" customHeight="1" spans="1:3">
      <c r="A20" s="21" t="s">
        <v>3351</v>
      </c>
      <c r="B20" s="22" t="s">
        <v>3352</v>
      </c>
      <c r="C20" s="24" t="s">
        <v>3353</v>
      </c>
    </row>
    <row r="21" s="19" customFormat="1" ht="22.5" customHeight="1" spans="1:3">
      <c r="A21" s="21" t="s">
        <v>3354</v>
      </c>
      <c r="B21" s="22" t="s">
        <v>3355</v>
      </c>
      <c r="C21" s="24" t="s">
        <v>3356</v>
      </c>
    </row>
    <row r="22" s="19" customFormat="1" ht="22.5" customHeight="1" spans="1:3">
      <c r="A22" s="21" t="s">
        <v>3357</v>
      </c>
      <c r="B22" s="22" t="s">
        <v>3358</v>
      </c>
      <c r="C22" s="24" t="s">
        <v>3359</v>
      </c>
    </row>
    <row r="23" s="19" customFormat="1" ht="22.5" customHeight="1" spans="1:3">
      <c r="A23" s="21" t="s">
        <v>3360</v>
      </c>
      <c r="B23" s="22" t="s">
        <v>3361</v>
      </c>
      <c r="C23" s="24" t="s">
        <v>3362</v>
      </c>
    </row>
    <row r="24" s="19" customFormat="1" ht="22.5" customHeight="1" spans="1:3">
      <c r="A24" s="21" t="s">
        <v>3363</v>
      </c>
      <c r="B24" s="22" t="s">
        <v>3364</v>
      </c>
      <c r="C24" s="24" t="s">
        <v>3365</v>
      </c>
    </row>
    <row r="25" s="19" customFormat="1" ht="22.5" customHeight="1" spans="1:3">
      <c r="A25" s="21" t="s">
        <v>3366</v>
      </c>
      <c r="B25" s="22" t="s">
        <v>3367</v>
      </c>
      <c r="C25" s="24" t="s">
        <v>3368</v>
      </c>
    </row>
    <row r="26" s="19" customFormat="1" ht="22.5" customHeight="1" spans="1:3">
      <c r="A26" s="21" t="s">
        <v>3369</v>
      </c>
      <c r="B26" s="22" t="s">
        <v>3370</v>
      </c>
      <c r="C26" s="24" t="s">
        <v>3371</v>
      </c>
    </row>
    <row r="27" s="19" customFormat="1" ht="22.5" customHeight="1" spans="1:3">
      <c r="A27" s="21" t="s">
        <v>3372</v>
      </c>
      <c r="B27" s="22" t="s">
        <v>3373</v>
      </c>
      <c r="C27" s="24" t="s">
        <v>3374</v>
      </c>
    </row>
    <row r="28" s="19" customFormat="1" ht="22.5" customHeight="1" spans="1:3">
      <c r="A28" s="21" t="s">
        <v>3375</v>
      </c>
      <c r="B28" s="22" t="s">
        <v>3376</v>
      </c>
      <c r="C28" s="24" t="s">
        <v>3377</v>
      </c>
    </row>
    <row r="29" s="19" customFormat="1" ht="22.5" customHeight="1" spans="1:3">
      <c r="A29" s="21" t="s">
        <v>3378</v>
      </c>
      <c r="B29" s="22" t="s">
        <v>3379</v>
      </c>
      <c r="C29" s="24" t="s">
        <v>3380</v>
      </c>
    </row>
    <row r="30" s="19" customFormat="1" ht="22.5" customHeight="1" spans="1:3">
      <c r="A30" s="21" t="s">
        <v>3381</v>
      </c>
      <c r="B30" s="22" t="s">
        <v>3382</v>
      </c>
      <c r="C30" s="24" t="s">
        <v>3383</v>
      </c>
    </row>
    <row r="31" s="19" customFormat="1" ht="22.5" customHeight="1" spans="1:3">
      <c r="A31" s="21" t="s">
        <v>3384</v>
      </c>
      <c r="B31" s="22" t="s">
        <v>3385</v>
      </c>
      <c r="C31" s="24" t="s">
        <v>3386</v>
      </c>
    </row>
    <row r="32" s="19" customFormat="1" ht="22.5" customHeight="1" spans="1:3">
      <c r="A32" s="21" t="s">
        <v>3387</v>
      </c>
      <c r="B32" s="22" t="s">
        <v>3388</v>
      </c>
      <c r="C32" s="24" t="s">
        <v>3389</v>
      </c>
    </row>
    <row r="33" s="19" customFormat="1" ht="22.5" customHeight="1" spans="1:3">
      <c r="A33" s="21" t="s">
        <v>3390</v>
      </c>
      <c r="B33" s="22" t="s">
        <v>3391</v>
      </c>
      <c r="C33" s="24" t="s">
        <v>3392</v>
      </c>
    </row>
    <row r="34" s="19" customFormat="1" ht="22.5" customHeight="1" spans="1:3">
      <c r="A34" s="21" t="s">
        <v>3393</v>
      </c>
      <c r="B34" s="22" t="s">
        <v>3394</v>
      </c>
      <c r="C34" s="24" t="s">
        <v>3395</v>
      </c>
    </row>
    <row r="35" s="19" customFormat="1" ht="22.5" customHeight="1" spans="1:3">
      <c r="A35" s="21" t="s">
        <v>3396</v>
      </c>
      <c r="B35" s="22" t="s">
        <v>3397</v>
      </c>
      <c r="C35" s="24" t="s">
        <v>3398</v>
      </c>
    </row>
    <row r="36" s="19" customFormat="1" ht="22.5" customHeight="1" spans="1:3">
      <c r="A36" s="21" t="s">
        <v>3399</v>
      </c>
      <c r="B36" s="22" t="s">
        <v>3400</v>
      </c>
      <c r="C36" s="24" t="s">
        <v>3401</v>
      </c>
    </row>
    <row r="37" s="19" customFormat="1" ht="22.5" customHeight="1" spans="1:3">
      <c r="A37" s="21" t="s">
        <v>3402</v>
      </c>
      <c r="B37" s="22" t="s">
        <v>3403</v>
      </c>
      <c r="C37" s="24" t="s">
        <v>3404</v>
      </c>
    </row>
    <row r="38" s="19" customFormat="1" ht="22.5" customHeight="1" spans="1:3">
      <c r="A38" s="21" t="s">
        <v>3405</v>
      </c>
      <c r="B38" s="22" t="s">
        <v>3406</v>
      </c>
      <c r="C38" s="24" t="s">
        <v>3407</v>
      </c>
    </row>
    <row r="39" s="19" customFormat="1" ht="22.5" customHeight="1" spans="1:3">
      <c r="A39" s="21" t="s">
        <v>3408</v>
      </c>
      <c r="B39" s="22" t="s">
        <v>3409</v>
      </c>
      <c r="C39" s="24" t="s">
        <v>3410</v>
      </c>
    </row>
    <row r="40" s="19" customFormat="1" ht="22.5" customHeight="1" spans="1:3">
      <c r="A40" s="21" t="s">
        <v>3411</v>
      </c>
      <c r="B40" s="22" t="s">
        <v>3412</v>
      </c>
      <c r="C40" s="24" t="s">
        <v>3413</v>
      </c>
    </row>
    <row r="41" s="19" customFormat="1" ht="22.5" customHeight="1" spans="1:3">
      <c r="A41" s="21" t="s">
        <v>3414</v>
      </c>
      <c r="B41" s="22" t="s">
        <v>3415</v>
      </c>
      <c r="C41" s="24" t="s">
        <v>3416</v>
      </c>
    </row>
    <row r="42" s="19" customFormat="1" ht="22.5" customHeight="1" spans="1:3">
      <c r="A42" s="21" t="s">
        <v>3417</v>
      </c>
      <c r="B42" s="22" t="s">
        <v>3418</v>
      </c>
      <c r="C42" s="24" t="s">
        <v>3419</v>
      </c>
    </row>
    <row r="43" s="19" customFormat="1" ht="22.5" customHeight="1" spans="1:3">
      <c r="A43" s="21" t="s">
        <v>3420</v>
      </c>
      <c r="B43" s="22" t="s">
        <v>3421</v>
      </c>
      <c r="C43" s="24" t="s">
        <v>3422</v>
      </c>
    </row>
    <row r="44" s="19" customFormat="1" ht="22.5" customHeight="1" spans="1:3">
      <c r="A44" s="21" t="s">
        <v>3423</v>
      </c>
      <c r="B44" s="22" t="s">
        <v>3424</v>
      </c>
      <c r="C44" s="24" t="s">
        <v>3425</v>
      </c>
    </row>
    <row r="45" s="19" customFormat="1" ht="22.5" customHeight="1" spans="1:3">
      <c r="A45" s="21" t="s">
        <v>3426</v>
      </c>
      <c r="B45" s="22" t="s">
        <v>3427</v>
      </c>
      <c r="C45" s="24" t="s">
        <v>3428</v>
      </c>
    </row>
    <row r="46" s="19" customFormat="1" ht="22.5" customHeight="1" spans="1:3">
      <c r="A46" s="21" t="s">
        <v>3429</v>
      </c>
      <c r="B46" s="22" t="s">
        <v>3430</v>
      </c>
      <c r="C46" s="24" t="s">
        <v>3431</v>
      </c>
    </row>
    <row r="47" s="19" customFormat="1" ht="22.5" customHeight="1" spans="1:3">
      <c r="A47" s="21" t="s">
        <v>3432</v>
      </c>
      <c r="B47" s="22" t="s">
        <v>3433</v>
      </c>
      <c r="C47" s="24" t="s">
        <v>3434</v>
      </c>
    </row>
    <row r="48" s="19" customFormat="1" ht="22.5" customHeight="1" spans="1:3">
      <c r="A48" s="21" t="s">
        <v>3435</v>
      </c>
      <c r="B48" s="22" t="s">
        <v>3436</v>
      </c>
      <c r="C48" s="24" t="s">
        <v>3437</v>
      </c>
    </row>
    <row r="49" s="19" customFormat="1" ht="22.5" customHeight="1" spans="1:3">
      <c r="A49" s="21" t="s">
        <v>3438</v>
      </c>
      <c r="B49" s="22" t="s">
        <v>3439</v>
      </c>
      <c r="C49" s="24" t="s">
        <v>3440</v>
      </c>
    </row>
    <row r="50" s="19" customFormat="1" ht="22.5" customHeight="1" spans="1:3">
      <c r="A50" s="21" t="s">
        <v>3441</v>
      </c>
      <c r="B50" s="22" t="s">
        <v>3442</v>
      </c>
      <c r="C50" s="24" t="s">
        <v>3443</v>
      </c>
    </row>
    <row r="51" s="19" customFormat="1" ht="22.5" customHeight="1" spans="1:3">
      <c r="A51" s="21" t="s">
        <v>3444</v>
      </c>
      <c r="B51" s="22" t="s">
        <v>3445</v>
      </c>
      <c r="C51" s="24" t="s">
        <v>3446</v>
      </c>
    </row>
    <row r="52" s="19" customFormat="1" ht="22.5" customHeight="1" spans="1:3">
      <c r="A52" s="21" t="s">
        <v>3447</v>
      </c>
      <c r="B52" s="22" t="s">
        <v>3448</v>
      </c>
      <c r="C52" s="24" t="s">
        <v>3449</v>
      </c>
    </row>
    <row r="53" s="19" customFormat="1" ht="22.5" customHeight="1" spans="1:3">
      <c r="A53" s="21" t="s">
        <v>3450</v>
      </c>
      <c r="B53" s="22" t="s">
        <v>3451</v>
      </c>
      <c r="C53" s="24" t="s">
        <v>3452</v>
      </c>
    </row>
    <row r="54" s="19" customFormat="1" ht="22.5" customHeight="1" spans="1:3">
      <c r="A54" s="21" t="s">
        <v>3453</v>
      </c>
      <c r="B54" s="22" t="s">
        <v>3454</v>
      </c>
      <c r="C54" s="24" t="s">
        <v>3455</v>
      </c>
    </row>
    <row r="55" s="19" customFormat="1" ht="22.5" customHeight="1" spans="1:3">
      <c r="A55" s="21" t="s">
        <v>3456</v>
      </c>
      <c r="B55" s="22" t="s">
        <v>3457</v>
      </c>
      <c r="C55" s="24" t="s">
        <v>3458</v>
      </c>
    </row>
    <row r="56" s="19" customFormat="1" ht="22.5" customHeight="1" spans="1:3">
      <c r="A56" s="21" t="s">
        <v>3459</v>
      </c>
      <c r="B56" s="22" t="s">
        <v>3460</v>
      </c>
      <c r="C56" s="24" t="s">
        <v>3461</v>
      </c>
    </row>
    <row r="57" s="19" customFormat="1" ht="22.5" customHeight="1" spans="1:3">
      <c r="A57" s="21" t="s">
        <v>3462</v>
      </c>
      <c r="B57" s="22" t="s">
        <v>3463</v>
      </c>
      <c r="C57" s="24" t="s">
        <v>3464</v>
      </c>
    </row>
    <row r="58" s="19" customFormat="1" ht="22.5" customHeight="1" spans="1:3">
      <c r="A58" s="21" t="s">
        <v>3465</v>
      </c>
      <c r="B58" s="22" t="s">
        <v>3466</v>
      </c>
      <c r="C58" s="24" t="s">
        <v>3467</v>
      </c>
    </row>
    <row r="59" s="19" customFormat="1" ht="22.5" customHeight="1" spans="1:3">
      <c r="A59" s="21" t="s">
        <v>3468</v>
      </c>
      <c r="B59" s="22" t="s">
        <v>3469</v>
      </c>
      <c r="C59" s="24" t="s">
        <v>3470</v>
      </c>
    </row>
    <row r="60" s="19" customFormat="1" ht="22.5" customHeight="1" spans="1:3">
      <c r="A60" s="21" t="s">
        <v>3471</v>
      </c>
      <c r="B60" s="22" t="s">
        <v>3376</v>
      </c>
      <c r="C60" s="24" t="s">
        <v>3472</v>
      </c>
    </row>
    <row r="61" s="19" customFormat="1" ht="22.5" customHeight="1" spans="1:3">
      <c r="A61" s="21" t="s">
        <v>3473</v>
      </c>
      <c r="B61" s="22" t="s">
        <v>3474</v>
      </c>
      <c r="C61" s="24" t="s">
        <v>3475</v>
      </c>
    </row>
    <row r="62" s="19" customFormat="1" ht="22.5" customHeight="1" spans="1:3">
      <c r="A62" s="21" t="s">
        <v>3476</v>
      </c>
      <c r="B62" s="22" t="s">
        <v>3477</v>
      </c>
      <c r="C62" s="24" t="s">
        <v>3478</v>
      </c>
    </row>
    <row r="63" s="19" customFormat="1" ht="22.5" customHeight="1" spans="1:3">
      <c r="A63" s="21" t="s">
        <v>3479</v>
      </c>
      <c r="B63" s="22" t="s">
        <v>3480</v>
      </c>
      <c r="C63" s="24" t="s">
        <v>3481</v>
      </c>
    </row>
    <row r="64" s="19" customFormat="1" ht="22.5" customHeight="1" spans="1:3">
      <c r="A64" s="21" t="s">
        <v>3482</v>
      </c>
      <c r="B64" s="22" t="s">
        <v>3483</v>
      </c>
      <c r="C64" s="24" t="s">
        <v>3484</v>
      </c>
    </row>
    <row r="65" s="19" customFormat="1" ht="22.5" customHeight="1" spans="1:3">
      <c r="A65" s="21" t="s">
        <v>3485</v>
      </c>
      <c r="B65" s="22" t="s">
        <v>3486</v>
      </c>
      <c r="C65" s="24" t="s">
        <v>3487</v>
      </c>
    </row>
    <row r="66" s="19" customFormat="1" ht="22.5" customHeight="1" spans="1:3">
      <c r="A66" s="21" t="s">
        <v>3488</v>
      </c>
      <c r="B66" s="22" t="s">
        <v>3489</v>
      </c>
      <c r="C66" s="24" t="s">
        <v>3490</v>
      </c>
    </row>
    <row r="67" s="19" customFormat="1" ht="22.5" customHeight="1" spans="1:3">
      <c r="A67" s="21" t="s">
        <v>3491</v>
      </c>
      <c r="B67" s="22" t="s">
        <v>3492</v>
      </c>
      <c r="C67" s="24" t="s">
        <v>3493</v>
      </c>
    </row>
    <row r="68" s="19" customFormat="1" ht="22.5" customHeight="1" spans="1:3">
      <c r="A68" s="21" t="s">
        <v>3494</v>
      </c>
      <c r="B68" s="22" t="s">
        <v>3495</v>
      </c>
      <c r="C68" s="24" t="s">
        <v>3496</v>
      </c>
    </row>
    <row r="69" s="19" customFormat="1" ht="22.5" customHeight="1" spans="1:3">
      <c r="A69" s="21" t="s">
        <v>3497</v>
      </c>
      <c r="B69" s="22" t="s">
        <v>3498</v>
      </c>
      <c r="C69" s="24" t="s">
        <v>3499</v>
      </c>
    </row>
    <row r="70" s="19" customFormat="1" ht="22.5" customHeight="1" spans="1:3">
      <c r="A70" s="21" t="s">
        <v>3500</v>
      </c>
      <c r="B70" s="22" t="s">
        <v>3501</v>
      </c>
      <c r="C70" s="24" t="s">
        <v>3502</v>
      </c>
    </row>
    <row r="71" s="19" customFormat="1" ht="22.5" customHeight="1" spans="1:3">
      <c r="A71" s="21" t="s">
        <v>3503</v>
      </c>
      <c r="B71" s="22" t="s">
        <v>3504</v>
      </c>
      <c r="C71" s="24" t="s">
        <v>3505</v>
      </c>
    </row>
    <row r="72" s="19" customFormat="1" ht="22.5" customHeight="1" spans="1:3">
      <c r="A72" s="21" t="s">
        <v>3506</v>
      </c>
      <c r="B72" s="22" t="s">
        <v>3507</v>
      </c>
      <c r="C72" s="24" t="s">
        <v>3508</v>
      </c>
    </row>
    <row r="73" s="19" customFormat="1" ht="22.5" customHeight="1" spans="1:3">
      <c r="A73" s="25" t="s">
        <v>3509</v>
      </c>
      <c r="B73" s="25" t="s">
        <v>3510</v>
      </c>
      <c r="C73" s="25" t="s">
        <v>3511</v>
      </c>
    </row>
    <row r="74" s="19" customFormat="1" ht="22.5" customHeight="1" spans="1:3">
      <c r="A74" s="25" t="s">
        <v>3512</v>
      </c>
      <c r="B74" s="25" t="s">
        <v>3513</v>
      </c>
      <c r="C74" s="25" t="s">
        <v>3514</v>
      </c>
    </row>
  </sheetData>
  <mergeCells count="1">
    <mergeCell ref="A1:C1"/>
  </mergeCells>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22">
    <tabColor theme="8" tint="-0.5"/>
  </sheetPr>
  <dimension ref="A1:C10"/>
  <sheetViews>
    <sheetView showGridLines="0" workbookViewId="0">
      <selection activeCell="F11" sqref="F11"/>
    </sheetView>
  </sheetViews>
  <sheetFormatPr defaultColWidth="9" defaultRowHeight="25" customHeight="1" outlineLevelCol="2"/>
  <cols>
    <col min="1" max="1" width="8.11666666666667" style="12" customWidth="1"/>
    <col min="2" max="2" width="118.75" style="12" customWidth="1"/>
    <col min="3" max="16384" width="9" style="12"/>
  </cols>
  <sheetData>
    <row r="1" ht="38" customHeight="1" spans="1:3">
      <c r="A1" s="13" t="s">
        <v>3515</v>
      </c>
      <c r="B1" s="14"/>
      <c r="C1" s="15" t="s">
        <v>264</v>
      </c>
    </row>
    <row r="2" customHeight="1" spans="1:2">
      <c r="A2" s="16" t="s">
        <v>3516</v>
      </c>
      <c r="B2" s="17" t="s">
        <v>3517</v>
      </c>
    </row>
    <row r="3" customHeight="1" spans="1:2">
      <c r="A3" s="16" t="s">
        <v>3518</v>
      </c>
      <c r="B3" s="17" t="s">
        <v>3519</v>
      </c>
    </row>
    <row r="4" ht="38" customHeight="1" spans="1:2">
      <c r="A4" s="16" t="s">
        <v>3520</v>
      </c>
      <c r="B4" s="18" t="s">
        <v>3521</v>
      </c>
    </row>
    <row r="5" ht="52" customHeight="1" spans="1:2">
      <c r="A5" s="16" t="s">
        <v>3522</v>
      </c>
      <c r="B5" s="17" t="s">
        <v>3523</v>
      </c>
    </row>
    <row r="6" customHeight="1" spans="1:2">
      <c r="A6" s="16" t="s">
        <v>3524</v>
      </c>
      <c r="B6" s="17" t="s">
        <v>3525</v>
      </c>
    </row>
    <row r="7" customHeight="1" spans="1:2">
      <c r="A7" s="16" t="s">
        <v>3526</v>
      </c>
      <c r="B7" s="17" t="s">
        <v>3527</v>
      </c>
    </row>
    <row r="8" customHeight="1" spans="1:2">
      <c r="A8" s="16" t="s">
        <v>3528</v>
      </c>
      <c r="B8" s="17" t="s">
        <v>3529</v>
      </c>
    </row>
    <row r="9" customHeight="1" spans="1:2">
      <c r="A9" s="16" t="s">
        <v>3530</v>
      </c>
      <c r="B9" s="17" t="s">
        <v>3531</v>
      </c>
    </row>
    <row r="10" customHeight="1" spans="1:2">
      <c r="A10" s="16" t="s">
        <v>3532</v>
      </c>
      <c r="B10" s="17" t="s">
        <v>3533</v>
      </c>
    </row>
  </sheetData>
  <mergeCells count="1">
    <mergeCell ref="A1:B1"/>
  </mergeCells>
  <hyperlinks>
    <hyperlink ref="C1" location="目录!A1" display="返回目录"/>
  </hyperlinks>
  <pageMargins left="0.75" right="0.75" top="1" bottom="1" header="0.5" footer="0.5"/>
  <pageSetup paperSize="9" orientation="portrait"/>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D234"/>
  <sheetViews>
    <sheetView workbookViewId="0">
      <selection activeCell="U236" sqref="U236"/>
    </sheetView>
  </sheetViews>
  <sheetFormatPr defaultColWidth="9" defaultRowHeight="13.5" outlineLevelCol="3"/>
  <cols>
    <col min="1" max="1" width="8.725" style="1"/>
    <col min="2" max="2" width="12" style="2" customWidth="1"/>
    <col min="3" max="3" width="15.875" style="1" customWidth="1"/>
    <col min="4" max="4" width="8.725" style="1"/>
  </cols>
  <sheetData>
    <row r="1" ht="16.5" spans="1:4">
      <c r="A1" s="3" t="s">
        <v>3534</v>
      </c>
      <c r="B1" s="2" t="s">
        <v>147</v>
      </c>
      <c r="C1" s="1" t="s">
        <v>3535</v>
      </c>
      <c r="D1" s="1" t="s">
        <v>146</v>
      </c>
    </row>
    <row r="2" ht="16.5" spans="1:4">
      <c r="A2" s="4" t="s">
        <v>3536</v>
      </c>
      <c r="B2" s="5">
        <v>10314</v>
      </c>
      <c r="C2" s="6">
        <v>1</v>
      </c>
      <c r="D2" s="7" t="s">
        <v>528</v>
      </c>
    </row>
    <row r="3" ht="16.5" spans="1:4">
      <c r="A3" s="4" t="s">
        <v>3537</v>
      </c>
      <c r="B3" s="5">
        <v>17057</v>
      </c>
      <c r="C3" s="6">
        <v>1</v>
      </c>
      <c r="D3" s="7" t="s">
        <v>528</v>
      </c>
    </row>
    <row r="4" ht="16.5" spans="1:4">
      <c r="A4" s="4" t="s">
        <v>3538</v>
      </c>
      <c r="B4" s="5">
        <v>17225</v>
      </c>
      <c r="C4" s="6">
        <v>1</v>
      </c>
      <c r="D4" s="7" t="s">
        <v>528</v>
      </c>
    </row>
    <row r="5" ht="16.5" spans="1:4">
      <c r="A5" s="4" t="s">
        <v>3539</v>
      </c>
      <c r="B5" s="4">
        <v>17408</v>
      </c>
      <c r="C5" s="6">
        <v>1</v>
      </c>
      <c r="D5" s="7" t="s">
        <v>528</v>
      </c>
    </row>
    <row r="6" ht="16.5" spans="1:4">
      <c r="A6" s="4" t="s">
        <v>3540</v>
      </c>
      <c r="B6" s="5">
        <v>18447</v>
      </c>
      <c r="C6" s="6">
        <v>1</v>
      </c>
      <c r="D6" s="7" t="s">
        <v>528</v>
      </c>
    </row>
    <row r="7" ht="16.5" spans="1:4">
      <c r="A7" s="4" t="s">
        <v>452</v>
      </c>
      <c r="B7" s="5">
        <v>22406</v>
      </c>
      <c r="C7" s="6">
        <v>2</v>
      </c>
      <c r="D7" s="7" t="s">
        <v>528</v>
      </c>
    </row>
    <row r="8" ht="16.5" spans="1:4">
      <c r="A8" s="4" t="s">
        <v>3541</v>
      </c>
      <c r="B8" s="4">
        <v>22939</v>
      </c>
      <c r="C8" s="6">
        <v>2</v>
      </c>
      <c r="D8" s="7" t="s">
        <v>528</v>
      </c>
    </row>
    <row r="9" ht="16.5" spans="1:4">
      <c r="A9" s="4" t="s">
        <v>3542</v>
      </c>
      <c r="B9" s="5">
        <v>23234</v>
      </c>
      <c r="C9" s="6">
        <v>2</v>
      </c>
      <c r="D9" s="7" t="s">
        <v>528</v>
      </c>
    </row>
    <row r="10" ht="16.5" spans="1:4">
      <c r="A10" s="4" t="s">
        <v>3543</v>
      </c>
      <c r="B10" s="5">
        <v>27577</v>
      </c>
      <c r="C10" s="6">
        <v>2</v>
      </c>
      <c r="D10" s="7" t="s">
        <v>528</v>
      </c>
    </row>
    <row r="11" ht="16.5" spans="1:4">
      <c r="A11" s="4" t="s">
        <v>327</v>
      </c>
      <c r="B11" s="4">
        <v>28134</v>
      </c>
      <c r="C11" s="6">
        <v>2</v>
      </c>
      <c r="D11" s="7" t="s">
        <v>528</v>
      </c>
    </row>
    <row r="12" ht="16.5" spans="1:4">
      <c r="A12" s="4" t="s">
        <v>3544</v>
      </c>
      <c r="B12" s="5">
        <v>28303</v>
      </c>
      <c r="C12" s="6">
        <v>2</v>
      </c>
      <c r="D12" s="7" t="s">
        <v>528</v>
      </c>
    </row>
    <row r="13" ht="16.5" spans="1:4">
      <c r="A13" s="4" t="s">
        <v>3545</v>
      </c>
      <c r="B13" s="4">
        <v>29330</v>
      </c>
      <c r="C13" s="6">
        <v>2</v>
      </c>
      <c r="D13" s="7" t="s">
        <v>528</v>
      </c>
    </row>
    <row r="14" ht="16.5" spans="1:4">
      <c r="A14" s="8" t="s">
        <v>3546</v>
      </c>
      <c r="B14" s="9">
        <v>30117</v>
      </c>
      <c r="C14" s="6">
        <v>3</v>
      </c>
      <c r="D14" s="7" t="s">
        <v>528</v>
      </c>
    </row>
    <row r="15" ht="16.5" spans="1:4">
      <c r="A15" s="4" t="s">
        <v>3547</v>
      </c>
      <c r="B15" s="5">
        <v>30184</v>
      </c>
      <c r="C15" s="6">
        <v>3</v>
      </c>
      <c r="D15" s="7" t="s">
        <v>528</v>
      </c>
    </row>
    <row r="16" ht="16.5" spans="1:4">
      <c r="A16" s="4" t="s">
        <v>3548</v>
      </c>
      <c r="B16" s="5">
        <v>31407</v>
      </c>
      <c r="C16" s="6">
        <v>3</v>
      </c>
      <c r="D16" s="7" t="s">
        <v>528</v>
      </c>
    </row>
    <row r="17" ht="16.5" spans="1:4">
      <c r="A17" s="8" t="s">
        <v>3549</v>
      </c>
      <c r="B17" s="9">
        <v>32712</v>
      </c>
      <c r="C17" s="6">
        <v>3</v>
      </c>
      <c r="D17" s="7" t="s">
        <v>528</v>
      </c>
    </row>
    <row r="18" ht="16.5" spans="1:4">
      <c r="A18" s="4" t="s">
        <v>3550</v>
      </c>
      <c r="B18" s="5">
        <v>34986</v>
      </c>
      <c r="C18" s="6">
        <v>3</v>
      </c>
      <c r="D18" s="7" t="s">
        <v>528</v>
      </c>
    </row>
    <row r="19" ht="16.5" spans="1:4">
      <c r="A19" s="4" t="s">
        <v>3551</v>
      </c>
      <c r="B19" s="4">
        <v>35756</v>
      </c>
      <c r="C19" s="6">
        <v>3</v>
      </c>
      <c r="D19" s="7" t="s">
        <v>528</v>
      </c>
    </row>
    <row r="20" ht="16.5" spans="1:4">
      <c r="A20" s="4" t="s">
        <v>1133</v>
      </c>
      <c r="B20" s="5">
        <v>37416</v>
      </c>
      <c r="C20" s="6">
        <v>3</v>
      </c>
      <c r="D20" s="7" t="s">
        <v>528</v>
      </c>
    </row>
    <row r="21" ht="16.5" spans="1:4">
      <c r="A21" s="8" t="s">
        <v>3552</v>
      </c>
      <c r="B21" s="9">
        <v>37801</v>
      </c>
      <c r="C21" s="6">
        <v>3</v>
      </c>
      <c r="D21" s="7" t="s">
        <v>528</v>
      </c>
    </row>
    <row r="22" ht="16.5" spans="1:4">
      <c r="A22" s="4" t="s">
        <v>3553</v>
      </c>
      <c r="B22" s="4">
        <v>44705</v>
      </c>
      <c r="C22" s="6">
        <v>4</v>
      </c>
      <c r="D22" s="7" t="s">
        <v>528</v>
      </c>
    </row>
    <row r="23" ht="16.5" spans="1:4">
      <c r="A23" s="4" t="s">
        <v>3554</v>
      </c>
      <c r="B23" s="5">
        <v>46410</v>
      </c>
      <c r="C23" s="6">
        <v>4</v>
      </c>
      <c r="D23" s="7" t="s">
        <v>528</v>
      </c>
    </row>
    <row r="24" ht="16.5" spans="1:4">
      <c r="A24" s="4" t="s">
        <v>3555</v>
      </c>
      <c r="B24" s="5">
        <v>48917</v>
      </c>
      <c r="C24" s="6">
        <v>4</v>
      </c>
      <c r="D24" s="7" t="s">
        <v>528</v>
      </c>
    </row>
    <row r="25" ht="16.5" spans="1:4">
      <c r="A25" s="4" t="s">
        <v>1322</v>
      </c>
      <c r="B25" s="5">
        <v>60085</v>
      </c>
      <c r="C25" s="6">
        <v>6</v>
      </c>
      <c r="D25" s="7" t="s">
        <v>3556</v>
      </c>
    </row>
    <row r="26" ht="16.5" spans="1:4">
      <c r="A26" s="4" t="s">
        <v>3557</v>
      </c>
      <c r="B26" s="5">
        <v>60142</v>
      </c>
      <c r="C26" s="6">
        <v>6</v>
      </c>
      <c r="D26" s="7" t="s">
        <v>3556</v>
      </c>
    </row>
    <row r="27" ht="16.5" spans="1:4">
      <c r="A27" s="4" t="s">
        <v>3558</v>
      </c>
      <c r="B27" s="5">
        <v>60142</v>
      </c>
      <c r="C27" s="6">
        <v>6</v>
      </c>
      <c r="D27" s="7" t="s">
        <v>3556</v>
      </c>
    </row>
    <row r="28" ht="16.5" spans="1:4">
      <c r="A28" s="4" t="s">
        <v>1315</v>
      </c>
      <c r="B28" s="5">
        <v>60446</v>
      </c>
      <c r="C28" s="6">
        <v>6</v>
      </c>
      <c r="D28" s="7" t="s">
        <v>3556</v>
      </c>
    </row>
    <row r="29" ht="16.5" spans="1:4">
      <c r="A29" s="4" t="s">
        <v>3559</v>
      </c>
      <c r="B29" s="5">
        <v>64068</v>
      </c>
      <c r="C29" s="6">
        <v>6</v>
      </c>
      <c r="D29" s="7" t="s">
        <v>3556</v>
      </c>
    </row>
    <row r="30" ht="16.5" spans="1:4">
      <c r="A30" s="4" t="s">
        <v>3560</v>
      </c>
      <c r="B30" s="4">
        <v>75126</v>
      </c>
      <c r="C30" s="6">
        <v>7</v>
      </c>
      <c r="D30" s="7" t="s">
        <v>3556</v>
      </c>
    </row>
    <row r="31" ht="16.5" spans="1:4">
      <c r="A31" s="4" t="s">
        <v>3561</v>
      </c>
      <c r="B31" s="5">
        <v>75241</v>
      </c>
      <c r="C31" s="6">
        <v>7</v>
      </c>
      <c r="D31" s="7" t="s">
        <v>3556</v>
      </c>
    </row>
    <row r="32" ht="16.5" spans="1:4">
      <c r="A32" s="4" t="s">
        <v>408</v>
      </c>
      <c r="B32" s="5">
        <v>77032</v>
      </c>
      <c r="C32" s="6">
        <v>7</v>
      </c>
      <c r="D32" s="7" t="s">
        <v>3556</v>
      </c>
    </row>
    <row r="33" ht="16.5" spans="1:4">
      <c r="A33" s="8" t="s">
        <v>3562</v>
      </c>
      <c r="B33" s="9">
        <v>78666</v>
      </c>
      <c r="C33" s="6">
        <v>7</v>
      </c>
      <c r="D33" s="7" t="s">
        <v>3556</v>
      </c>
    </row>
    <row r="34" ht="16.5" spans="1:4">
      <c r="A34" s="4" t="s">
        <v>3563</v>
      </c>
      <c r="B34" s="4">
        <v>80018</v>
      </c>
      <c r="C34" s="6">
        <v>8</v>
      </c>
      <c r="D34" s="7" t="s">
        <v>3564</v>
      </c>
    </row>
    <row r="35" ht="16.5" spans="1:4">
      <c r="A35" s="8" t="s">
        <v>3565</v>
      </c>
      <c r="B35" s="9">
        <v>80019</v>
      </c>
      <c r="C35" s="6">
        <v>8</v>
      </c>
      <c r="D35" s="7" t="s">
        <v>3564</v>
      </c>
    </row>
    <row r="36" ht="16.5" spans="1:4">
      <c r="A36" s="4" t="s">
        <v>3566</v>
      </c>
      <c r="B36" s="5">
        <v>85307</v>
      </c>
      <c r="C36" s="6">
        <v>8</v>
      </c>
      <c r="D36" s="7" t="s">
        <v>3564</v>
      </c>
    </row>
    <row r="37" ht="16.5" spans="1:4">
      <c r="A37" s="4" t="s">
        <v>3567</v>
      </c>
      <c r="B37" s="5">
        <v>85338</v>
      </c>
      <c r="C37" s="6">
        <v>8</v>
      </c>
      <c r="D37" s="7" t="s">
        <v>3564</v>
      </c>
    </row>
    <row r="38" ht="16.5" spans="1:4">
      <c r="A38" s="4" t="s">
        <v>3568</v>
      </c>
      <c r="B38" s="5">
        <v>85395</v>
      </c>
      <c r="C38" s="6">
        <v>8</v>
      </c>
      <c r="D38" s="7" t="s">
        <v>3564</v>
      </c>
    </row>
    <row r="39" ht="16.5" spans="1:4">
      <c r="A39" s="4" t="s">
        <v>765</v>
      </c>
      <c r="B39" s="5">
        <v>85396</v>
      </c>
      <c r="C39" s="6">
        <v>8</v>
      </c>
      <c r="D39" s="7" t="s">
        <v>3564</v>
      </c>
    </row>
    <row r="40" ht="16.5" spans="1:4">
      <c r="A40" s="4" t="s">
        <v>402</v>
      </c>
      <c r="B40" s="5">
        <v>87031</v>
      </c>
      <c r="C40" s="6">
        <v>8</v>
      </c>
      <c r="D40" s="7" t="s">
        <v>3564</v>
      </c>
    </row>
    <row r="41" ht="16.5" spans="1:4">
      <c r="A41" s="4" t="s">
        <v>3569</v>
      </c>
      <c r="B41" s="5">
        <v>91761</v>
      </c>
      <c r="C41" s="6">
        <v>9</v>
      </c>
      <c r="D41" s="7" t="s">
        <v>3564</v>
      </c>
    </row>
    <row r="42" ht="16.5" spans="1:4">
      <c r="A42" s="4" t="s">
        <v>3570</v>
      </c>
      <c r="B42" s="4">
        <v>92223</v>
      </c>
      <c r="C42" s="6">
        <v>9</v>
      </c>
      <c r="D42" s="7" t="s">
        <v>3564</v>
      </c>
    </row>
    <row r="43" ht="16.5" spans="1:4">
      <c r="A43" s="4" t="s">
        <v>3571</v>
      </c>
      <c r="B43" s="5">
        <v>92223</v>
      </c>
      <c r="C43" s="6">
        <v>9</v>
      </c>
      <c r="D43" s="7" t="s">
        <v>3564</v>
      </c>
    </row>
    <row r="44" ht="16.5" spans="1:4">
      <c r="A44" s="4" t="s">
        <v>517</v>
      </c>
      <c r="B44" s="5">
        <v>92240</v>
      </c>
      <c r="C44" s="6">
        <v>9</v>
      </c>
      <c r="D44" s="7" t="s">
        <v>3564</v>
      </c>
    </row>
    <row r="45" ht="16.5" spans="1:4">
      <c r="A45" s="4" t="s">
        <v>3572</v>
      </c>
      <c r="B45" s="5">
        <v>92344</v>
      </c>
      <c r="C45" s="6">
        <v>9</v>
      </c>
      <c r="D45" s="7" t="s">
        <v>3564</v>
      </c>
    </row>
    <row r="46" ht="16.5" spans="1:4">
      <c r="A46" s="4" t="s">
        <v>3573</v>
      </c>
      <c r="B46" s="5">
        <v>92344</v>
      </c>
      <c r="C46" s="6">
        <v>9</v>
      </c>
      <c r="D46" s="7" t="s">
        <v>3564</v>
      </c>
    </row>
    <row r="47" ht="16.5" spans="1:4">
      <c r="A47" s="4" t="s">
        <v>3574</v>
      </c>
      <c r="B47" s="5">
        <v>92374</v>
      </c>
      <c r="C47" s="6">
        <v>9</v>
      </c>
      <c r="D47" s="7" t="s">
        <v>3564</v>
      </c>
    </row>
    <row r="48" ht="16.5" spans="1:4">
      <c r="A48" s="4" t="s">
        <v>3575</v>
      </c>
      <c r="B48" s="4">
        <v>92394</v>
      </c>
      <c r="C48" s="6">
        <v>9</v>
      </c>
      <c r="D48" s="7" t="s">
        <v>3564</v>
      </c>
    </row>
    <row r="49" ht="16.5" spans="1:4">
      <c r="A49" s="4" t="s">
        <v>3576</v>
      </c>
      <c r="B49" s="4">
        <v>92407</v>
      </c>
      <c r="C49" s="6">
        <v>9</v>
      </c>
      <c r="D49" s="7" t="s">
        <v>3564</v>
      </c>
    </row>
    <row r="50" ht="16.5" spans="1:4">
      <c r="A50" s="4" t="s">
        <v>3577</v>
      </c>
      <c r="B50" s="5">
        <v>92408</v>
      </c>
      <c r="C50" s="6">
        <v>9</v>
      </c>
      <c r="D50" s="7" t="s">
        <v>3564</v>
      </c>
    </row>
    <row r="51" ht="16.5" spans="1:4">
      <c r="A51" s="4" t="s">
        <v>3578</v>
      </c>
      <c r="B51" s="5">
        <v>92509</v>
      </c>
      <c r="C51" s="6">
        <v>9</v>
      </c>
      <c r="D51" s="7" t="s">
        <v>3564</v>
      </c>
    </row>
    <row r="52" ht="16.5" spans="1:4">
      <c r="A52" s="4" t="s">
        <v>518</v>
      </c>
      <c r="B52" s="5">
        <v>93263</v>
      </c>
      <c r="C52" s="6">
        <v>9</v>
      </c>
      <c r="D52" s="7" t="s">
        <v>3564</v>
      </c>
    </row>
    <row r="53" ht="16.5" spans="1:4">
      <c r="A53" s="4" t="s">
        <v>3579</v>
      </c>
      <c r="B53" s="5">
        <v>95023</v>
      </c>
      <c r="C53" s="6">
        <v>9</v>
      </c>
      <c r="D53" s="7" t="s">
        <v>3564</v>
      </c>
    </row>
    <row r="54" ht="16.5" spans="1:4">
      <c r="A54" s="4" t="s">
        <v>3580</v>
      </c>
      <c r="B54" s="5">
        <v>95206</v>
      </c>
      <c r="C54" s="6">
        <v>9</v>
      </c>
      <c r="D54" s="7" t="s">
        <v>3564</v>
      </c>
    </row>
    <row r="55" ht="16.5" spans="1:4">
      <c r="A55" s="4" t="s">
        <v>3581</v>
      </c>
      <c r="B55" s="5">
        <v>95215</v>
      </c>
      <c r="C55" s="6">
        <v>9</v>
      </c>
      <c r="D55" s="7" t="s">
        <v>3564</v>
      </c>
    </row>
    <row r="56" ht="16.5" spans="1:4">
      <c r="A56" s="8" t="s">
        <v>3582</v>
      </c>
      <c r="B56" s="9">
        <v>95742</v>
      </c>
      <c r="C56" s="6">
        <v>9</v>
      </c>
      <c r="D56" s="7" t="s">
        <v>3564</v>
      </c>
    </row>
    <row r="57" ht="16.5" spans="1:4">
      <c r="A57" s="4" t="s">
        <v>1371</v>
      </c>
      <c r="B57" s="5">
        <v>97060</v>
      </c>
      <c r="C57" s="6">
        <v>9</v>
      </c>
      <c r="D57" s="7" t="s">
        <v>3583</v>
      </c>
    </row>
    <row r="58" ht="16.5" spans="1:4">
      <c r="A58" s="8" t="s">
        <v>3584</v>
      </c>
      <c r="B58" s="9">
        <v>98327</v>
      </c>
      <c r="C58" s="6">
        <v>9</v>
      </c>
      <c r="D58" s="7" t="s">
        <v>3583</v>
      </c>
    </row>
    <row r="59" ht="16.5" spans="1:4">
      <c r="A59" s="4" t="s">
        <v>405</v>
      </c>
      <c r="B59" s="5">
        <v>99301</v>
      </c>
      <c r="C59" s="6">
        <v>9</v>
      </c>
      <c r="D59" s="7" t="s">
        <v>3583</v>
      </c>
    </row>
    <row r="60" ht="16.5" spans="1:4">
      <c r="A60" s="8" t="s">
        <v>3585</v>
      </c>
      <c r="B60" s="9" t="s">
        <v>3586</v>
      </c>
      <c r="C60" s="6">
        <v>4</v>
      </c>
      <c r="D60" s="7" t="s">
        <v>528</v>
      </c>
    </row>
    <row r="61" ht="16.5" spans="1:4">
      <c r="A61" s="4" t="s">
        <v>461</v>
      </c>
      <c r="B61" s="4" t="s">
        <v>3587</v>
      </c>
      <c r="C61" s="6">
        <v>0</v>
      </c>
      <c r="D61" s="7" t="s">
        <v>528</v>
      </c>
    </row>
    <row r="62" ht="16.5" spans="1:4">
      <c r="A62" s="4" t="s">
        <v>1077</v>
      </c>
      <c r="B62" s="4" t="s">
        <v>1079</v>
      </c>
      <c r="C62" s="6">
        <v>0</v>
      </c>
      <c r="D62" s="7" t="s">
        <v>528</v>
      </c>
    </row>
    <row r="63" ht="16.5" spans="1:4">
      <c r="A63" s="4" t="s">
        <v>3588</v>
      </c>
      <c r="B63" s="10" t="s">
        <v>3589</v>
      </c>
      <c r="C63" s="6">
        <v>0</v>
      </c>
      <c r="D63" s="7" t="s">
        <v>528</v>
      </c>
    </row>
    <row r="64" ht="16.5" spans="1:4">
      <c r="A64" s="4" t="s">
        <v>3590</v>
      </c>
      <c r="B64" s="4" t="s">
        <v>3591</v>
      </c>
      <c r="C64" s="6">
        <v>0</v>
      </c>
      <c r="D64" s="7" t="s">
        <v>528</v>
      </c>
    </row>
    <row r="65" ht="16.5" spans="1:4">
      <c r="A65" s="4" t="s">
        <v>1196</v>
      </c>
      <c r="B65" s="4" t="s">
        <v>3592</v>
      </c>
      <c r="C65" s="6">
        <v>0</v>
      </c>
      <c r="D65" s="7" t="s">
        <v>528</v>
      </c>
    </row>
    <row r="66" ht="16.5" spans="1:4">
      <c r="A66" s="4" t="s">
        <v>3593</v>
      </c>
      <c r="B66" s="4" t="s">
        <v>3594</v>
      </c>
      <c r="C66" s="6">
        <v>0</v>
      </c>
      <c r="D66" s="7" t="s">
        <v>528</v>
      </c>
    </row>
    <row r="67" ht="16.5" spans="1:4">
      <c r="A67" s="4" t="s">
        <v>3595</v>
      </c>
      <c r="B67" s="4" t="s">
        <v>3596</v>
      </c>
      <c r="C67" s="6">
        <v>0</v>
      </c>
      <c r="D67" s="7" t="s">
        <v>528</v>
      </c>
    </row>
    <row r="68" ht="16.5" spans="1:4">
      <c r="A68" s="4" t="s">
        <v>3597</v>
      </c>
      <c r="B68" s="5" t="s">
        <v>3598</v>
      </c>
      <c r="C68" s="6">
        <v>0</v>
      </c>
      <c r="D68" s="7" t="s">
        <v>528</v>
      </c>
    </row>
    <row r="69" ht="16.5" spans="1:4">
      <c r="A69" s="4" t="s">
        <v>1467</v>
      </c>
      <c r="B69" s="4" t="s">
        <v>3599</v>
      </c>
      <c r="C69" s="6">
        <v>0</v>
      </c>
      <c r="D69" s="7" t="s">
        <v>528</v>
      </c>
    </row>
    <row r="70" ht="16.5" spans="1:4">
      <c r="A70" s="4" t="s">
        <v>1470</v>
      </c>
      <c r="B70" s="4" t="s">
        <v>3600</v>
      </c>
      <c r="C70" s="6">
        <v>0</v>
      </c>
      <c r="D70" s="7" t="s">
        <v>528</v>
      </c>
    </row>
    <row r="71" ht="16.5" spans="1:4">
      <c r="A71" s="4" t="s">
        <v>3601</v>
      </c>
      <c r="B71" s="4" t="s">
        <v>3602</v>
      </c>
      <c r="C71" s="6">
        <v>0</v>
      </c>
      <c r="D71" s="7" t="s">
        <v>528</v>
      </c>
    </row>
    <row r="72" ht="16.5" spans="1:4">
      <c r="A72" s="4" t="s">
        <v>1189</v>
      </c>
      <c r="B72" s="4" t="s">
        <v>3603</v>
      </c>
      <c r="C72" s="6">
        <v>0</v>
      </c>
      <c r="D72" s="7" t="s">
        <v>528</v>
      </c>
    </row>
    <row r="73" ht="16.5" spans="1:4">
      <c r="A73" s="4" t="s">
        <v>3604</v>
      </c>
      <c r="B73" s="10" t="s">
        <v>3605</v>
      </c>
      <c r="C73" s="6">
        <v>0</v>
      </c>
      <c r="D73" s="7" t="s">
        <v>528</v>
      </c>
    </row>
    <row r="74" ht="16.5" spans="1:4">
      <c r="A74" s="4" t="s">
        <v>3606</v>
      </c>
      <c r="B74" s="4" t="s">
        <v>3607</v>
      </c>
      <c r="C74" s="6">
        <v>1</v>
      </c>
      <c r="D74" s="7" t="s">
        <v>528</v>
      </c>
    </row>
    <row r="75" ht="16.5" spans="1:4">
      <c r="A75" s="4" t="s">
        <v>3608</v>
      </c>
      <c r="B75" s="4" t="s">
        <v>3609</v>
      </c>
      <c r="C75" s="6">
        <v>1</v>
      </c>
      <c r="D75" s="7" t="s">
        <v>528</v>
      </c>
    </row>
    <row r="76" ht="16.5" spans="1:4">
      <c r="A76" s="4" t="s">
        <v>3610</v>
      </c>
      <c r="B76" s="4" t="s">
        <v>3611</v>
      </c>
      <c r="C76" s="6">
        <v>1</v>
      </c>
      <c r="D76" s="7" t="s">
        <v>528</v>
      </c>
    </row>
    <row r="77" ht="16.5" spans="1:4">
      <c r="A77" s="4" t="s">
        <v>3612</v>
      </c>
      <c r="B77" s="4" t="s">
        <v>3613</v>
      </c>
      <c r="C77" s="6">
        <v>1</v>
      </c>
      <c r="D77" s="7" t="s">
        <v>528</v>
      </c>
    </row>
    <row r="78" ht="16.5" spans="1:4">
      <c r="A78" s="4" t="s">
        <v>3614</v>
      </c>
      <c r="B78" s="5" t="s">
        <v>3615</v>
      </c>
      <c r="C78" s="6">
        <v>1</v>
      </c>
      <c r="D78" s="7" t="s">
        <v>528</v>
      </c>
    </row>
    <row r="79" ht="16.5" spans="1:4">
      <c r="A79" s="4" t="s">
        <v>1386</v>
      </c>
      <c r="B79" s="4" t="s">
        <v>3616</v>
      </c>
      <c r="C79" s="6">
        <v>1</v>
      </c>
      <c r="D79" s="7" t="s">
        <v>528</v>
      </c>
    </row>
    <row r="80" ht="16.5" spans="1:4">
      <c r="A80" s="4" t="s">
        <v>1298</v>
      </c>
      <c r="B80" s="4" t="s">
        <v>3617</v>
      </c>
      <c r="C80" s="6">
        <v>1</v>
      </c>
      <c r="D80" s="7" t="s">
        <v>528</v>
      </c>
    </row>
    <row r="81" ht="16.5" spans="1:4">
      <c r="A81" s="4" t="s">
        <v>1381</v>
      </c>
      <c r="B81" s="4" t="s">
        <v>3618</v>
      </c>
      <c r="C81" s="6">
        <v>1</v>
      </c>
      <c r="D81" s="7" t="s">
        <v>528</v>
      </c>
    </row>
    <row r="82" ht="16.5" spans="1:4">
      <c r="A82" s="4" t="s">
        <v>1383</v>
      </c>
      <c r="B82" s="4" t="s">
        <v>3619</v>
      </c>
      <c r="C82" s="6">
        <v>1</v>
      </c>
      <c r="D82" s="7" t="s">
        <v>528</v>
      </c>
    </row>
    <row r="83" ht="16.5" spans="1:4">
      <c r="A83" s="4" t="s">
        <v>1040</v>
      </c>
      <c r="B83" s="4" t="s">
        <v>3620</v>
      </c>
      <c r="C83" s="6">
        <v>1</v>
      </c>
      <c r="D83" s="7" t="s">
        <v>528</v>
      </c>
    </row>
    <row r="84" ht="16.5" spans="1:4">
      <c r="A84" s="4" t="s">
        <v>3621</v>
      </c>
      <c r="B84" s="5" t="s">
        <v>3622</v>
      </c>
      <c r="C84" s="6">
        <v>1</v>
      </c>
      <c r="D84" s="7" t="s">
        <v>528</v>
      </c>
    </row>
    <row r="85" ht="16.5" spans="1:4">
      <c r="A85" s="4" t="s">
        <v>1046</v>
      </c>
      <c r="B85" s="4" t="s">
        <v>3623</v>
      </c>
      <c r="C85" s="6">
        <v>1</v>
      </c>
      <c r="D85" s="7" t="s">
        <v>528</v>
      </c>
    </row>
    <row r="86" ht="16.5" spans="1:4">
      <c r="A86" s="4" t="s">
        <v>529</v>
      </c>
      <c r="B86" s="4" t="s">
        <v>1068</v>
      </c>
      <c r="C86" s="6">
        <v>1</v>
      </c>
      <c r="D86" s="7" t="s">
        <v>528</v>
      </c>
    </row>
    <row r="87" ht="16.5" spans="1:4">
      <c r="A87" s="4" t="s">
        <v>1069</v>
      </c>
      <c r="B87" s="4" t="s">
        <v>1072</v>
      </c>
      <c r="C87" s="6">
        <v>1</v>
      </c>
      <c r="D87" s="7" t="s">
        <v>528</v>
      </c>
    </row>
    <row r="88" ht="16.5" spans="1:4">
      <c r="A88" s="4" t="s">
        <v>3624</v>
      </c>
      <c r="B88" s="4" t="s">
        <v>3625</v>
      </c>
      <c r="C88" s="6">
        <v>1</v>
      </c>
      <c r="D88" s="7" t="s">
        <v>528</v>
      </c>
    </row>
    <row r="89" ht="16.5" spans="1:4">
      <c r="A89" s="4" t="s">
        <v>1388</v>
      </c>
      <c r="B89" s="4" t="s">
        <v>3626</v>
      </c>
      <c r="C89" s="6">
        <v>1</v>
      </c>
      <c r="D89" s="7" t="s">
        <v>528</v>
      </c>
    </row>
    <row r="90" ht="16.5" spans="1:4">
      <c r="A90" s="4" t="s">
        <v>3627</v>
      </c>
      <c r="B90" s="4" t="s">
        <v>3628</v>
      </c>
      <c r="C90" s="6">
        <v>1</v>
      </c>
      <c r="D90" s="7" t="s">
        <v>528</v>
      </c>
    </row>
    <row r="91" ht="16.5" spans="1:4">
      <c r="A91" s="4" t="s">
        <v>1119</v>
      </c>
      <c r="B91" s="4" t="s">
        <v>3629</v>
      </c>
      <c r="C91" s="6">
        <v>2</v>
      </c>
      <c r="D91" s="7" t="s">
        <v>528</v>
      </c>
    </row>
    <row r="92" ht="16.5" spans="1:4">
      <c r="A92" s="4" t="s">
        <v>3630</v>
      </c>
      <c r="B92" s="4" t="s">
        <v>3631</v>
      </c>
      <c r="C92" s="6">
        <v>2</v>
      </c>
      <c r="D92" s="7" t="s">
        <v>528</v>
      </c>
    </row>
    <row r="93" ht="16.5" spans="1:4">
      <c r="A93" s="4" t="s">
        <v>1123</v>
      </c>
      <c r="B93" s="4" t="s">
        <v>3632</v>
      </c>
      <c r="C93" s="6">
        <v>2</v>
      </c>
      <c r="D93" s="7" t="s">
        <v>528</v>
      </c>
    </row>
    <row r="94" ht="16.5" spans="1:4">
      <c r="A94" s="4" t="s">
        <v>3633</v>
      </c>
      <c r="B94" s="5" t="s">
        <v>3634</v>
      </c>
      <c r="C94" s="6">
        <v>2</v>
      </c>
      <c r="D94" s="7" t="s">
        <v>528</v>
      </c>
    </row>
    <row r="95" ht="16.5" spans="1:4">
      <c r="A95" s="4" t="s">
        <v>3635</v>
      </c>
      <c r="B95" s="4" t="s">
        <v>3636</v>
      </c>
      <c r="C95" s="6">
        <v>2</v>
      </c>
      <c r="D95" s="7" t="s">
        <v>528</v>
      </c>
    </row>
    <row r="96" ht="16.5" spans="1:4">
      <c r="A96" s="4" t="s">
        <v>1302</v>
      </c>
      <c r="B96" s="4" t="s">
        <v>3637</v>
      </c>
      <c r="C96" s="6">
        <v>2</v>
      </c>
      <c r="D96" s="7" t="s">
        <v>528</v>
      </c>
    </row>
    <row r="97" ht="16.5" spans="1:4">
      <c r="A97" s="4" t="s">
        <v>3638</v>
      </c>
      <c r="B97" s="5" t="s">
        <v>3637</v>
      </c>
      <c r="C97" s="6">
        <v>2</v>
      </c>
      <c r="D97" s="7" t="s">
        <v>528</v>
      </c>
    </row>
    <row r="98" ht="16.5" spans="1:4">
      <c r="A98" s="4" t="s">
        <v>1125</v>
      </c>
      <c r="B98" s="4" t="s">
        <v>3639</v>
      </c>
      <c r="C98" s="6">
        <v>2</v>
      </c>
      <c r="D98" s="7" t="s">
        <v>528</v>
      </c>
    </row>
    <row r="99" ht="16.5" spans="1:4">
      <c r="A99" s="4" t="s">
        <v>1413</v>
      </c>
      <c r="B99" s="4" t="s">
        <v>3640</v>
      </c>
      <c r="C99" s="6">
        <v>2</v>
      </c>
      <c r="D99" s="7" t="s">
        <v>528</v>
      </c>
    </row>
    <row r="100" ht="16.5" spans="1:4">
      <c r="A100" s="4" t="s">
        <v>3641</v>
      </c>
      <c r="B100" s="4" t="s">
        <v>3642</v>
      </c>
      <c r="C100" s="6">
        <v>2</v>
      </c>
      <c r="D100" s="7" t="s">
        <v>528</v>
      </c>
    </row>
    <row r="101" ht="16.5" spans="1:4">
      <c r="A101" s="4" t="s">
        <v>1407</v>
      </c>
      <c r="B101" s="4" t="s">
        <v>3643</v>
      </c>
      <c r="C101" s="6">
        <v>2</v>
      </c>
      <c r="D101" s="7" t="s">
        <v>528</v>
      </c>
    </row>
    <row r="102" ht="16.5" spans="1:4">
      <c r="A102" s="4" t="s">
        <v>1410</v>
      </c>
      <c r="B102" s="4" t="s">
        <v>3644</v>
      </c>
      <c r="C102" s="6">
        <v>2</v>
      </c>
      <c r="D102" s="7" t="s">
        <v>528</v>
      </c>
    </row>
    <row r="103" ht="16.5" spans="1:4">
      <c r="A103" s="4" t="s">
        <v>3645</v>
      </c>
      <c r="B103" s="4" t="s">
        <v>3646</v>
      </c>
      <c r="C103" s="6">
        <v>2</v>
      </c>
      <c r="D103" s="7" t="s">
        <v>528</v>
      </c>
    </row>
    <row r="104" ht="16.5" spans="1:4">
      <c r="A104" s="4" t="s">
        <v>3647</v>
      </c>
      <c r="B104" s="4" t="s">
        <v>3648</v>
      </c>
      <c r="C104" s="6">
        <v>2</v>
      </c>
      <c r="D104" s="7" t="s">
        <v>528</v>
      </c>
    </row>
    <row r="105" ht="16.5" spans="1:4">
      <c r="A105" s="4" t="s">
        <v>1144</v>
      </c>
      <c r="B105" s="4" t="s">
        <v>3649</v>
      </c>
      <c r="C105" s="6">
        <v>2</v>
      </c>
      <c r="D105" s="7" t="s">
        <v>528</v>
      </c>
    </row>
    <row r="106" ht="16.5" spans="1:4">
      <c r="A106" s="4" t="s">
        <v>3650</v>
      </c>
      <c r="B106" s="4" t="s">
        <v>3651</v>
      </c>
      <c r="C106" s="6">
        <v>2</v>
      </c>
      <c r="D106" s="7" t="s">
        <v>528</v>
      </c>
    </row>
    <row r="107" ht="16.5" spans="1:4">
      <c r="A107" s="4" t="s">
        <v>1139</v>
      </c>
      <c r="B107" s="4" t="s">
        <v>1143</v>
      </c>
      <c r="C107" s="6">
        <v>2</v>
      </c>
      <c r="D107" s="7" t="s">
        <v>528</v>
      </c>
    </row>
    <row r="108" ht="16.5" spans="1:4">
      <c r="A108" s="4" t="s">
        <v>1209</v>
      </c>
      <c r="B108" s="4" t="s">
        <v>3652</v>
      </c>
      <c r="C108" s="6">
        <v>2</v>
      </c>
      <c r="D108" s="7" t="s">
        <v>528</v>
      </c>
    </row>
    <row r="109" ht="16.5" spans="1:4">
      <c r="A109" s="4" t="s">
        <v>3653</v>
      </c>
      <c r="B109" s="4" t="s">
        <v>3654</v>
      </c>
      <c r="C109" s="6">
        <v>3</v>
      </c>
      <c r="D109" s="7" t="s">
        <v>528</v>
      </c>
    </row>
    <row r="110" ht="16.5" spans="1:4">
      <c r="A110" s="4" t="s">
        <v>1327</v>
      </c>
      <c r="B110" s="4" t="s">
        <v>3655</v>
      </c>
      <c r="C110" s="6">
        <v>3</v>
      </c>
      <c r="D110" s="7" t="s">
        <v>528</v>
      </c>
    </row>
    <row r="111" ht="16.5" spans="1:4">
      <c r="A111" s="4" t="s">
        <v>3656</v>
      </c>
      <c r="B111" s="4" t="s">
        <v>3657</v>
      </c>
      <c r="C111" s="6">
        <v>3</v>
      </c>
      <c r="D111" s="7" t="s">
        <v>528</v>
      </c>
    </row>
    <row r="112" ht="16.5" spans="1:4">
      <c r="A112" s="4" t="s">
        <v>1263</v>
      </c>
      <c r="B112" s="4" t="s">
        <v>1265</v>
      </c>
      <c r="C112" s="6">
        <v>3</v>
      </c>
      <c r="D112" s="7" t="s">
        <v>528</v>
      </c>
    </row>
    <row r="113" ht="16.5" spans="1:4">
      <c r="A113" s="4" t="s">
        <v>1259</v>
      </c>
      <c r="B113" s="4" t="s">
        <v>3658</v>
      </c>
      <c r="C113" s="6">
        <v>3</v>
      </c>
      <c r="D113" s="7" t="s">
        <v>528</v>
      </c>
    </row>
    <row r="114" ht="16.5" spans="1:4">
      <c r="A114" s="4" t="s">
        <v>3659</v>
      </c>
      <c r="B114" s="4" t="s">
        <v>3660</v>
      </c>
      <c r="C114" s="6">
        <v>3</v>
      </c>
      <c r="D114" s="7" t="s">
        <v>528</v>
      </c>
    </row>
    <row r="115" ht="16.5" spans="1:4">
      <c r="A115" s="4" t="s">
        <v>3661</v>
      </c>
      <c r="B115" s="5">
        <v>32824</v>
      </c>
      <c r="C115" s="6">
        <v>3</v>
      </c>
      <c r="D115" s="7" t="s">
        <v>528</v>
      </c>
    </row>
    <row r="116" ht="16.5" spans="1:4">
      <c r="A116" s="4" t="s">
        <v>3662</v>
      </c>
      <c r="B116" s="5" t="s">
        <v>3663</v>
      </c>
      <c r="C116" s="6">
        <v>3</v>
      </c>
      <c r="D116" s="7" t="s">
        <v>528</v>
      </c>
    </row>
    <row r="117" ht="16.5" spans="1:4">
      <c r="A117" s="4" t="s">
        <v>3664</v>
      </c>
      <c r="B117" s="5">
        <v>33054</v>
      </c>
      <c r="C117" s="6">
        <v>3</v>
      </c>
      <c r="D117" s="7" t="s">
        <v>528</v>
      </c>
    </row>
    <row r="118" ht="16.5" spans="1:4">
      <c r="A118" s="4" t="s">
        <v>3665</v>
      </c>
      <c r="B118" s="5" t="s">
        <v>3666</v>
      </c>
      <c r="C118" s="6">
        <v>3</v>
      </c>
      <c r="D118" s="7" t="s">
        <v>528</v>
      </c>
    </row>
    <row r="119" ht="16.5" spans="1:4">
      <c r="A119" s="4" t="s">
        <v>1473</v>
      </c>
      <c r="B119" s="4" t="s">
        <v>3667</v>
      </c>
      <c r="C119" s="6">
        <v>3</v>
      </c>
      <c r="D119" s="7" t="s">
        <v>528</v>
      </c>
    </row>
    <row r="120" ht="16.5" spans="1:4">
      <c r="A120" s="4" t="s">
        <v>1476</v>
      </c>
      <c r="B120" s="4" t="s">
        <v>3668</v>
      </c>
      <c r="C120" s="6">
        <v>3</v>
      </c>
      <c r="D120" s="7" t="s">
        <v>528</v>
      </c>
    </row>
    <row r="121" ht="16.5" spans="1:4">
      <c r="A121" s="4" t="s">
        <v>3669</v>
      </c>
      <c r="B121" s="4" t="s">
        <v>3670</v>
      </c>
      <c r="C121" s="6">
        <v>3</v>
      </c>
      <c r="D121" s="7" t="s">
        <v>528</v>
      </c>
    </row>
    <row r="122" ht="16.5" spans="1:4">
      <c r="A122" s="4" t="s">
        <v>3671</v>
      </c>
      <c r="B122" s="4" t="s">
        <v>3672</v>
      </c>
      <c r="C122" s="6">
        <v>3</v>
      </c>
      <c r="D122" s="7" t="s">
        <v>528</v>
      </c>
    </row>
    <row r="123" ht="16.5" spans="1:4">
      <c r="A123" s="4" t="s">
        <v>3673</v>
      </c>
      <c r="B123" s="4" t="s">
        <v>3674</v>
      </c>
      <c r="C123" s="6">
        <v>3</v>
      </c>
      <c r="D123" s="7" t="s">
        <v>528</v>
      </c>
    </row>
    <row r="124" ht="16.5" spans="1:4">
      <c r="A124" s="4" t="s">
        <v>3675</v>
      </c>
      <c r="B124" s="5" t="s">
        <v>3676</v>
      </c>
      <c r="C124" s="6">
        <v>3</v>
      </c>
      <c r="D124" s="7" t="s">
        <v>528</v>
      </c>
    </row>
    <row r="125" ht="16.5" spans="1:4">
      <c r="A125" s="4" t="s">
        <v>1100</v>
      </c>
      <c r="B125" s="4" t="s">
        <v>3677</v>
      </c>
      <c r="C125" s="6">
        <v>3</v>
      </c>
      <c r="D125" s="7" t="s">
        <v>528</v>
      </c>
    </row>
    <row r="126" ht="16.5" spans="1:4">
      <c r="A126" s="4" t="s">
        <v>1103</v>
      </c>
      <c r="B126" s="5">
        <v>37127</v>
      </c>
      <c r="C126" s="6">
        <v>3</v>
      </c>
      <c r="D126" s="7" t="s">
        <v>528</v>
      </c>
    </row>
    <row r="127" ht="16.5" spans="1:4">
      <c r="A127" s="4" t="s">
        <v>1136</v>
      </c>
      <c r="B127" s="4" t="s">
        <v>3678</v>
      </c>
      <c r="C127" s="6">
        <v>3</v>
      </c>
      <c r="D127" s="7" t="s">
        <v>528</v>
      </c>
    </row>
    <row r="128" ht="16.5" spans="1:4">
      <c r="A128" s="4" t="s">
        <v>3679</v>
      </c>
      <c r="B128" s="4" t="s">
        <v>3680</v>
      </c>
      <c r="C128" s="6">
        <v>3</v>
      </c>
      <c r="D128" s="7" t="s">
        <v>528</v>
      </c>
    </row>
    <row r="129" ht="16.5" spans="1:4">
      <c r="A129" s="4" t="s">
        <v>3681</v>
      </c>
      <c r="B129" s="4" t="s">
        <v>3682</v>
      </c>
      <c r="C129" s="6">
        <v>3</v>
      </c>
      <c r="D129" s="7" t="s">
        <v>528</v>
      </c>
    </row>
    <row r="130" ht="16.5" spans="1:4">
      <c r="A130" s="4" t="s">
        <v>853</v>
      </c>
      <c r="B130" s="4" t="s">
        <v>3683</v>
      </c>
      <c r="C130" s="6">
        <v>3</v>
      </c>
      <c r="D130" s="7" t="s">
        <v>528</v>
      </c>
    </row>
    <row r="131" ht="16.5" spans="1:4">
      <c r="A131" s="4" t="s">
        <v>1243</v>
      </c>
      <c r="B131" s="5">
        <v>41018</v>
      </c>
      <c r="C131" s="6">
        <v>4</v>
      </c>
      <c r="D131" s="7" t="s">
        <v>528</v>
      </c>
    </row>
    <row r="132" ht="16.5" spans="1:4">
      <c r="A132" s="4" t="s">
        <v>1158</v>
      </c>
      <c r="B132" s="4" t="s">
        <v>3684</v>
      </c>
      <c r="C132" s="6">
        <v>4</v>
      </c>
      <c r="D132" s="7" t="s">
        <v>528</v>
      </c>
    </row>
    <row r="133" ht="16.5" spans="1:4">
      <c r="A133" s="4" t="s">
        <v>1164</v>
      </c>
      <c r="B133" s="4" t="s">
        <v>3685</v>
      </c>
      <c r="C133" s="6">
        <v>4</v>
      </c>
      <c r="D133" s="7" t="s">
        <v>528</v>
      </c>
    </row>
    <row r="134" ht="16.5" spans="1:4">
      <c r="A134" s="4" t="s">
        <v>1429</v>
      </c>
      <c r="B134" s="4" t="s">
        <v>3686</v>
      </c>
      <c r="C134" s="6">
        <v>4</v>
      </c>
      <c r="D134" s="7" t="s">
        <v>528</v>
      </c>
    </row>
    <row r="135" ht="16.5" spans="1:4">
      <c r="A135" s="4" t="s">
        <v>1147</v>
      </c>
      <c r="B135" s="4" t="s">
        <v>1151</v>
      </c>
      <c r="C135" s="6">
        <v>4</v>
      </c>
      <c r="D135" s="7" t="s">
        <v>528</v>
      </c>
    </row>
    <row r="136" ht="16.5" spans="1:4">
      <c r="A136" s="4" t="s">
        <v>1154</v>
      </c>
      <c r="B136" s="4" t="s">
        <v>1157</v>
      </c>
      <c r="C136" s="6">
        <v>4</v>
      </c>
      <c r="D136" s="7" t="s">
        <v>528</v>
      </c>
    </row>
    <row r="137" ht="16.5" spans="1:4">
      <c r="A137" s="4" t="s">
        <v>3687</v>
      </c>
      <c r="B137" s="4" t="s">
        <v>3688</v>
      </c>
      <c r="C137" s="6">
        <v>4</v>
      </c>
      <c r="D137" s="7" t="s">
        <v>528</v>
      </c>
    </row>
    <row r="138" ht="14.25" spans="1:4">
      <c r="A138" s="11" t="s">
        <v>3689</v>
      </c>
      <c r="B138" s="11" t="s">
        <v>3690</v>
      </c>
      <c r="C138" s="6">
        <v>4</v>
      </c>
      <c r="D138" s="7" t="s">
        <v>528</v>
      </c>
    </row>
    <row r="139" ht="16.5" spans="1:4">
      <c r="A139" s="4" t="s">
        <v>3691</v>
      </c>
      <c r="B139" s="4" t="s">
        <v>3692</v>
      </c>
      <c r="C139" s="6">
        <v>4</v>
      </c>
      <c r="D139" s="7" t="s">
        <v>528</v>
      </c>
    </row>
    <row r="140" ht="16.5" spans="1:4">
      <c r="A140" s="4" t="s">
        <v>3693</v>
      </c>
      <c r="B140" s="4" t="s">
        <v>3694</v>
      </c>
      <c r="C140" s="6">
        <v>4</v>
      </c>
      <c r="D140" s="7" t="s">
        <v>528</v>
      </c>
    </row>
    <row r="141" ht="16.5" spans="1:4">
      <c r="A141" s="4" t="s">
        <v>3695</v>
      </c>
      <c r="B141" s="4" t="s">
        <v>3696</v>
      </c>
      <c r="C141" s="6">
        <v>4</v>
      </c>
      <c r="D141" s="7" t="s">
        <v>528</v>
      </c>
    </row>
    <row r="142" ht="16.5" spans="1:4">
      <c r="A142" s="4" t="s">
        <v>1226</v>
      </c>
      <c r="B142" s="4" t="s">
        <v>3697</v>
      </c>
      <c r="C142" s="6">
        <v>4</v>
      </c>
      <c r="D142" s="7" t="s">
        <v>528</v>
      </c>
    </row>
    <row r="143" ht="16.5" spans="1:4">
      <c r="A143" s="4" t="s">
        <v>1234</v>
      </c>
      <c r="B143" s="4" t="s">
        <v>3698</v>
      </c>
      <c r="C143" s="6">
        <v>4</v>
      </c>
      <c r="D143" s="7" t="s">
        <v>528</v>
      </c>
    </row>
    <row r="144" ht="16.5" spans="1:4">
      <c r="A144" s="4" t="s">
        <v>3699</v>
      </c>
      <c r="B144" s="4" t="s">
        <v>3700</v>
      </c>
      <c r="C144" s="6">
        <v>4</v>
      </c>
      <c r="D144" s="7" t="s">
        <v>528</v>
      </c>
    </row>
    <row r="145" ht="16.5" spans="1:4">
      <c r="A145" s="4" t="s">
        <v>1231</v>
      </c>
      <c r="B145" s="4" t="s">
        <v>3701</v>
      </c>
      <c r="C145" s="6">
        <v>4</v>
      </c>
      <c r="D145" s="7" t="s">
        <v>528</v>
      </c>
    </row>
    <row r="146" ht="16.5" spans="1:4">
      <c r="A146" s="4" t="s">
        <v>3702</v>
      </c>
      <c r="B146" s="4" t="s">
        <v>3703</v>
      </c>
      <c r="C146" s="6">
        <v>4</v>
      </c>
      <c r="D146" s="7" t="s">
        <v>528</v>
      </c>
    </row>
    <row r="147" ht="16.5" spans="1:4">
      <c r="A147" s="4" t="s">
        <v>1441</v>
      </c>
      <c r="B147" s="4" t="s">
        <v>3704</v>
      </c>
      <c r="C147" s="6">
        <v>4</v>
      </c>
      <c r="D147" s="7" t="s">
        <v>528</v>
      </c>
    </row>
    <row r="148" ht="16.5" spans="1:4">
      <c r="A148" s="4" t="s">
        <v>1172</v>
      </c>
      <c r="B148" s="4" t="s">
        <v>3705</v>
      </c>
      <c r="C148" s="6">
        <v>4</v>
      </c>
      <c r="D148" s="7" t="s">
        <v>528</v>
      </c>
    </row>
    <row r="149" ht="16.5" spans="1:4">
      <c r="A149" s="4" t="s">
        <v>1186</v>
      </c>
      <c r="B149" s="5">
        <v>48174</v>
      </c>
      <c r="C149" s="6">
        <v>4</v>
      </c>
      <c r="D149" s="7" t="s">
        <v>528</v>
      </c>
    </row>
    <row r="150" ht="16.5" spans="1:4">
      <c r="A150" s="4" t="s">
        <v>3706</v>
      </c>
      <c r="B150" s="4" t="s">
        <v>3707</v>
      </c>
      <c r="C150" s="6">
        <v>4</v>
      </c>
      <c r="D150" s="7" t="s">
        <v>528</v>
      </c>
    </row>
    <row r="151" ht="16.5" spans="1:4">
      <c r="A151" s="4" t="s">
        <v>1341</v>
      </c>
      <c r="B151" s="4" t="s">
        <v>3708</v>
      </c>
      <c r="C151" s="6">
        <v>5</v>
      </c>
      <c r="D151" s="7" t="s">
        <v>3556</v>
      </c>
    </row>
    <row r="152" ht="16.5" spans="1:4">
      <c r="A152" s="4" t="s">
        <v>3709</v>
      </c>
      <c r="B152" s="4" t="s">
        <v>3710</v>
      </c>
      <c r="C152" s="6">
        <v>5</v>
      </c>
      <c r="D152" s="7" t="s">
        <v>3556</v>
      </c>
    </row>
    <row r="153" ht="16.5" spans="1:4">
      <c r="A153" s="4" t="s">
        <v>1345</v>
      </c>
      <c r="B153" s="4" t="s">
        <v>3711</v>
      </c>
      <c r="C153" s="6">
        <v>5</v>
      </c>
      <c r="D153" s="7" t="s">
        <v>3556</v>
      </c>
    </row>
    <row r="154" ht="16.5" spans="1:4">
      <c r="A154" s="4" t="s">
        <v>3712</v>
      </c>
      <c r="B154" s="4" t="s">
        <v>3713</v>
      </c>
      <c r="C154" s="6">
        <v>6</v>
      </c>
      <c r="D154" s="7" t="s">
        <v>3556</v>
      </c>
    </row>
    <row r="155" ht="16.5" spans="1:4">
      <c r="A155" s="4" t="s">
        <v>1305</v>
      </c>
      <c r="B155" s="4" t="s">
        <v>1308</v>
      </c>
      <c r="C155" s="6">
        <v>6</v>
      </c>
      <c r="D155" s="7" t="s">
        <v>3556</v>
      </c>
    </row>
    <row r="156" ht="16.5" spans="1:4">
      <c r="A156" s="4" t="s">
        <v>1319</v>
      </c>
      <c r="B156" s="4" t="s">
        <v>3714</v>
      </c>
      <c r="C156" s="6">
        <v>6</v>
      </c>
      <c r="D156" s="7" t="s">
        <v>3556</v>
      </c>
    </row>
    <row r="157" ht="16.5" spans="1:4">
      <c r="A157" s="4" t="s">
        <v>3715</v>
      </c>
      <c r="B157" s="4" t="s">
        <v>3716</v>
      </c>
      <c r="C157" s="6">
        <v>6</v>
      </c>
      <c r="D157" s="7" t="s">
        <v>3556</v>
      </c>
    </row>
    <row r="158" ht="16.5" spans="1:4">
      <c r="A158" s="4" t="s">
        <v>1325</v>
      </c>
      <c r="B158" s="4" t="s">
        <v>3717</v>
      </c>
      <c r="C158" s="6">
        <v>6</v>
      </c>
      <c r="D158" s="7" t="s">
        <v>3556</v>
      </c>
    </row>
    <row r="159" ht="16.5" spans="1:4">
      <c r="A159" s="4" t="s">
        <v>3718</v>
      </c>
      <c r="B159" s="4" t="s">
        <v>3719</v>
      </c>
      <c r="C159" s="6">
        <v>6</v>
      </c>
      <c r="D159" s="7" t="s">
        <v>3556</v>
      </c>
    </row>
    <row r="160" ht="16.5" spans="1:4">
      <c r="A160" s="4" t="s">
        <v>1463</v>
      </c>
      <c r="B160" s="4" t="s">
        <v>1466</v>
      </c>
      <c r="C160" s="6">
        <v>6</v>
      </c>
      <c r="D160" s="7" t="s">
        <v>3556</v>
      </c>
    </row>
    <row r="161" ht="16.5" spans="1:4">
      <c r="A161" s="4" t="s">
        <v>3720</v>
      </c>
      <c r="B161" s="4" t="s">
        <v>3721</v>
      </c>
      <c r="C161" s="6">
        <v>6</v>
      </c>
      <c r="D161" s="7" t="s">
        <v>3556</v>
      </c>
    </row>
    <row r="162" ht="16.5" spans="1:4">
      <c r="A162" s="4" t="s">
        <v>1333</v>
      </c>
      <c r="B162" s="4" t="s">
        <v>1336</v>
      </c>
      <c r="C162" s="6">
        <v>6</v>
      </c>
      <c r="D162" s="7" t="s">
        <v>3556</v>
      </c>
    </row>
    <row r="163" ht="16.5" spans="1:4">
      <c r="A163" s="4" t="s">
        <v>3722</v>
      </c>
      <c r="B163" s="4" t="s">
        <v>3723</v>
      </c>
      <c r="C163" s="6">
        <v>6</v>
      </c>
      <c r="D163" s="7" t="s">
        <v>3556</v>
      </c>
    </row>
    <row r="164" ht="16.5" spans="1:4">
      <c r="A164" s="4" t="s">
        <v>3724</v>
      </c>
      <c r="B164" s="4" t="s">
        <v>3725</v>
      </c>
      <c r="C164" s="6">
        <v>6</v>
      </c>
      <c r="D164" s="7" t="s">
        <v>3556</v>
      </c>
    </row>
    <row r="165" ht="16.5" spans="1:4">
      <c r="A165" s="4" t="s">
        <v>3726</v>
      </c>
      <c r="B165" s="4" t="s">
        <v>3727</v>
      </c>
      <c r="C165" s="6">
        <v>7</v>
      </c>
      <c r="D165" s="7" t="s">
        <v>3556</v>
      </c>
    </row>
    <row r="166" ht="16.5" spans="1:4">
      <c r="A166" s="4" t="s">
        <v>3728</v>
      </c>
      <c r="B166" s="4" t="s">
        <v>3729</v>
      </c>
      <c r="C166" s="6">
        <v>7</v>
      </c>
      <c r="D166" s="7" t="s">
        <v>3556</v>
      </c>
    </row>
    <row r="167" ht="16.5" spans="1:4">
      <c r="A167" s="4" t="s">
        <v>3730</v>
      </c>
      <c r="B167" s="4" t="s">
        <v>3731</v>
      </c>
      <c r="C167" s="6">
        <v>7</v>
      </c>
      <c r="D167" s="7" t="s">
        <v>3556</v>
      </c>
    </row>
    <row r="168" ht="16.5" spans="1:4">
      <c r="A168" s="4" t="s">
        <v>3732</v>
      </c>
      <c r="B168" s="4" t="s">
        <v>3733</v>
      </c>
      <c r="C168" s="6">
        <v>7</v>
      </c>
      <c r="D168" s="7" t="s">
        <v>3556</v>
      </c>
    </row>
    <row r="169" ht="16.5" spans="1:4">
      <c r="A169" s="4" t="s">
        <v>1176</v>
      </c>
      <c r="B169" s="4" t="s">
        <v>3734</v>
      </c>
      <c r="C169" s="6">
        <v>7</v>
      </c>
      <c r="D169" s="7" t="s">
        <v>3556</v>
      </c>
    </row>
    <row r="170" ht="16.5" spans="1:4">
      <c r="A170" s="8" t="s">
        <v>3735</v>
      </c>
      <c r="B170" s="9" t="s">
        <v>3736</v>
      </c>
      <c r="C170" s="6">
        <v>7</v>
      </c>
      <c r="D170" s="7" t="s">
        <v>3556</v>
      </c>
    </row>
    <row r="171" ht="16.5" spans="1:4">
      <c r="A171" s="4" t="s">
        <v>990</v>
      </c>
      <c r="B171" s="4" t="s">
        <v>3737</v>
      </c>
      <c r="C171" s="6">
        <v>7</v>
      </c>
      <c r="D171" s="7" t="s">
        <v>3556</v>
      </c>
    </row>
    <row r="172" ht="16.5" spans="1:4">
      <c r="A172" s="4" t="s">
        <v>1205</v>
      </c>
      <c r="B172" s="5">
        <v>75261</v>
      </c>
      <c r="C172" s="6">
        <v>7</v>
      </c>
      <c r="D172" s="7" t="s">
        <v>3556</v>
      </c>
    </row>
    <row r="173" ht="16.5" spans="1:4">
      <c r="A173" s="4" t="s">
        <v>1207</v>
      </c>
      <c r="B173" s="4" t="s">
        <v>3738</v>
      </c>
      <c r="C173" s="6">
        <v>7</v>
      </c>
      <c r="D173" s="7" t="s">
        <v>3556</v>
      </c>
    </row>
    <row r="174" ht="16.5" spans="1:4">
      <c r="A174" s="4" t="s">
        <v>3739</v>
      </c>
      <c r="B174" s="4" t="s">
        <v>3740</v>
      </c>
      <c r="C174" s="6">
        <v>7</v>
      </c>
      <c r="D174" s="7" t="s">
        <v>3556</v>
      </c>
    </row>
    <row r="175" ht="16.5" spans="1:4">
      <c r="A175" s="4" t="s">
        <v>1180</v>
      </c>
      <c r="B175" s="4" t="s">
        <v>3741</v>
      </c>
      <c r="C175" s="6">
        <v>7</v>
      </c>
      <c r="D175" s="7" t="s">
        <v>3556</v>
      </c>
    </row>
    <row r="176" ht="16.5" spans="1:4">
      <c r="A176" s="4" t="s">
        <v>1215</v>
      </c>
      <c r="B176" s="4" t="s">
        <v>1218</v>
      </c>
      <c r="C176" s="6">
        <v>7</v>
      </c>
      <c r="D176" s="7" t="s">
        <v>3556</v>
      </c>
    </row>
    <row r="177" ht="16.5" spans="1:4">
      <c r="A177" s="4" t="s">
        <v>1241</v>
      </c>
      <c r="B177" s="4" t="s">
        <v>3742</v>
      </c>
      <c r="C177" s="6">
        <v>7</v>
      </c>
      <c r="D177" s="7" t="s">
        <v>3556</v>
      </c>
    </row>
    <row r="178" ht="16.5" spans="1:4">
      <c r="A178" s="4" t="s">
        <v>1219</v>
      </c>
      <c r="B178" s="4" t="s">
        <v>3743</v>
      </c>
      <c r="C178" s="6">
        <v>7</v>
      </c>
      <c r="D178" s="7" t="s">
        <v>3556</v>
      </c>
    </row>
    <row r="179" ht="16.5" spans="1:4">
      <c r="A179" s="4" t="s">
        <v>3744</v>
      </c>
      <c r="B179" s="4" t="s">
        <v>3745</v>
      </c>
      <c r="C179" s="6">
        <v>7</v>
      </c>
      <c r="D179" s="7" t="s">
        <v>3556</v>
      </c>
    </row>
    <row r="180" ht="16.5" spans="1:4">
      <c r="A180" s="4" t="s">
        <v>1422</v>
      </c>
      <c r="B180" s="4" t="s">
        <v>1425</v>
      </c>
      <c r="C180" s="6">
        <v>7</v>
      </c>
      <c r="D180" s="7" t="s">
        <v>3556</v>
      </c>
    </row>
    <row r="181" ht="16.5" spans="1:4">
      <c r="A181" s="4" t="s">
        <v>3746</v>
      </c>
      <c r="B181" s="4" t="s">
        <v>3747</v>
      </c>
      <c r="C181" s="6">
        <v>7</v>
      </c>
      <c r="D181" s="7" t="s">
        <v>3556</v>
      </c>
    </row>
    <row r="182" ht="16.5" spans="1:4">
      <c r="A182" s="4" t="s">
        <v>3748</v>
      </c>
      <c r="B182" s="4" t="s">
        <v>3749</v>
      </c>
      <c r="C182" s="6">
        <v>7</v>
      </c>
      <c r="D182" s="7" t="s">
        <v>3556</v>
      </c>
    </row>
    <row r="183" ht="16.5" spans="1:4">
      <c r="A183" s="4" t="s">
        <v>1168</v>
      </c>
      <c r="B183" s="4" t="s">
        <v>3750</v>
      </c>
      <c r="C183" s="6">
        <v>8</v>
      </c>
      <c r="D183" s="7" t="s">
        <v>3564</v>
      </c>
    </row>
    <row r="184" ht="16.5" spans="1:4">
      <c r="A184" s="4" t="s">
        <v>3751</v>
      </c>
      <c r="B184" s="5">
        <v>84081</v>
      </c>
      <c r="C184" s="6">
        <v>8</v>
      </c>
      <c r="D184" s="7" t="s">
        <v>3564</v>
      </c>
    </row>
    <row r="185" ht="16.5" spans="1:4">
      <c r="A185" s="4" t="s">
        <v>3752</v>
      </c>
      <c r="B185" s="10" t="s">
        <v>3753</v>
      </c>
      <c r="C185" s="6">
        <v>8</v>
      </c>
      <c r="D185" s="7" t="s">
        <v>3564</v>
      </c>
    </row>
    <row r="186" ht="16.5" spans="1:4">
      <c r="A186" s="4" t="s">
        <v>1402</v>
      </c>
      <c r="B186" s="4" t="s">
        <v>3754</v>
      </c>
      <c r="C186" s="6">
        <v>8</v>
      </c>
      <c r="D186" s="7" t="s">
        <v>3564</v>
      </c>
    </row>
    <row r="187" ht="16.5" spans="1:4">
      <c r="A187" s="4" t="s">
        <v>3755</v>
      </c>
      <c r="B187" s="4" t="s">
        <v>3756</v>
      </c>
      <c r="C187" s="6">
        <v>8</v>
      </c>
      <c r="D187" s="7" t="s">
        <v>3564</v>
      </c>
    </row>
    <row r="188" ht="16.5" spans="1:4">
      <c r="A188" s="4" t="s">
        <v>1393</v>
      </c>
      <c r="B188" s="4" t="s">
        <v>3757</v>
      </c>
      <c r="C188" s="6">
        <v>8</v>
      </c>
      <c r="D188" s="7" t="s">
        <v>3564</v>
      </c>
    </row>
    <row r="189" ht="16.5" spans="1:4">
      <c r="A189" s="4" t="s">
        <v>1400</v>
      </c>
      <c r="B189" s="4" t="s">
        <v>3758</v>
      </c>
      <c r="C189" s="6">
        <v>8</v>
      </c>
      <c r="D189" s="7" t="s">
        <v>3564</v>
      </c>
    </row>
    <row r="190" ht="16.5" spans="1:4">
      <c r="A190" s="8" t="s">
        <v>3759</v>
      </c>
      <c r="B190" s="9" t="s">
        <v>3760</v>
      </c>
      <c r="C190" s="6">
        <v>8</v>
      </c>
      <c r="D190" s="7" t="s">
        <v>3564</v>
      </c>
    </row>
    <row r="191" ht="16.5" spans="1:4">
      <c r="A191" s="4" t="s">
        <v>1397</v>
      </c>
      <c r="B191" s="4" t="s">
        <v>3761</v>
      </c>
      <c r="C191" s="6">
        <v>8</v>
      </c>
      <c r="D191" s="7" t="s">
        <v>3564</v>
      </c>
    </row>
    <row r="192" ht="16.5" spans="1:4">
      <c r="A192" s="4" t="s">
        <v>3762</v>
      </c>
      <c r="B192" s="4" t="s">
        <v>3763</v>
      </c>
      <c r="C192" s="6">
        <v>8</v>
      </c>
      <c r="D192" s="7" t="s">
        <v>3564</v>
      </c>
    </row>
    <row r="193" ht="16.5" spans="1:4">
      <c r="A193" s="4" t="s">
        <v>1269</v>
      </c>
      <c r="B193" s="4" t="s">
        <v>3764</v>
      </c>
      <c r="C193" s="6">
        <v>8</v>
      </c>
      <c r="D193" s="7" t="s">
        <v>3564</v>
      </c>
    </row>
    <row r="194" ht="16.5" spans="1:4">
      <c r="A194" s="4" t="s">
        <v>1274</v>
      </c>
      <c r="B194" s="4" t="s">
        <v>3765</v>
      </c>
      <c r="C194" s="6">
        <v>8</v>
      </c>
      <c r="D194" s="7" t="s">
        <v>3564</v>
      </c>
    </row>
    <row r="195" ht="16.5" spans="1:4">
      <c r="A195" s="4" t="s">
        <v>3766</v>
      </c>
      <c r="B195" s="4" t="s">
        <v>3767</v>
      </c>
      <c r="C195" s="6">
        <v>8</v>
      </c>
      <c r="D195" s="7" t="s">
        <v>3564</v>
      </c>
    </row>
    <row r="196" ht="16.5" spans="1:4">
      <c r="A196" s="4" t="s">
        <v>3768</v>
      </c>
      <c r="B196" s="4" t="s">
        <v>3769</v>
      </c>
      <c r="C196" s="6">
        <v>8</v>
      </c>
      <c r="D196" s="7" t="s">
        <v>3564</v>
      </c>
    </row>
    <row r="197" ht="16.5" spans="1:4">
      <c r="A197" s="4" t="s">
        <v>1255</v>
      </c>
      <c r="B197" s="4" t="s">
        <v>3770</v>
      </c>
      <c r="C197" s="6">
        <v>8</v>
      </c>
      <c r="D197" s="7" t="s">
        <v>3564</v>
      </c>
    </row>
    <row r="198" ht="16.5" spans="1:4">
      <c r="A198" s="4" t="s">
        <v>743</v>
      </c>
      <c r="B198" s="4" t="s">
        <v>3771</v>
      </c>
      <c r="C198" s="6">
        <v>8</v>
      </c>
      <c r="D198" s="7" t="s">
        <v>3564</v>
      </c>
    </row>
    <row r="199" ht="16.5" spans="1:4">
      <c r="A199" s="4" t="s">
        <v>1281</v>
      </c>
      <c r="B199" s="4" t="s">
        <v>3772</v>
      </c>
      <c r="C199" s="6">
        <v>9</v>
      </c>
      <c r="D199" s="7" t="s">
        <v>3564</v>
      </c>
    </row>
    <row r="200" ht="16.5" spans="1:4">
      <c r="A200" s="4" t="s">
        <v>3773</v>
      </c>
      <c r="B200" s="4" t="s">
        <v>3774</v>
      </c>
      <c r="C200" s="6">
        <v>9</v>
      </c>
      <c r="D200" s="7" t="s">
        <v>3564</v>
      </c>
    </row>
    <row r="201" ht="16.5" spans="1:4">
      <c r="A201" s="4" t="s">
        <v>3775</v>
      </c>
      <c r="B201" s="5" t="s">
        <v>3776</v>
      </c>
      <c r="C201" s="6">
        <v>9</v>
      </c>
      <c r="D201" s="7" t="s">
        <v>3564</v>
      </c>
    </row>
    <row r="202" ht="16.5" spans="1:4">
      <c r="A202" s="4" t="s">
        <v>3777</v>
      </c>
      <c r="B202" s="4" t="s">
        <v>3778</v>
      </c>
      <c r="C202" s="6">
        <v>9</v>
      </c>
      <c r="D202" s="7" t="s">
        <v>3564</v>
      </c>
    </row>
    <row r="203" ht="16.5" spans="1:4">
      <c r="A203" s="4" t="s">
        <v>1284</v>
      </c>
      <c r="B203" s="4" t="s">
        <v>3779</v>
      </c>
      <c r="C203" s="6">
        <v>9</v>
      </c>
      <c r="D203" s="7" t="s">
        <v>3564</v>
      </c>
    </row>
    <row r="204" ht="16.5" spans="1:4">
      <c r="A204" s="4" t="s">
        <v>1366</v>
      </c>
      <c r="B204" s="4" t="s">
        <v>3780</v>
      </c>
      <c r="C204" s="6">
        <v>9</v>
      </c>
      <c r="D204" s="7" t="s">
        <v>3564</v>
      </c>
    </row>
    <row r="205" ht="16.5" spans="1:4">
      <c r="A205" s="8" t="s">
        <v>3781</v>
      </c>
      <c r="B205" s="9" t="s">
        <v>3782</v>
      </c>
      <c r="C205" s="6">
        <v>9</v>
      </c>
      <c r="D205" s="7" t="s">
        <v>3564</v>
      </c>
    </row>
    <row r="206" ht="16.5" spans="1:4">
      <c r="A206" s="4" t="s">
        <v>1460</v>
      </c>
      <c r="B206" s="4" t="s">
        <v>1462</v>
      </c>
      <c r="C206" s="6">
        <v>9</v>
      </c>
      <c r="D206" s="7" t="s">
        <v>3564</v>
      </c>
    </row>
    <row r="207" ht="16.5" spans="1:4">
      <c r="A207" s="4" t="s">
        <v>1291</v>
      </c>
      <c r="B207" s="4" t="s">
        <v>3783</v>
      </c>
      <c r="C207" s="6">
        <v>9</v>
      </c>
      <c r="D207" s="7" t="s">
        <v>3564</v>
      </c>
    </row>
    <row r="208" ht="16.5" spans="1:4">
      <c r="A208" s="4" t="s">
        <v>3784</v>
      </c>
      <c r="B208" s="5">
        <v>92408</v>
      </c>
      <c r="C208" s="6">
        <v>9</v>
      </c>
      <c r="D208" s="7" t="s">
        <v>3564</v>
      </c>
    </row>
    <row r="209" ht="16.5" spans="1:4">
      <c r="A209" s="4" t="s">
        <v>1355</v>
      </c>
      <c r="B209" s="4" t="s">
        <v>3785</v>
      </c>
      <c r="C209" s="6">
        <v>9</v>
      </c>
      <c r="D209" s="7" t="s">
        <v>3564</v>
      </c>
    </row>
    <row r="210" ht="16.5" spans="1:4">
      <c r="A210" s="4" t="s">
        <v>3786</v>
      </c>
      <c r="B210" s="4" t="s">
        <v>3787</v>
      </c>
      <c r="C210" s="6">
        <v>9</v>
      </c>
      <c r="D210" s="7" t="s">
        <v>3564</v>
      </c>
    </row>
    <row r="211" ht="16.5" spans="1:4">
      <c r="A211" s="4" t="s">
        <v>1287</v>
      </c>
      <c r="B211" s="4" t="s">
        <v>1290</v>
      </c>
      <c r="C211" s="6">
        <v>9</v>
      </c>
      <c r="D211" s="7" t="s">
        <v>3564</v>
      </c>
    </row>
    <row r="212" ht="16.5" spans="1:4">
      <c r="A212" s="4" t="s">
        <v>1363</v>
      </c>
      <c r="B212" s="4" t="s">
        <v>3788</v>
      </c>
      <c r="C212" s="6">
        <v>9</v>
      </c>
      <c r="D212" s="7" t="s">
        <v>3564</v>
      </c>
    </row>
    <row r="213" ht="16.5" spans="1:4">
      <c r="A213" s="4" t="s">
        <v>1358</v>
      </c>
      <c r="B213" s="4" t="s">
        <v>3789</v>
      </c>
      <c r="C213" s="6">
        <v>9</v>
      </c>
      <c r="D213" s="7" t="s">
        <v>3564</v>
      </c>
    </row>
    <row r="214" ht="16.5" spans="1:4">
      <c r="A214" s="4" t="s">
        <v>3790</v>
      </c>
      <c r="B214" s="4" t="s">
        <v>3791</v>
      </c>
      <c r="C214" s="6">
        <v>9</v>
      </c>
      <c r="D214" s="7" t="s">
        <v>3564</v>
      </c>
    </row>
    <row r="215" ht="16.5" spans="1:4">
      <c r="A215" s="4" t="s">
        <v>3792</v>
      </c>
      <c r="B215" s="4" t="s">
        <v>3793</v>
      </c>
      <c r="C215" s="6">
        <v>9</v>
      </c>
      <c r="D215" s="7" t="s">
        <v>3564</v>
      </c>
    </row>
    <row r="216" ht="16.5" spans="1:4">
      <c r="A216" s="8" t="s">
        <v>3794</v>
      </c>
      <c r="B216" s="9" t="s">
        <v>3795</v>
      </c>
      <c r="C216" s="6">
        <v>9</v>
      </c>
      <c r="D216" s="7" t="s">
        <v>3564</v>
      </c>
    </row>
    <row r="217" ht="16.5" spans="1:4">
      <c r="A217" s="4" t="s">
        <v>114</v>
      </c>
      <c r="B217" s="5" t="s">
        <v>3796</v>
      </c>
      <c r="C217" s="6">
        <v>9</v>
      </c>
      <c r="D217" s="7" t="s">
        <v>3564</v>
      </c>
    </row>
    <row r="218" ht="16.5" spans="1:4">
      <c r="A218" s="4" t="s">
        <v>1456</v>
      </c>
      <c r="B218" s="4" t="s">
        <v>1459</v>
      </c>
      <c r="C218" s="6">
        <v>9</v>
      </c>
      <c r="D218" s="7" t="s">
        <v>3564</v>
      </c>
    </row>
    <row r="219" ht="16.5" spans="1:4">
      <c r="A219" s="4" t="s">
        <v>3797</v>
      </c>
      <c r="B219" s="4" t="s">
        <v>3798</v>
      </c>
      <c r="C219" s="6">
        <v>9</v>
      </c>
      <c r="D219" s="7" t="s">
        <v>3564</v>
      </c>
    </row>
    <row r="220" ht="16.5" spans="1:4">
      <c r="A220" s="4" t="s">
        <v>3799</v>
      </c>
      <c r="B220" s="4" t="s">
        <v>3800</v>
      </c>
      <c r="C220" s="6">
        <v>9</v>
      </c>
      <c r="D220" s="7" t="s">
        <v>3564</v>
      </c>
    </row>
    <row r="221" ht="16.5" spans="1:4">
      <c r="A221" s="4" t="s">
        <v>3801</v>
      </c>
      <c r="B221" s="5" t="s">
        <v>3800</v>
      </c>
      <c r="C221" s="6">
        <v>9</v>
      </c>
      <c r="D221" s="7" t="s">
        <v>3564</v>
      </c>
    </row>
    <row r="222" ht="16.5" spans="1:4">
      <c r="A222" s="4" t="s">
        <v>3802</v>
      </c>
      <c r="B222" s="5" t="s">
        <v>3803</v>
      </c>
      <c r="C222" s="6">
        <v>9</v>
      </c>
      <c r="D222" s="7" t="s">
        <v>3564</v>
      </c>
    </row>
    <row r="223" ht="16.5" spans="1:4">
      <c r="A223" s="4" t="s">
        <v>1349</v>
      </c>
      <c r="B223" s="4" t="s">
        <v>3804</v>
      </c>
      <c r="C223" s="6">
        <v>9</v>
      </c>
      <c r="D223" s="7" t="s">
        <v>3564</v>
      </c>
    </row>
    <row r="224" ht="16.5" spans="1:4">
      <c r="A224" s="4" t="s">
        <v>1451</v>
      </c>
      <c r="B224" s="4" t="s">
        <v>3805</v>
      </c>
      <c r="C224" s="6">
        <v>9</v>
      </c>
      <c r="D224" s="7" t="s">
        <v>3564</v>
      </c>
    </row>
    <row r="225" ht="16.5" spans="1:4">
      <c r="A225" s="4" t="s">
        <v>3806</v>
      </c>
      <c r="B225" s="4" t="s">
        <v>3807</v>
      </c>
      <c r="C225" s="6">
        <v>9</v>
      </c>
      <c r="D225" s="7" t="s">
        <v>3564</v>
      </c>
    </row>
    <row r="226" ht="16.5" spans="1:4">
      <c r="A226" s="4" t="s">
        <v>3808</v>
      </c>
      <c r="B226" s="5" t="s">
        <v>3809</v>
      </c>
      <c r="C226" s="6">
        <v>9</v>
      </c>
      <c r="D226" s="7" t="s">
        <v>3564</v>
      </c>
    </row>
    <row r="227" ht="16.5" spans="1:4">
      <c r="A227" s="4" t="s">
        <v>1453</v>
      </c>
      <c r="B227" s="4" t="s">
        <v>3810</v>
      </c>
      <c r="C227" s="6">
        <v>9</v>
      </c>
      <c r="D227" s="7" t="s">
        <v>3564</v>
      </c>
    </row>
    <row r="228" ht="16.5" spans="1:4">
      <c r="A228" s="4" t="s">
        <v>3811</v>
      </c>
      <c r="B228" s="4" t="s">
        <v>3812</v>
      </c>
      <c r="C228" s="6">
        <v>9</v>
      </c>
      <c r="D228" s="7" t="s">
        <v>3564</v>
      </c>
    </row>
    <row r="229" ht="16.5" spans="1:4">
      <c r="A229" s="4" t="s">
        <v>3813</v>
      </c>
      <c r="B229" s="5" t="s">
        <v>3814</v>
      </c>
      <c r="C229" s="6">
        <v>9</v>
      </c>
      <c r="D229" s="7" t="s">
        <v>3583</v>
      </c>
    </row>
    <row r="230" ht="16.5" spans="1:4">
      <c r="A230" s="4" t="s">
        <v>3815</v>
      </c>
      <c r="B230" s="4" t="s">
        <v>3816</v>
      </c>
      <c r="C230" s="6">
        <v>9</v>
      </c>
      <c r="D230" s="7" t="s">
        <v>3583</v>
      </c>
    </row>
    <row r="231" ht="16.5" spans="1:4">
      <c r="A231" s="4" t="s">
        <v>1088</v>
      </c>
      <c r="B231" s="4" t="s">
        <v>3817</v>
      </c>
      <c r="C231" s="6">
        <v>9</v>
      </c>
      <c r="D231" s="7" t="s">
        <v>3583</v>
      </c>
    </row>
    <row r="232" ht="16.5" spans="1:4">
      <c r="A232" s="4" t="s">
        <v>1084</v>
      </c>
      <c r="B232" s="4" t="s">
        <v>1087</v>
      </c>
      <c r="C232" s="6">
        <v>9</v>
      </c>
      <c r="D232" s="7" t="s">
        <v>3583</v>
      </c>
    </row>
    <row r="233" ht="16.5" spans="1:4">
      <c r="A233" s="4" t="s">
        <v>3818</v>
      </c>
      <c r="B233" s="4" t="s">
        <v>3819</v>
      </c>
      <c r="C233" s="6">
        <v>9</v>
      </c>
      <c r="D233" s="7" t="s">
        <v>3583</v>
      </c>
    </row>
    <row r="234" ht="16.5" spans="1:4">
      <c r="A234" s="4" t="s">
        <v>3820</v>
      </c>
      <c r="B234" s="4" t="s">
        <v>3821</v>
      </c>
      <c r="C234" s="6">
        <v>9</v>
      </c>
      <c r="D234" s="7" t="s">
        <v>3583</v>
      </c>
    </row>
  </sheetData>
  <autoFilter ref="A1:D257">
    <extLst/>
  </autoFilter>
  <conditionalFormatting sqref="A226">
    <cfRule type="duplicateValues" dxfId="0" priority="4"/>
  </conditionalFormatting>
  <conditionalFormatting sqref="A228">
    <cfRule type="duplicateValues" dxfId="0" priority="3"/>
  </conditionalFormatting>
  <conditionalFormatting sqref="A230">
    <cfRule type="duplicateValues" dxfId="0" priority="2"/>
  </conditionalFormatting>
  <conditionalFormatting sqref="A234">
    <cfRule type="duplicateValues" dxfId="0" priority="1"/>
  </conditionalFormatting>
  <conditionalFormatting sqref="A2:A223">
    <cfRule type="duplicateValues" dxfId="1" priority="6"/>
  </conditionalFormatting>
  <conditionalFormatting sqref="A1 A235:A1048576">
    <cfRule type="duplicateValues" dxfId="1" priority="7"/>
  </conditionalFormatting>
  <conditionalFormatting sqref="A224:A225 A227 A231:A233">
    <cfRule type="duplicateValues" dxfId="0" priority="5"/>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UPS</Company>
  <Application>WWO_base_provider_20210929220102-c9fcf70066</Application>
  <HeadingPairs>
    <vt:vector size="2" baseType="variant">
      <vt:variant>
        <vt:lpstr>工作表</vt:lpstr>
      </vt:variant>
      <vt:variant>
        <vt:i4>32</vt:i4>
      </vt:variant>
    </vt:vector>
  </HeadingPairs>
  <TitlesOfParts>
    <vt:vector size="32" baseType="lpstr">
      <vt:lpstr>目录</vt:lpstr>
      <vt:lpstr>快捷查价</vt:lpstr>
      <vt:lpstr>发货须知</vt:lpstr>
      <vt:lpstr>MATCH闪送</vt:lpstr>
      <vt:lpstr>Match系列 </vt:lpstr>
      <vt:lpstr>美森美东秒送</vt:lpstr>
      <vt:lpstr>OA-拆送 </vt:lpstr>
      <vt:lpstr>OA-直送</vt:lpstr>
      <vt:lpstr>商业|私人地址</vt:lpstr>
      <vt:lpstr>MT-专线</vt:lpstr>
      <vt:lpstr>OA-奥克兰</vt:lpstr>
      <vt:lpstr>TH特惠</vt:lpstr>
      <vt:lpstr>海派渠道</vt:lpstr>
      <vt:lpstr>纽约</vt:lpstr>
      <vt:lpstr>芝加哥</vt:lpstr>
      <vt:lpstr>休斯敦</vt:lpstr>
      <vt:lpstr>萨瓦纳</vt:lpstr>
      <vt:lpstr>加拿大</vt:lpstr>
      <vt:lpstr>美转加</vt:lpstr>
      <vt:lpstr>暂存渠道</vt:lpstr>
      <vt:lpstr>超大件海派</vt:lpstr>
      <vt:lpstr>海外仓地址</vt:lpstr>
      <vt:lpstr>美国亚马逊仓库</vt:lpstr>
      <vt:lpstr>美转墨限时达</vt:lpstr>
      <vt:lpstr>美转墨快线</vt:lpstr>
      <vt:lpstr>美转墨普线</vt:lpstr>
      <vt:lpstr>美转墨铭感货</vt:lpstr>
      <vt:lpstr>墨西哥海外仓</vt:lpstr>
      <vt:lpstr>墨西哥仓库</vt:lpstr>
      <vt:lpstr>反倾销列表</vt:lpstr>
      <vt:lpstr>合作流程</vt:lpstr>
      <vt:lpstr>分区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Chung Jim (MXL9XPW)</dc:creator>
  <cp:lastModifiedBy>Yomi</cp:lastModifiedBy>
  <dcterms:created xsi:type="dcterms:W3CDTF">2015-04-02T16:59:00Z</dcterms:created>
  <cp:lastPrinted>2018-07-28T21:52:00Z</cp:lastPrinted>
  <dcterms:modified xsi:type="dcterms:W3CDTF">2026-06-30T06:21:57Z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KSOReadingLayout">
    <vt:bool>true</vt:bool>
  </property>
  <property fmtid="{D5CDD505-2E9C-101B-9397-08002B2CF9AE}" pid="4" name="ICV">
    <vt:lpwstr>E8A196CB8AF04F1E885B90E6819E47F0_13</vt:lpwstr>
  </property>
  <property fmtid="{D5CDD505-2E9C-101B-9397-08002B2CF9AE}" pid="5" name="commondata">
    <vt:lpwstr>eyJoZGlkIjoiNTI4NmVhMzgyY2Q5NGI3MTQ2MzFiNmY2ZGRkMWVjMDAifQ==</vt:lpwstr>
  </property>
  <property fmtid="{D5CDD505-2E9C-101B-9397-08002B2CF9AE}" pid="6" name="CalculationRule">
    <vt:i4>0</vt:i4>
  </property>
</Properties>
</file>