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burdash\dev\repos\standard_inputs\data\"/>
    </mc:Choice>
  </mc:AlternateContent>
  <xr:revisionPtr revIDLastSave="0" documentId="13_ncr:1_{592CDC7A-B16F-4999-8C37-DD12BAC73AED}" xr6:coauthVersionLast="47" xr6:coauthVersionMax="47" xr10:uidLastSave="{00000000-0000-0000-0000-000000000000}"/>
  <bookViews>
    <workbookView xWindow="-120" yWindow="-120" windowWidth="29040" windowHeight="17640" activeTab="4" xr2:uid="{00000000-000D-0000-FFFF-FFFF00000000}"/>
  </bookViews>
  <sheets>
    <sheet name="Cover" sheetId="4" r:id="rId1"/>
    <sheet name="Table format" sheetId="21" r:id="rId2"/>
    <sheet name="Carbon" sheetId="29" r:id="rId3"/>
    <sheet name="Sources" sheetId="31" r:id="rId4"/>
    <sheet name="Tidy_Data" sheetId="32" r:id="rId5"/>
    <sheet name="Suggestion1" sheetId="33" r:id="rId6"/>
    <sheet name="PowerBI" sheetId="34" r:id="rId7"/>
  </sheets>
  <externalReferences>
    <externalReference r:id="rId8"/>
    <externalReference r:id="rId9"/>
  </externalReferences>
  <definedNames>
    <definedName name="ConvertMtoU">'[1]CBA Dashboard'!$D$8</definedName>
    <definedName name="DiscRate">'[1]CBA Dashboard'!$D$2</definedName>
    <definedName name="FuelConsumptionFlightECAC">'[2]Benefits %'!$D$25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8" i="34" l="1"/>
  <c r="M77" i="29"/>
  <c r="M76" i="29"/>
  <c r="M75" i="29"/>
  <c r="M74" i="29"/>
  <c r="M73" i="29"/>
  <c r="M72" i="29"/>
  <c r="M71" i="29"/>
  <c r="M70" i="29"/>
  <c r="M69" i="29"/>
  <c r="M68" i="29"/>
  <c r="M67" i="29"/>
  <c r="M66" i="29"/>
  <c r="M65" i="29"/>
  <c r="M64" i="29"/>
  <c r="M63" i="29"/>
  <c r="M62" i="29"/>
  <c r="M61" i="29"/>
  <c r="M60" i="29"/>
  <c r="M59" i="29"/>
  <c r="M58" i="29"/>
  <c r="M57" i="29"/>
  <c r="M56" i="29"/>
  <c r="M55" i="29"/>
  <c r="M54" i="29"/>
  <c r="M53" i="29"/>
  <c r="M52" i="29"/>
  <c r="M51" i="29"/>
  <c r="M50" i="29"/>
  <c r="M49" i="29"/>
  <c r="M48" i="29"/>
  <c r="K12" i="29"/>
  <c r="K13" i="29"/>
  <c r="K14" i="29"/>
  <c r="K15" i="29"/>
  <c r="K16" i="29"/>
  <c r="K17" i="29"/>
  <c r="K18" i="29"/>
  <c r="K19" i="29"/>
  <c r="K20" i="29"/>
  <c r="K21" i="29"/>
  <c r="K22" i="29"/>
  <c r="K23" i="29"/>
  <c r="K24" i="29"/>
  <c r="K25" i="29"/>
  <c r="K26" i="29"/>
  <c r="K27" i="29"/>
  <c r="K28" i="29"/>
  <c r="K29" i="29"/>
  <c r="K30" i="29"/>
  <c r="K31" i="29"/>
  <c r="K32" i="29"/>
  <c r="K33" i="29"/>
  <c r="K34" i="29"/>
  <c r="K35" i="29"/>
  <c r="K36" i="29"/>
  <c r="K37" i="29"/>
  <c r="K38" i="29"/>
  <c r="K11" i="29"/>
  <c r="J12" i="29"/>
  <c r="J13" i="29"/>
  <c r="J14" i="29"/>
  <c r="J15" i="29"/>
  <c r="J16" i="29"/>
  <c r="J17" i="29"/>
  <c r="J18" i="29"/>
  <c r="J19" i="29"/>
  <c r="J20" i="29"/>
  <c r="J21" i="29"/>
  <c r="J22" i="29"/>
  <c r="J23" i="29"/>
  <c r="J24" i="29"/>
  <c r="J25" i="29"/>
  <c r="J26" i="29"/>
  <c r="J27" i="29"/>
  <c r="J28" i="29"/>
  <c r="J29" i="29"/>
  <c r="J30" i="29"/>
  <c r="J31" i="29"/>
  <c r="J32" i="29"/>
  <c r="J33" i="29"/>
  <c r="J34" i="29"/>
  <c r="J35" i="29"/>
  <c r="J36" i="29"/>
  <c r="J37" i="29"/>
  <c r="J38" i="29"/>
  <c r="J11" i="29"/>
  <c r="AH18" i="29"/>
  <c r="AI36" i="29"/>
  <c r="M12" i="29"/>
  <c r="H38" i="29"/>
  <c r="O38" i="29" s="1"/>
  <c r="H37" i="29"/>
  <c r="R37" i="29" s="1"/>
  <c r="H36" i="29"/>
  <c r="S36" i="29" s="1"/>
  <c r="H35" i="29"/>
  <c r="W35" i="29" s="1"/>
  <c r="H34" i="29"/>
  <c r="S34" i="29" s="1"/>
  <c r="H33" i="29"/>
  <c r="AH33" i="29" s="1"/>
  <c r="H32" i="29"/>
  <c r="O32" i="29" s="1"/>
  <c r="H31" i="29"/>
  <c r="S31" i="29" s="1"/>
  <c r="H30" i="29"/>
  <c r="V30" i="29" s="1"/>
  <c r="H29" i="29"/>
  <c r="N29" i="29" s="1"/>
  <c r="H28" i="29"/>
  <c r="AG28" i="29" s="1"/>
  <c r="H27" i="29"/>
  <c r="AC27" i="29" s="1"/>
  <c r="H26" i="29"/>
  <c r="X26" i="29" s="1"/>
  <c r="H25" i="29"/>
  <c r="Z25" i="29" s="1"/>
  <c r="H24" i="29"/>
  <c r="Y24" i="29" s="1"/>
  <c r="H23" i="29"/>
  <c r="R23" i="29" s="1"/>
  <c r="H22" i="29"/>
  <c r="U22" i="29" s="1"/>
  <c r="H21" i="29"/>
  <c r="V21" i="29" s="1"/>
  <c r="H20" i="29"/>
  <c r="AB20" i="29" s="1"/>
  <c r="H19" i="29"/>
  <c r="P19" i="29" s="1"/>
  <c r="H18" i="29"/>
  <c r="Q18" i="29" s="1"/>
  <c r="H17" i="29"/>
  <c r="S17" i="29" s="1"/>
  <c r="H16" i="29"/>
  <c r="V16" i="29" s="1"/>
  <c r="H15" i="29"/>
  <c r="Q15" i="29" s="1"/>
  <c r="H14" i="29"/>
  <c r="T14" i="29" s="1"/>
  <c r="H13" i="29"/>
  <c r="V13" i="29" s="1"/>
  <c r="H12" i="29"/>
  <c r="AC12" i="29" s="1"/>
  <c r="H11" i="29"/>
  <c r="AM11" i="29" s="1"/>
  <c r="D4" i="29"/>
  <c r="D3" i="29"/>
  <c r="D2" i="29"/>
  <c r="D42" i="34" l="1"/>
  <c r="D50" i="34"/>
  <c r="D45" i="34"/>
  <c r="D53" i="34"/>
  <c r="D68" i="34"/>
  <c r="D60" i="34"/>
  <c r="D52" i="34"/>
  <c r="D44" i="34"/>
  <c r="D67" i="34"/>
  <c r="D59" i="34"/>
  <c r="D51" i="34"/>
  <c r="D43" i="34"/>
  <c r="D65" i="34"/>
  <c r="D57" i="34"/>
  <c r="D49" i="34"/>
  <c r="D41" i="34"/>
  <c r="D64" i="34"/>
  <c r="D56" i="34"/>
  <c r="D48" i="34"/>
  <c r="D40" i="34"/>
  <c r="D63" i="34"/>
  <c r="D55" i="34"/>
  <c r="D47" i="34"/>
  <c r="D39" i="34"/>
  <c r="D62" i="34"/>
  <c r="D54" i="34"/>
  <c r="D46" i="34"/>
  <c r="D61" i="34"/>
  <c r="D66" i="34"/>
  <c r="S18" i="29"/>
  <c r="AM37" i="29"/>
  <c r="AA33" i="29"/>
  <c r="Z13" i="29"/>
  <c r="AN29" i="29"/>
  <c r="AD13" i="29"/>
  <c r="N21" i="29"/>
  <c r="AH36" i="29"/>
  <c r="R20" i="29"/>
  <c r="AD37" i="29"/>
  <c r="R29" i="29"/>
  <c r="Q20" i="29"/>
  <c r="AB11" i="29"/>
  <c r="Y37" i="29"/>
  <c r="Q29" i="29"/>
  <c r="O19" i="29"/>
  <c r="X37" i="29"/>
  <c r="O29" i="29"/>
  <c r="L21" i="29"/>
  <c r="AE35" i="29"/>
  <c r="AM21" i="29"/>
  <c r="N11" i="29"/>
  <c r="L29" i="29"/>
  <c r="AN36" i="29"/>
  <c r="U35" i="29"/>
  <c r="T28" i="29"/>
  <c r="AE21" i="29"/>
  <c r="AL13" i="29"/>
  <c r="AD27" i="29"/>
  <c r="X36" i="29"/>
  <c r="U27" i="29"/>
  <c r="N36" i="29"/>
  <c r="P27" i="29"/>
  <c r="P11" i="29"/>
  <c r="L13" i="29"/>
  <c r="AJ35" i="29"/>
  <c r="AN21" i="29"/>
  <c r="O11" i="29"/>
  <c r="W37" i="29"/>
  <c r="AA28" i="29"/>
  <c r="M13" i="29"/>
  <c r="AJ36" i="29"/>
  <c r="T35" i="29"/>
  <c r="R28" i="29"/>
  <c r="P21" i="29"/>
  <c r="AH13" i="29"/>
  <c r="V27" i="29"/>
  <c r="P31" i="29"/>
  <c r="M15" i="29"/>
  <c r="L25" i="29"/>
  <c r="L37" i="29"/>
  <c r="AL37" i="29"/>
  <c r="V37" i="29"/>
  <c r="P35" i="29"/>
  <c r="AF29" i="29"/>
  <c r="AI26" i="29"/>
  <c r="Z21" i="29"/>
  <c r="AN19" i="29"/>
  <c r="W16" i="29"/>
  <c r="P13" i="29"/>
  <c r="M36" i="29"/>
  <c r="AK37" i="29"/>
  <c r="U37" i="29"/>
  <c r="T36" i="29"/>
  <c r="AM34" i="29"/>
  <c r="AD29" i="29"/>
  <c r="S28" i="29"/>
  <c r="AK25" i="29"/>
  <c r="Y21" i="29"/>
  <c r="AF19" i="29"/>
  <c r="O13" i="29"/>
  <c r="AI23" i="29"/>
  <c r="AJ31" i="29"/>
  <c r="R18" i="29"/>
  <c r="M29" i="29"/>
  <c r="AG37" i="29"/>
  <c r="P37" i="29"/>
  <c r="AI33" i="29"/>
  <c r="Z29" i="29"/>
  <c r="AJ25" i="29"/>
  <c r="X21" i="29"/>
  <c r="AE19" i="29"/>
  <c r="Y15" i="29"/>
  <c r="N13" i="29"/>
  <c r="M28" i="29"/>
  <c r="AF37" i="29"/>
  <c r="N37" i="29"/>
  <c r="AK35" i="29"/>
  <c r="Y29" i="29"/>
  <c r="AJ27" i="29"/>
  <c r="T25" i="29"/>
  <c r="Q21" i="29"/>
  <c r="T19" i="29"/>
  <c r="AM13" i="29"/>
  <c r="Z12" i="29"/>
  <c r="V38" i="29"/>
  <c r="AM22" i="29"/>
  <c r="AI14" i="29"/>
  <c r="M14" i="29"/>
  <c r="AI31" i="29"/>
  <c r="AM30" i="29"/>
  <c r="AH23" i="29"/>
  <c r="X15" i="29"/>
  <c r="L14" i="29"/>
  <c r="M30" i="29"/>
  <c r="T38" i="29"/>
  <c r="AB31" i="29"/>
  <c r="AA23" i="29"/>
  <c r="AN15" i="29"/>
  <c r="T15" i="29"/>
  <c r="AA14" i="29"/>
  <c r="L31" i="29"/>
  <c r="AA31" i="29"/>
  <c r="N30" i="29"/>
  <c r="AM24" i="29"/>
  <c r="AJ22" i="29"/>
  <c r="S15" i="29"/>
  <c r="R38" i="29"/>
  <c r="Y34" i="29"/>
  <c r="AD30" i="29"/>
  <c r="V24" i="29"/>
  <c r="Y23" i="29"/>
  <c r="AI15" i="29"/>
  <c r="AM14" i="29"/>
  <c r="V14" i="29"/>
  <c r="R12" i="29"/>
  <c r="L22" i="29"/>
  <c r="L38" i="29"/>
  <c r="M23" i="29"/>
  <c r="AK38" i="29"/>
  <c r="AA38" i="29"/>
  <c r="Q38" i="29"/>
  <c r="AE37" i="29"/>
  <c r="Q37" i="29"/>
  <c r="AA36" i="29"/>
  <c r="AF35" i="29"/>
  <c r="X34" i="29"/>
  <c r="V32" i="29"/>
  <c r="Y31" i="29"/>
  <c r="AC30" i="29"/>
  <c r="AM29" i="29"/>
  <c r="P29" i="29"/>
  <c r="AE27" i="29"/>
  <c r="AG26" i="29"/>
  <c r="N24" i="29"/>
  <c r="X23" i="29"/>
  <c r="AB22" i="29"/>
  <c r="AL21" i="29"/>
  <c r="O21" i="29"/>
  <c r="AC19" i="29"/>
  <c r="U17" i="29"/>
  <c r="AH15" i="29"/>
  <c r="AL14" i="29"/>
  <c r="U14" i="29"/>
  <c r="Y13" i="29"/>
  <c r="Q12" i="29"/>
  <c r="W30" i="29"/>
  <c r="AG38" i="29"/>
  <c r="O22" i="29"/>
  <c r="AB14" i="29"/>
  <c r="AD38" i="29"/>
  <c r="O30" i="29"/>
  <c r="N22" i="29"/>
  <c r="AC38" i="29"/>
  <c r="AB38" i="29"/>
  <c r="Z31" i="29"/>
  <c r="AH26" i="29"/>
  <c r="L23" i="29"/>
  <c r="W34" i="29"/>
  <c r="AF26" i="29"/>
  <c r="T17" i="29"/>
  <c r="AG15" i="29"/>
  <c r="AK14" i="29"/>
  <c r="N14" i="29"/>
  <c r="X13" i="29"/>
  <c r="AN11" i="29"/>
  <c r="AH38" i="29"/>
  <c r="V22" i="29"/>
  <c r="M31" i="29"/>
  <c r="U38" i="29"/>
  <c r="S30" i="29"/>
  <c r="AL22" i="29"/>
  <c r="L30" i="29"/>
  <c r="AL30" i="29"/>
  <c r="AK22" i="29"/>
  <c r="L15" i="29"/>
  <c r="S38" i="29"/>
  <c r="AM32" i="29"/>
  <c r="AK30" i="29"/>
  <c r="Z23" i="29"/>
  <c r="AJ15" i="29"/>
  <c r="W14" i="29"/>
  <c r="AL38" i="29"/>
  <c r="AL32" i="29"/>
  <c r="AC22" i="29"/>
  <c r="M38" i="29"/>
  <c r="M22" i="29"/>
  <c r="AJ38" i="29"/>
  <c r="Z38" i="29"/>
  <c r="N38" i="29"/>
  <c r="Z36" i="29"/>
  <c r="X31" i="29"/>
  <c r="AB30" i="29"/>
  <c r="AN23" i="29"/>
  <c r="T23" i="29"/>
  <c r="AA22" i="29"/>
  <c r="L24" i="29"/>
  <c r="M37" i="29"/>
  <c r="M21" i="29"/>
  <c r="AI38" i="29"/>
  <c r="Y38" i="29"/>
  <c r="AN37" i="29"/>
  <c r="AC37" i="29"/>
  <c r="O37" i="29"/>
  <c r="Y36" i="29"/>
  <c r="AN31" i="29"/>
  <c r="Q31" i="29"/>
  <c r="AA30" i="29"/>
  <c r="AE29" i="29"/>
  <c r="R26" i="29"/>
  <c r="AJ23" i="29"/>
  <c r="P23" i="29"/>
  <c r="W22" i="29"/>
  <c r="AD21" i="29"/>
  <c r="AG20" i="29"/>
  <c r="Z15" i="29"/>
  <c r="AJ14" i="29"/>
  <c r="AN13" i="29"/>
  <c r="W13" i="29"/>
  <c r="R16" i="29"/>
  <c r="Z16" i="29"/>
  <c r="AH16" i="29"/>
  <c r="S16" i="29"/>
  <c r="AA16" i="29"/>
  <c r="AI16" i="29"/>
  <c r="T16" i="29"/>
  <c r="AB16" i="29"/>
  <c r="AJ16" i="29"/>
  <c r="N16" i="29"/>
  <c r="Y16" i="29"/>
  <c r="AM16" i="29"/>
  <c r="O16" i="29"/>
  <c r="AC16" i="29"/>
  <c r="AN16" i="29"/>
  <c r="AE16" i="29"/>
  <c r="P16" i="29"/>
  <c r="AD16" i="29"/>
  <c r="Q16" i="29"/>
  <c r="R32" i="29"/>
  <c r="Z32" i="29"/>
  <c r="AH32" i="29"/>
  <c r="S32" i="29"/>
  <c r="AA32" i="29"/>
  <c r="AI32" i="29"/>
  <c r="T32" i="29"/>
  <c r="AB32" i="29"/>
  <c r="AJ32" i="29"/>
  <c r="P32" i="29"/>
  <c r="AD32" i="29"/>
  <c r="Q32" i="29"/>
  <c r="AE32" i="29"/>
  <c r="U32" i="29"/>
  <c r="AF32" i="29"/>
  <c r="M24" i="29"/>
  <c r="N32" i="29"/>
  <c r="O17" i="29"/>
  <c r="W17" i="29"/>
  <c r="AE17" i="29"/>
  <c r="AM17" i="29"/>
  <c r="P17" i="29"/>
  <c r="X17" i="29"/>
  <c r="AF17" i="29"/>
  <c r="AN17" i="29"/>
  <c r="Q17" i="29"/>
  <c r="Y17" i="29"/>
  <c r="AG17" i="29"/>
  <c r="Z17" i="29"/>
  <c r="AK17" i="29"/>
  <c r="M17" i="29"/>
  <c r="AA17" i="29"/>
  <c r="AL17" i="29"/>
  <c r="AC17" i="29"/>
  <c r="N17" i="29"/>
  <c r="AB17" i="29"/>
  <c r="R17" i="29"/>
  <c r="O33" i="29"/>
  <c r="W33" i="29"/>
  <c r="AE33" i="29"/>
  <c r="AM33" i="29"/>
  <c r="P33" i="29"/>
  <c r="X33" i="29"/>
  <c r="AF33" i="29"/>
  <c r="AN33" i="29"/>
  <c r="Q33" i="29"/>
  <c r="Y33" i="29"/>
  <c r="AG33" i="29"/>
  <c r="N33" i="29"/>
  <c r="AB33" i="29"/>
  <c r="M33" i="29"/>
  <c r="R33" i="29"/>
  <c r="AC33" i="29"/>
  <c r="S33" i="29"/>
  <c r="AD33" i="29"/>
  <c r="AG32" i="29"/>
  <c r="AK24" i="29"/>
  <c r="AJ17" i="29"/>
  <c r="AL16" i="29"/>
  <c r="T18" i="29"/>
  <c r="AB18" i="29"/>
  <c r="AJ18" i="29"/>
  <c r="U18" i="29"/>
  <c r="AC18" i="29"/>
  <c r="AK18" i="29"/>
  <c r="N18" i="29"/>
  <c r="V18" i="29"/>
  <c r="AD18" i="29"/>
  <c r="AL18" i="29"/>
  <c r="X18" i="29"/>
  <c r="AI18" i="29"/>
  <c r="Y18" i="29"/>
  <c r="AM18" i="29"/>
  <c r="M18" i="29"/>
  <c r="L18" i="29"/>
  <c r="AA18" i="29"/>
  <c r="O18" i="29"/>
  <c r="Z18" i="29"/>
  <c r="AN18" i="29"/>
  <c r="P18" i="29"/>
  <c r="T34" i="29"/>
  <c r="AB34" i="29"/>
  <c r="AJ34" i="29"/>
  <c r="U34" i="29"/>
  <c r="AC34" i="29"/>
  <c r="AK34" i="29"/>
  <c r="N34" i="29"/>
  <c r="V34" i="29"/>
  <c r="AD34" i="29"/>
  <c r="AL34" i="29"/>
  <c r="O34" i="29"/>
  <c r="Z34" i="29"/>
  <c r="AN34" i="29"/>
  <c r="P34" i="29"/>
  <c r="AA34" i="29"/>
  <c r="M34" i="29"/>
  <c r="L34" i="29"/>
  <c r="Q34" i="29"/>
  <c r="AE34" i="29"/>
  <c r="AI34" i="29"/>
  <c r="R34" i="29"/>
  <c r="V33" i="29"/>
  <c r="AC32" i="29"/>
  <c r="AH28" i="29"/>
  <c r="Q28" i="29"/>
  <c r="AE26" i="29"/>
  <c r="AH25" i="29"/>
  <c r="AG24" i="29"/>
  <c r="AC20" i="29"/>
  <c r="AG18" i="29"/>
  <c r="AI17" i="29"/>
  <c r="AK16" i="29"/>
  <c r="AK12" i="29"/>
  <c r="L11" i="29"/>
  <c r="Q11" i="29"/>
  <c r="Y11" i="29"/>
  <c r="AG11" i="29"/>
  <c r="R11" i="29"/>
  <c r="Z11" i="29"/>
  <c r="AH11" i="29"/>
  <c r="S11" i="29"/>
  <c r="AA11" i="29"/>
  <c r="AI11" i="29"/>
  <c r="U11" i="29"/>
  <c r="AF11" i="29"/>
  <c r="V11" i="29"/>
  <c r="AJ11" i="29"/>
  <c r="X11" i="29"/>
  <c r="W11" i="29"/>
  <c r="AK11" i="29"/>
  <c r="M11" i="29"/>
  <c r="AL11" i="29"/>
  <c r="T11" i="29"/>
  <c r="Q19" i="29"/>
  <c r="Y19" i="29"/>
  <c r="AG19" i="29"/>
  <c r="R19" i="29"/>
  <c r="Z19" i="29"/>
  <c r="AH19" i="29"/>
  <c r="S19" i="29"/>
  <c r="AA19" i="29"/>
  <c r="AI19" i="29"/>
  <c r="V19" i="29"/>
  <c r="AJ19" i="29"/>
  <c r="W19" i="29"/>
  <c r="AK19" i="29"/>
  <c r="L19" i="29"/>
  <c r="M19" i="29"/>
  <c r="AB19" i="29"/>
  <c r="X19" i="29"/>
  <c r="AL19" i="29"/>
  <c r="N19" i="29"/>
  <c r="AM19" i="29"/>
  <c r="Q27" i="29"/>
  <c r="Y27" i="29"/>
  <c r="AG27" i="29"/>
  <c r="R27" i="29"/>
  <c r="Z27" i="29"/>
  <c r="AH27" i="29"/>
  <c r="S27" i="29"/>
  <c r="AA27" i="29"/>
  <c r="AI27" i="29"/>
  <c r="W27" i="29"/>
  <c r="AK27" i="29"/>
  <c r="X27" i="29"/>
  <c r="AL27" i="29"/>
  <c r="L27" i="29"/>
  <c r="M27" i="29"/>
  <c r="N27" i="29"/>
  <c r="AB27" i="29"/>
  <c r="AM27" i="29"/>
  <c r="Q35" i="29"/>
  <c r="Y35" i="29"/>
  <c r="AG35" i="29"/>
  <c r="R35" i="29"/>
  <c r="Z35" i="29"/>
  <c r="AH35" i="29"/>
  <c r="S35" i="29"/>
  <c r="AA35" i="29"/>
  <c r="AI35" i="29"/>
  <c r="X35" i="29"/>
  <c r="AL35" i="29"/>
  <c r="N35" i="29"/>
  <c r="AB35" i="29"/>
  <c r="AM35" i="29"/>
  <c r="L35" i="29"/>
  <c r="O35" i="29"/>
  <c r="AC35" i="29"/>
  <c r="AN35" i="29"/>
  <c r="M35" i="29"/>
  <c r="L17" i="29"/>
  <c r="M32" i="29"/>
  <c r="AG36" i="29"/>
  <c r="AD35" i="29"/>
  <c r="AH34" i="29"/>
  <c r="AL33" i="29"/>
  <c r="U33" i="29"/>
  <c r="Y32" i="29"/>
  <c r="AN27" i="29"/>
  <c r="T27" i="29"/>
  <c r="AD19" i="29"/>
  <c r="AF18" i="29"/>
  <c r="AH17" i="29"/>
  <c r="AG16" i="29"/>
  <c r="AE11" i="29"/>
  <c r="R24" i="29"/>
  <c r="Z24" i="29"/>
  <c r="AH24" i="29"/>
  <c r="S24" i="29"/>
  <c r="AA24" i="29"/>
  <c r="AI24" i="29"/>
  <c r="T24" i="29"/>
  <c r="AB24" i="29"/>
  <c r="AJ24" i="29"/>
  <c r="O24" i="29"/>
  <c r="AC24" i="29"/>
  <c r="AN24" i="29"/>
  <c r="P24" i="29"/>
  <c r="AD24" i="29"/>
  <c r="AF24" i="29"/>
  <c r="Q24" i="29"/>
  <c r="AE24" i="29"/>
  <c r="U24" i="29"/>
  <c r="AK32" i="29"/>
  <c r="AL24" i="29"/>
  <c r="U16" i="29"/>
  <c r="O25" i="29"/>
  <c r="W25" i="29"/>
  <c r="AE25" i="29"/>
  <c r="AM25" i="29"/>
  <c r="P25" i="29"/>
  <c r="X25" i="29"/>
  <c r="AF25" i="29"/>
  <c r="AN25" i="29"/>
  <c r="Q25" i="29"/>
  <c r="Y25" i="29"/>
  <c r="AG25" i="29"/>
  <c r="AA25" i="29"/>
  <c r="AL25" i="29"/>
  <c r="M25" i="29"/>
  <c r="N25" i="29"/>
  <c r="AB25" i="29"/>
  <c r="AD25" i="29"/>
  <c r="R25" i="29"/>
  <c r="AC25" i="29"/>
  <c r="S25" i="29"/>
  <c r="Z33" i="29"/>
  <c r="AI25" i="29"/>
  <c r="T26" i="29"/>
  <c r="AB26" i="29"/>
  <c r="AJ26" i="29"/>
  <c r="U26" i="29"/>
  <c r="AC26" i="29"/>
  <c r="AK26" i="29"/>
  <c r="N26" i="29"/>
  <c r="V26" i="29"/>
  <c r="AD26" i="29"/>
  <c r="AL26" i="29"/>
  <c r="Y26" i="29"/>
  <c r="AM26" i="29"/>
  <c r="O26" i="29"/>
  <c r="Z26" i="29"/>
  <c r="AN26" i="29"/>
  <c r="M26" i="29"/>
  <c r="P26" i="29"/>
  <c r="AA26" i="29"/>
  <c r="L26" i="29"/>
  <c r="Q26" i="29"/>
  <c r="L16" i="29"/>
  <c r="N12" i="29"/>
  <c r="V12" i="29"/>
  <c r="AD12" i="29"/>
  <c r="AL12" i="29"/>
  <c r="O12" i="29"/>
  <c r="W12" i="29"/>
  <c r="AE12" i="29"/>
  <c r="AM12" i="29"/>
  <c r="P12" i="29"/>
  <c r="X12" i="29"/>
  <c r="AF12" i="29"/>
  <c r="AN12" i="29"/>
  <c r="S12" i="29"/>
  <c r="AG12" i="29"/>
  <c r="L12" i="29"/>
  <c r="T12" i="29"/>
  <c r="AH12" i="29"/>
  <c r="Y12" i="29"/>
  <c r="AJ12" i="29"/>
  <c r="U12" i="29"/>
  <c r="AI12" i="29"/>
  <c r="N20" i="29"/>
  <c r="V20" i="29"/>
  <c r="AD20" i="29"/>
  <c r="AL20" i="29"/>
  <c r="O20" i="29"/>
  <c r="W20" i="29"/>
  <c r="AE20" i="29"/>
  <c r="AM20" i="29"/>
  <c r="P20" i="29"/>
  <c r="X20" i="29"/>
  <c r="AF20" i="29"/>
  <c r="AN20" i="29"/>
  <c r="T20" i="29"/>
  <c r="AH20" i="29"/>
  <c r="L20" i="29"/>
  <c r="U20" i="29"/>
  <c r="AI20" i="29"/>
  <c r="Z20" i="29"/>
  <c r="Y20" i="29"/>
  <c r="AJ20" i="29"/>
  <c r="AK20" i="29"/>
  <c r="N28" i="29"/>
  <c r="V28" i="29"/>
  <c r="AD28" i="29"/>
  <c r="AL28" i="29"/>
  <c r="O28" i="29"/>
  <c r="W28" i="29"/>
  <c r="AE28" i="29"/>
  <c r="AM28" i="29"/>
  <c r="P28" i="29"/>
  <c r="X28" i="29"/>
  <c r="AF28" i="29"/>
  <c r="AN28" i="29"/>
  <c r="U28" i="29"/>
  <c r="AI28" i="29"/>
  <c r="L28" i="29"/>
  <c r="Y28" i="29"/>
  <c r="AJ28" i="29"/>
  <c r="Z28" i="29"/>
  <c r="AK28" i="29"/>
  <c r="O36" i="29"/>
  <c r="P36" i="29"/>
  <c r="U36" i="29"/>
  <c r="AC36" i="29"/>
  <c r="AK36" i="29"/>
  <c r="L36" i="29"/>
  <c r="V36" i="29"/>
  <c r="AD36" i="29"/>
  <c r="AL36" i="29"/>
  <c r="W36" i="29"/>
  <c r="AE36" i="29"/>
  <c r="AM36" i="29"/>
  <c r="L32" i="29"/>
  <c r="M20" i="29"/>
  <c r="AF36" i="29"/>
  <c r="R36" i="29"/>
  <c r="AG34" i="29"/>
  <c r="AK33" i="29"/>
  <c r="T33" i="29"/>
  <c r="X32" i="29"/>
  <c r="AC28" i="29"/>
  <c r="W26" i="29"/>
  <c r="V25" i="29"/>
  <c r="X24" i="29"/>
  <c r="AA20" i="29"/>
  <c r="AE18" i="29"/>
  <c r="AD17" i="29"/>
  <c r="AF16" i="29"/>
  <c r="AB12" i="29"/>
  <c r="AD11" i="29"/>
  <c r="L33" i="29"/>
  <c r="M16" i="29"/>
  <c r="AB36" i="29"/>
  <c r="Q36" i="29"/>
  <c r="V35" i="29"/>
  <c r="AF34" i="29"/>
  <c r="AJ33" i="29"/>
  <c r="AN32" i="29"/>
  <c r="W32" i="29"/>
  <c r="AB28" i="29"/>
  <c r="AF27" i="29"/>
  <c r="O27" i="29"/>
  <c r="S26" i="29"/>
  <c r="U25" i="29"/>
  <c r="W24" i="29"/>
  <c r="S20" i="29"/>
  <c r="U19" i="29"/>
  <c r="W18" i="29"/>
  <c r="V17" i="29"/>
  <c r="X16" i="29"/>
  <c r="AA12" i="29"/>
  <c r="AC11" i="29"/>
  <c r="S29" i="29"/>
  <c r="AA29" i="29"/>
  <c r="AI29" i="29"/>
  <c r="T29" i="29"/>
  <c r="AB29" i="29"/>
  <c r="AJ29" i="29"/>
  <c r="U29" i="29"/>
  <c r="AC29" i="29"/>
  <c r="AK29" i="29"/>
  <c r="AJ37" i="29"/>
  <c r="T37" i="29"/>
  <c r="AH31" i="29"/>
  <c r="T31" i="29"/>
  <c r="AJ30" i="29"/>
  <c r="AL29" i="29"/>
  <c r="X29" i="29"/>
  <c r="AG23" i="29"/>
  <c r="S23" i="29"/>
  <c r="AI22" i="29"/>
  <c r="AH21" i="29"/>
  <c r="W21" i="29"/>
  <c r="AF15" i="29"/>
  <c r="R15" i="29"/>
  <c r="AE14" i="29"/>
  <c r="AG13" i="29"/>
  <c r="S13" i="29"/>
  <c r="AA13" i="29"/>
  <c r="AI13" i="29"/>
  <c r="T13" i="29"/>
  <c r="AB13" i="29"/>
  <c r="AJ13" i="29"/>
  <c r="U13" i="29"/>
  <c r="AC13" i="29"/>
  <c r="AK13" i="29"/>
  <c r="AB37" i="29"/>
  <c r="P14" i="29"/>
  <c r="X14" i="29"/>
  <c r="AF14" i="29"/>
  <c r="AN14" i="29"/>
  <c r="Q14" i="29"/>
  <c r="Y14" i="29"/>
  <c r="AG14" i="29"/>
  <c r="R14" i="29"/>
  <c r="Z14" i="29"/>
  <c r="AH14" i="29"/>
  <c r="P22" i="29"/>
  <c r="X22" i="29"/>
  <c r="AF22" i="29"/>
  <c r="AN22" i="29"/>
  <c r="Q22" i="29"/>
  <c r="Y22" i="29"/>
  <c r="AG22" i="29"/>
  <c r="R22" i="29"/>
  <c r="Z22" i="29"/>
  <c r="AH22" i="29"/>
  <c r="P30" i="29"/>
  <c r="X30" i="29"/>
  <c r="AF30" i="29"/>
  <c r="AN30" i="29"/>
  <c r="Q30" i="29"/>
  <c r="Y30" i="29"/>
  <c r="AG30" i="29"/>
  <c r="R30" i="29"/>
  <c r="Z30" i="29"/>
  <c r="AH30" i="29"/>
  <c r="AN38" i="29"/>
  <c r="AF38" i="29"/>
  <c r="X38" i="29"/>
  <c r="P38" i="29"/>
  <c r="AI37" i="29"/>
  <c r="AA37" i="29"/>
  <c r="S37" i="29"/>
  <c r="AG31" i="29"/>
  <c r="AI30" i="29"/>
  <c r="U30" i="29"/>
  <c r="AH29" i="29"/>
  <c r="W29" i="29"/>
  <c r="AF23" i="29"/>
  <c r="AE22" i="29"/>
  <c r="T22" i="29"/>
  <c r="AG21" i="29"/>
  <c r="AB15" i="29"/>
  <c r="AD14" i="29"/>
  <c r="S14" i="29"/>
  <c r="AF13" i="29"/>
  <c r="R13" i="29"/>
  <c r="S21" i="29"/>
  <c r="AA21" i="29"/>
  <c r="AI21" i="29"/>
  <c r="T21" i="29"/>
  <c r="AB21" i="29"/>
  <c r="AJ21" i="29"/>
  <c r="U21" i="29"/>
  <c r="AC21" i="29"/>
  <c r="AK21" i="29"/>
  <c r="U15" i="29"/>
  <c r="AC15" i="29"/>
  <c r="AK15" i="29"/>
  <c r="N15" i="29"/>
  <c r="V15" i="29"/>
  <c r="AD15" i="29"/>
  <c r="AL15" i="29"/>
  <c r="O15" i="29"/>
  <c r="W15" i="29"/>
  <c r="AE15" i="29"/>
  <c r="AM15" i="29"/>
  <c r="U23" i="29"/>
  <c r="AC23" i="29"/>
  <c r="AK23" i="29"/>
  <c r="N23" i="29"/>
  <c r="V23" i="29"/>
  <c r="AD23" i="29"/>
  <c r="AL23" i="29"/>
  <c r="O23" i="29"/>
  <c r="W23" i="29"/>
  <c r="AE23" i="29"/>
  <c r="AM23" i="29"/>
  <c r="U31" i="29"/>
  <c r="AC31" i="29"/>
  <c r="AK31" i="29"/>
  <c r="N31" i="29"/>
  <c r="V31" i="29"/>
  <c r="AD31" i="29"/>
  <c r="AL31" i="29"/>
  <c r="O31" i="29"/>
  <c r="W31" i="29"/>
  <c r="AE31" i="29"/>
  <c r="AM31" i="29"/>
  <c r="AM38" i="29"/>
  <c r="AE38" i="29"/>
  <c r="W38" i="29"/>
  <c r="AH37" i="29"/>
  <c r="Z37" i="29"/>
  <c r="AF31" i="29"/>
  <c r="R31" i="29"/>
  <c r="AE30" i="29"/>
  <c r="T30" i="29"/>
  <c r="AG29" i="29"/>
  <c r="V29" i="29"/>
  <c r="AB23" i="29"/>
  <c r="Q23" i="29"/>
  <c r="AD22" i="29"/>
  <c r="S22" i="29"/>
  <c r="AF21" i="29"/>
  <c r="R21" i="29"/>
  <c r="AA15" i="29"/>
  <c r="P15" i="29"/>
  <c r="AC14" i="29"/>
  <c r="O14" i="29"/>
  <c r="AE13" i="29"/>
  <c r="Q13" i="29"/>
  <c r="K17" i="21"/>
  <c r="AJ17" i="21" s="1"/>
  <c r="U17" i="21" l="1"/>
  <c r="AC17" i="21"/>
  <c r="AK17" i="21"/>
  <c r="V17" i="21"/>
  <c r="AD17" i="21"/>
  <c r="AL17" i="21"/>
  <c r="W17" i="21"/>
  <c r="AE17" i="21"/>
  <c r="AM17" i="21"/>
  <c r="X17" i="21"/>
  <c r="AF17" i="21"/>
  <c r="Y17" i="21"/>
  <c r="AG17" i="21"/>
  <c r="R17" i="21"/>
  <c r="Z17" i="21"/>
  <c r="AH17" i="21"/>
  <c r="S17" i="21"/>
  <c r="AA17" i="21"/>
  <c r="AI17" i="21"/>
  <c r="T17" i="21"/>
  <c r="AB17" i="21"/>
  <c r="D4" i="21" l="1"/>
  <c r="D3" i="21"/>
  <c r="D2" i="21"/>
</calcChain>
</file>

<file path=xl/sharedStrings.xml><?xml version="1.0" encoding="utf-8"?>
<sst xmlns="http://schemas.openxmlformats.org/spreadsheetml/2006/main" count="304" uniqueCount="95">
  <si>
    <t>Project |</t>
  </si>
  <si>
    <t>Page |</t>
  </si>
  <si>
    <t>Document |</t>
  </si>
  <si>
    <t>Supporting European Aviation</t>
  </si>
  <si>
    <t>Author |</t>
  </si>
  <si>
    <t>Version |</t>
  </si>
  <si>
    <t>Date |</t>
  </si>
  <si>
    <t>Contact |</t>
  </si>
  <si>
    <t>EUROCONTROL DECMA/AIU/BIS</t>
  </si>
  <si>
    <t>Antonio Silas - antonio.silas@eurocontrol.int</t>
  </si>
  <si>
    <t>CAPEX</t>
  </si>
  <si>
    <t>OPEX</t>
  </si>
  <si>
    <t>Source</t>
  </si>
  <si>
    <t>S2020 Common Assumptions, Ed. 01.00.00, 16 Sep 2019</t>
  </si>
  <si>
    <t>Unit</t>
  </si>
  <si>
    <t>Flights</t>
  </si>
  <si>
    <t>EUR/tonne</t>
  </si>
  <si>
    <t>Accomodated demand</t>
  </si>
  <si>
    <t>Unaccomodated demand</t>
  </si>
  <si>
    <t>CO2 value</t>
  </si>
  <si>
    <t>ECTRL STATFOR, Challenges of Growth</t>
  </si>
  <si>
    <t>Forecast</t>
  </si>
  <si>
    <t>CBA - Aggregated values</t>
  </si>
  <si>
    <t>Cost</t>
  </si>
  <si>
    <t>Benefits</t>
  </si>
  <si>
    <t>Cash flow</t>
  </si>
  <si>
    <t>Cumulative cash flow</t>
  </si>
  <si>
    <t>Discounted cumulative cash flow</t>
  </si>
  <si>
    <t>Discounted cash flow</t>
  </si>
  <si>
    <t>Payback year - Discounted</t>
  </si>
  <si>
    <t>Payback year - Undiscounted</t>
  </si>
  <si>
    <t>EUR</t>
  </si>
  <si>
    <t>Year</t>
  </si>
  <si>
    <t>Overall</t>
  </si>
  <si>
    <t>Inputs to the CBA</t>
  </si>
  <si>
    <t>Discount factor</t>
  </si>
  <si>
    <t>%</t>
  </si>
  <si>
    <t>Discount rate:</t>
  </si>
  <si>
    <t>Fuel price (kerosene)</t>
  </si>
  <si>
    <t>KPI 1</t>
  </si>
  <si>
    <t>KPI 2</t>
  </si>
  <si>
    <t>KPI 3</t>
  </si>
  <si>
    <t>Item 1</t>
  </si>
  <si>
    <t>Item 2</t>
  </si>
  <si>
    <t>Result</t>
  </si>
  <si>
    <t>Airport Operator (AO)</t>
  </si>
  <si>
    <t>Airspace User (AU)</t>
  </si>
  <si>
    <t>Air Navigation Service Provider (ANSP)</t>
  </si>
  <si>
    <t>Network Manager (NM)</t>
  </si>
  <si>
    <t>Excel template for DECMA/AIU/BIS</t>
  </si>
  <si>
    <t>v0.1</t>
  </si>
  <si>
    <t>Assumptions / Calculations</t>
  </si>
  <si>
    <t>Title</t>
  </si>
  <si>
    <t>Subtitle</t>
  </si>
  <si>
    <t>Illustrative chart - Colours are selected automatically</t>
  </si>
  <si>
    <t>Lorem ipsum</t>
  </si>
  <si>
    <t>Scenario</t>
  </si>
  <si>
    <t>EU27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</si>
  <si>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</si>
  <si>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</si>
  <si>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</si>
  <si>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</si>
  <si>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</si>
  <si>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</si>
  <si>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</si>
  <si>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</si>
  <si>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</si>
  <si>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</si>
  <si>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</si>
  <si>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</si>
  <si>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</si>
  <si>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</si>
  <si>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</si>
  <si>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</si>
  <si>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</si>
  <si>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</si>
  <si>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</si>
  <si>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</si>
  <si>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</si>
  <si>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</si>
  <si>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</si>
  <si>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</si>
  <si>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</si>
  <si>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</si>
  <si>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Austria</t>
  </si>
  <si>
    <t>Conversion factor (2016/2021)</t>
  </si>
  <si>
    <t>Conversion factor 21/16</t>
  </si>
  <si>
    <t xml:space="preserve"> </t>
  </si>
  <si>
    <t>CINEA guide based in Eurostat All Items HCIP price deflactor</t>
  </si>
  <si>
    <t>Carobon cost</t>
  </si>
  <si>
    <t>Values in 2016 tCO2 equ</t>
  </si>
  <si>
    <t>Sum of Field2</t>
  </si>
  <si>
    <t>Row Labels</t>
  </si>
  <si>
    <t>Grand Total</t>
  </si>
  <si>
    <t>Carbon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</si>
</sst>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.0000_-;\-* #,##0.0000_-;_-* &quot;-&quot;??_-;_-@_-"/>
    <numFmt numFmtId="166" formatCode="_-* #,##0_-;\-* #,##0_-;_-* &quot;-&quot;??_-;_-@_-"/>
  </numFmts>
  <fonts count="12" x14ac:knownFonts="1">
    <font>
      <sz val="11"/>
      <color theme="1"/>
      <name val="Roboto"/>
      <family val="2"/>
      <scheme val="minor"/>
    </font>
    <font>
      <sz val="11"/>
      <color theme="1"/>
      <name val="Roboto"/>
      <family val="2"/>
      <scheme val="minor"/>
    </font>
    <font>
      <b/>
      <sz val="20"/>
      <color theme="0"/>
      <name val="Roboto"/>
    </font>
    <font>
      <sz val="11"/>
      <color theme="1"/>
      <name val="Roboto"/>
    </font>
    <font>
      <sz val="17"/>
      <color theme="0"/>
      <name val="Roboto"/>
    </font>
    <font>
      <b/>
      <sz val="28"/>
      <color theme="0"/>
      <name val="Roboto"/>
    </font>
    <font>
      <b/>
      <sz val="10"/>
      <color theme="0"/>
      <name val="Roboto"/>
    </font>
    <font>
      <sz val="10"/>
      <color theme="0"/>
      <name val="Roboto"/>
    </font>
    <font>
      <sz val="10"/>
      <color theme="1"/>
      <name val="Roboto"/>
    </font>
    <font>
      <i/>
      <sz val="10"/>
      <color theme="2"/>
      <name val="Roboto"/>
    </font>
    <font>
      <b/>
      <sz val="10"/>
      <color theme="1"/>
      <name val="Roboto"/>
    </font>
    <font>
      <i/>
      <sz val="10"/>
      <color theme="9"/>
      <name val="Roboto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2"/>
      </bottom>
      <diagonal/>
    </border>
    <border>
      <left/>
      <right/>
      <top/>
      <bottom style="thin">
        <color theme="2" tint="0.79998168889431442"/>
      </bottom>
      <diagonal/>
    </border>
    <border>
      <left/>
      <right/>
      <top/>
      <bottom style="thin">
        <color theme="2" tint="0.79995117038483843"/>
      </bottom>
      <diagonal/>
    </border>
    <border>
      <left/>
      <right/>
      <top style="thin">
        <color theme="2" tint="0.79995117038483843"/>
      </top>
      <bottom style="thin">
        <color theme="2" tint="0.79995117038483843"/>
      </bottom>
      <diagonal/>
    </border>
    <border>
      <left/>
      <right/>
      <top style="thin">
        <color theme="2" tint="0.79998168889431442"/>
      </top>
      <bottom style="thin">
        <color theme="2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3" fillId="7" borderId="0" xfId="0" applyFont="1" applyFill="1"/>
    <xf numFmtId="0" fontId="3" fillId="2" borderId="0" xfId="0" applyFont="1" applyFill="1"/>
    <xf numFmtId="0" fontId="3" fillId="0" borderId="0" xfId="0" applyFont="1"/>
    <xf numFmtId="0" fontId="6" fillId="7" borderId="0" xfId="0" applyFont="1" applyFill="1" applyAlignment="1">
      <alignment horizontal="right"/>
    </xf>
    <xf numFmtId="0" fontId="7" fillId="7" borderId="0" xfId="0" applyFont="1" applyFill="1"/>
    <xf numFmtId="0" fontId="8" fillId="0" borderId="0" xfId="0" applyFont="1"/>
    <xf numFmtId="0" fontId="9" fillId="0" borderId="0" xfId="0" applyFont="1"/>
    <xf numFmtId="0" fontId="8" fillId="0" borderId="0" xfId="0" applyFont="1" applyFill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3" fillId="6" borderId="0" xfId="0" applyFont="1" applyFill="1"/>
    <xf numFmtId="0" fontId="6" fillId="6" borderId="0" xfId="0" applyFont="1" applyFill="1" applyAlignment="1">
      <alignment horizontal="right"/>
    </xf>
    <xf numFmtId="0" fontId="7" fillId="6" borderId="0" xfId="0" applyFont="1" applyFill="1" applyAlignment="1">
      <alignment horizontal="left"/>
    </xf>
    <xf numFmtId="0" fontId="7" fillId="6" borderId="0" xfId="0" applyFont="1" applyFill="1"/>
    <xf numFmtId="14" fontId="7" fillId="6" borderId="0" xfId="0" applyNumberFormat="1" applyFont="1" applyFill="1" applyAlignment="1">
      <alignment horizontal="left"/>
    </xf>
    <xf numFmtId="0" fontId="8" fillId="6" borderId="0" xfId="0" applyFont="1" applyFill="1"/>
    <xf numFmtId="0" fontId="6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left"/>
    </xf>
    <xf numFmtId="0" fontId="10" fillId="3" borderId="2" xfId="0" applyFont="1" applyFill="1" applyBorder="1" applyAlignment="1">
      <alignment horizontal="left"/>
    </xf>
    <xf numFmtId="0" fontId="10" fillId="3" borderId="2" xfId="0" applyFont="1" applyFill="1" applyBorder="1" applyAlignment="1">
      <alignment horizontal="center"/>
    </xf>
    <xf numFmtId="0" fontId="8" fillId="0" borderId="4" xfId="0" applyFont="1" applyFill="1" applyBorder="1" applyAlignment="1">
      <alignment vertical="center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10" fillId="0" borderId="3" xfId="0" applyFont="1" applyFill="1" applyBorder="1" applyAlignment="1">
      <alignment vertical="center"/>
    </xf>
    <xf numFmtId="0" fontId="8" fillId="0" borderId="6" xfId="0" applyFont="1" applyBorder="1" applyAlignment="1">
      <alignment horizontal="left" vertical="center" indent="1"/>
    </xf>
    <xf numFmtId="3" fontId="8" fillId="0" borderId="5" xfId="0" applyNumberFormat="1" applyFont="1" applyBorder="1" applyAlignment="1">
      <alignment horizontal="center" vertical="center" wrapText="1"/>
    </xf>
    <xf numFmtId="0" fontId="11" fillId="0" borderId="0" xfId="0" applyFont="1"/>
    <xf numFmtId="0" fontId="8" fillId="0" borderId="4" xfId="0" applyFont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/>
    </xf>
    <xf numFmtId="0" fontId="6" fillId="8" borderId="7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3" fontId="8" fillId="0" borderId="0" xfId="0" applyNumberFormat="1" applyFont="1" applyBorder="1" applyAlignment="1">
      <alignment horizontal="center" vertical="center" wrapText="1"/>
    </xf>
    <xf numFmtId="9" fontId="8" fillId="0" borderId="5" xfId="1" applyFont="1" applyBorder="1" applyAlignment="1">
      <alignment horizontal="center" vertical="center"/>
    </xf>
    <xf numFmtId="4" fontId="8" fillId="0" borderId="5" xfId="0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left" vertical="center" indent="2"/>
    </xf>
    <xf numFmtId="0" fontId="10" fillId="9" borderId="7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164" fontId="8" fillId="0" borderId="5" xfId="1" applyNumberFormat="1" applyFont="1" applyBorder="1" applyAlignment="1">
      <alignment horizontal="left" vertical="center" wrapText="1"/>
    </xf>
    <xf numFmtId="43" fontId="8" fillId="0" borderId="5" xfId="2" applyFont="1" applyBorder="1" applyAlignment="1">
      <alignment horizontal="left" vertical="center" wrapText="1"/>
    </xf>
    <xf numFmtId="43" fontId="8" fillId="0" borderId="4" xfId="2" applyNumberFormat="1" applyFont="1" applyBorder="1" applyAlignment="1">
      <alignment horizontal="left" vertical="center" wrapText="1"/>
    </xf>
    <xf numFmtId="43" fontId="8" fillId="0" borderId="5" xfId="2" applyNumberFormat="1" applyFont="1" applyBorder="1" applyAlignment="1">
      <alignment horizontal="left" vertical="center" wrapText="1"/>
    </xf>
    <xf numFmtId="43" fontId="8" fillId="0" borderId="0" xfId="2" applyNumberFormat="1" applyFont="1"/>
    <xf numFmtId="165" fontId="8" fillId="0" borderId="4" xfId="2" applyNumberFormat="1" applyFont="1" applyBorder="1" applyAlignment="1">
      <alignment horizontal="left" vertical="center" wrapText="1"/>
    </xf>
    <xf numFmtId="165" fontId="8" fillId="0" borderId="5" xfId="2" applyNumberFormat="1" applyFont="1" applyBorder="1" applyAlignment="1">
      <alignment horizontal="left" vertical="center" wrapText="1"/>
    </xf>
    <xf numFmtId="164" fontId="10" fillId="0" borderId="5" xfId="1" applyNumberFormat="1" applyFont="1" applyBorder="1" applyAlignment="1">
      <alignment horizontal="left" vertical="center" wrapText="1"/>
    </xf>
    <xf numFmtId="166" fontId="8" fillId="0" borderId="5" xfId="2" applyNumberFormat="1" applyFont="1" applyBorder="1" applyAlignment="1">
      <alignment horizontal="left" vertical="center" wrapText="1"/>
    </xf>
    <xf numFmtId="166" fontId="8" fillId="0" borderId="4" xfId="2" applyNumberFormat="1" applyFont="1" applyBorder="1" applyAlignment="1">
      <alignment horizontal="left" vertical="center" wrapText="1"/>
    </xf>
    <xf numFmtId="164" fontId="8" fillId="0" borderId="4" xfId="2" applyNumberFormat="1" applyFont="1" applyBorder="1" applyAlignment="1">
      <alignment horizontal="left" vertical="center" wrapText="1"/>
    </xf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6" borderId="0" xfId="0" applyFont="1" applyFill="1" applyAlignment="1">
      <alignment horizontal="left" vertical="center" wrapText="1"/>
    </xf>
    <xf numFmtId="0" fontId="5" fillId="6" borderId="0" xfId="0" applyFont="1" applyFill="1" applyAlignment="1">
      <alignment horizontal="left" wrapText="1"/>
    </xf>
    <xf numFmtId="0" fontId="2" fillId="6" borderId="0" xfId="0" applyFont="1" applyFill="1" applyAlignment="1">
      <alignment horizontal="left"/>
    </xf>
    <xf numFmtId="0" fontId="8" fillId="6" borderId="0" xfId="0" applyFont="1" applyFill="1" applyAlignment="1">
      <alignment horizontal="left" vertical="center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103E69"/>
      <color rgb="FF2990EA"/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Airbus</a:t>
            </a:r>
            <a:r>
              <a:rPr lang="en-GB" baseline="0"/>
              <a:t> fleet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Carbon!$E$11</c:f>
              <c:strCache>
                <c:ptCount val="1"/>
                <c:pt idx="0">
                  <c:v>EU27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Carbon!$H$10:$M$10</c:f>
              <c:strCache>
                <c:ptCount val="6"/>
                <c:pt idx="0">
                  <c:v>Conversion factor (2016/2021)</c:v>
                </c:pt>
                <c:pt idx="2">
                  <c:v>Carobon cost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Carbon!$H$11:$M$11</c:f>
              <c:numCache>
                <c:formatCode>_(* #,##0.00_);_(* \(#,##0.00\);_(* "-"??_);_(@_)</c:formatCode>
                <c:ptCount val="6"/>
                <c:pt idx="0" formatCode="_-* #,##0.0000_-;\-* #,##0.0000_-;_-* &quot;-&quot;??_-;_-@_-">
                  <c:v>1.0862447594330205</c:v>
                </c:pt>
                <c:pt idx="2" formatCode="0.0%">
                  <c:v>0</c:v>
                </c:pt>
                <c:pt idx="3" formatCode="_-* #,##0_-;\-* #,##0_-;_-* &quot;-&quot;??_-;_-@_-">
                  <c:v>105.36574166500299</c:v>
                </c:pt>
                <c:pt idx="4" formatCode="_-* #,##0_-;\-* #,##0_-;_-* &quot;-&quot;??_-;_-@_-">
                  <c:v>123.83190257536434</c:v>
                </c:pt>
                <c:pt idx="5" formatCode="_-* #,##0_-;\-* #,##0_-;_-* &quot;-&quot;??_-;_-@_-">
                  <c:v>142.29806348572569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F-4F9D-9DE8-8CE152654D82}"/>
            </c:ext>
          </c:extLst>
        </c:ser>
        <c:ser>
          <c:idx val="1"/>
          <c:order val="1"/>
          <c:tx>
            <c:strRef>
              <c:f>Carbon!$E$12</c:f>
              <c:strCache>
                <c:ptCount val="1"/>
                <c:pt idx="0">
                  <c:v>Austria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Carbon!$H$10:$M$10</c:f>
              <c:strCache>
                <c:ptCount val="6"/>
                <c:pt idx="0">
                  <c:v>Conversion factor (2016/2021)</c:v>
                </c:pt>
                <c:pt idx="2">
                  <c:v>Carobon cost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Carbon!$H$12:$M$12</c:f>
              <c:numCache>
                <c:formatCode>_(* #,##0.00_);_(* \(#,##0.00\);_(* "-"??_);_(@_)</c:formatCode>
                <c:ptCount val="6"/>
                <c:pt idx="0" formatCode="_-* #,##0.0000_-;\-* #,##0.0000_-;_-* &quot;-&quot;??_-;_-@_-">
                  <c:v>1.1038922452213529</c:v>
                </c:pt>
                <c:pt idx="2" formatCode="0.0%">
                  <c:v>0</c:v>
                </c:pt>
                <c:pt idx="3" formatCode="_-* #,##0_-;\-* #,##0_-;_-* &quot;-&quot;??_-;_-@_-">
                  <c:v>107.07754778647123</c:v>
                </c:pt>
                <c:pt idx="4" formatCode="_-* #,##0_-;\-* #,##0_-;_-* &quot;-&quot;??_-;_-@_-">
                  <c:v>125.84371595523423</c:v>
                </c:pt>
                <c:pt idx="5" formatCode="_-* #,##0_-;\-* #,##0_-;_-* &quot;-&quot;??_-;_-@_-">
                  <c:v>144.60988412399723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EF-4F9D-9DE8-8CE152654D82}"/>
            </c:ext>
          </c:extLst>
        </c:ser>
        <c:ser>
          <c:idx val="2"/>
          <c:order val="2"/>
          <c:tx>
            <c:strRef>
              <c:f>Carbon!$E$13</c:f>
              <c:strCache>
                <c:ptCount val="1"/>
                <c:pt idx="0">
                  <c:v>Belgium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Carbon!$H$10:$M$10</c:f>
              <c:strCache>
                <c:ptCount val="6"/>
                <c:pt idx="0">
                  <c:v>Conversion factor (2016/2021)</c:v>
                </c:pt>
                <c:pt idx="2">
                  <c:v>Carobon cost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Carbon!$H$13:$M$13</c:f>
              <c:numCache>
                <c:formatCode>_(* #,##0.00_);_(* \(#,##0.00\);_(* "-"??_);_(@_)</c:formatCode>
                <c:ptCount val="6"/>
                <c:pt idx="0" formatCode="_-* #,##0.0000_-;\-* #,##0.0000_-;_-* &quot;-&quot;??_-;_-@_-">
                  <c:v>1.0976712194163309</c:v>
                </c:pt>
                <c:pt idx="2" formatCode="0.0%">
                  <c:v>0</c:v>
                </c:pt>
                <c:pt idx="3" formatCode="_-* #,##0_-;\-* #,##0_-;_-* &quot;-&quot;??_-;_-@_-">
                  <c:v>106.4741082833841</c:v>
                </c:pt>
                <c:pt idx="4" formatCode="_-* #,##0_-;\-* #,##0_-;_-* &quot;-&quot;??_-;_-@_-">
                  <c:v>125.13451901346173</c:v>
                </c:pt>
                <c:pt idx="5" formatCode="_-* #,##0_-;\-* #,##0_-;_-* &quot;-&quot;??_-;_-@_-">
                  <c:v>143.79492974353934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EF-4F9D-9DE8-8CE152654D82}"/>
            </c:ext>
          </c:extLst>
        </c:ser>
        <c:ser>
          <c:idx val="3"/>
          <c:order val="3"/>
          <c:tx>
            <c:strRef>
              <c:f>Carbon!$E$14</c:f>
              <c:strCache>
                <c:ptCount val="1"/>
                <c:pt idx="0">
                  <c:v>Bulgaria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Carbon!$H$10:$M$10</c:f>
              <c:strCache>
                <c:ptCount val="6"/>
                <c:pt idx="0">
                  <c:v>Conversion factor (2016/2021)</c:v>
                </c:pt>
                <c:pt idx="2">
                  <c:v>Carobon cost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Carbon!$H$14:$M$14</c:f>
              <c:numCache>
                <c:formatCode>_(* #,##0.00_);_(* \(#,##0.00\);_(* "-"??_);_(@_)</c:formatCode>
                <c:ptCount val="6"/>
                <c:pt idx="0" formatCode="_-* #,##0.0000_-;\-* #,##0.0000_-;_-* &quot;-&quot;??_-;_-@_-">
                  <c:v>1.1076205918119173</c:v>
                </c:pt>
                <c:pt idx="2" formatCode="0.0%">
                  <c:v>0</c:v>
                </c:pt>
                <c:pt idx="3" formatCode="_-* #,##0_-;\-* #,##0_-;_-* &quot;-&quot;??_-;_-@_-">
                  <c:v>107.43919740575598</c:v>
                </c:pt>
                <c:pt idx="4" formatCode="_-* #,##0_-;\-* #,##0_-;_-* &quot;-&quot;??_-;_-@_-">
                  <c:v>126.26874746655857</c:v>
                </c:pt>
                <c:pt idx="5" formatCode="_-* #,##0_-;\-* #,##0_-;_-* &quot;-&quot;??_-;_-@_-">
                  <c:v>145.09829752736115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EF-4F9D-9DE8-8CE152654D82}"/>
            </c:ext>
          </c:extLst>
        </c:ser>
        <c:ser>
          <c:idx val="4"/>
          <c:order val="4"/>
          <c:tx>
            <c:strRef>
              <c:f>Carbon!$E$15</c:f>
              <c:strCache>
                <c:ptCount val="1"/>
                <c:pt idx="0">
                  <c:v>Croatia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Carbon!$H$10:$M$10</c:f>
              <c:strCache>
                <c:ptCount val="6"/>
                <c:pt idx="0">
                  <c:v>Conversion factor (2016/2021)</c:v>
                </c:pt>
                <c:pt idx="2">
                  <c:v>Carobon cost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Carbon!$H$15:$M$15</c:f>
              <c:numCache>
                <c:formatCode>_(* #,##0.00_);_(* \(#,##0.00\);_(* "-"??_);_(@_)</c:formatCode>
                <c:ptCount val="6"/>
                <c:pt idx="0" formatCode="_-* #,##0.0000_-;\-* #,##0.0000_-;_-* &quot;-&quot;??_-;_-@_-">
                  <c:v>1.0649089262352822</c:v>
                </c:pt>
                <c:pt idx="2" formatCode="0.0%">
                  <c:v>0</c:v>
                </c:pt>
                <c:pt idx="3" formatCode="_-* #,##0_-;\-* #,##0_-;_-* &quot;-&quot;??_-;_-@_-">
                  <c:v>103.29616584482237</c:v>
                </c:pt>
                <c:pt idx="4" formatCode="_-* #,##0_-;\-* #,##0_-;_-* &quot;-&quot;??_-;_-@_-">
                  <c:v>121.39961759082217</c:v>
                </c:pt>
                <c:pt idx="5" formatCode="_-* #,##0_-;\-* #,##0_-;_-* &quot;-&quot;??_-;_-@_-">
                  <c:v>139.50306933682197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EF-4F9D-9DE8-8CE152654D82}"/>
            </c:ext>
          </c:extLst>
        </c:ser>
        <c:ser>
          <c:idx val="5"/>
          <c:order val="5"/>
          <c:tx>
            <c:strRef>
              <c:f>Carbon!$E$16</c:f>
              <c:strCache>
                <c:ptCount val="1"/>
                <c:pt idx="0">
                  <c:v>Cyprus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Carbon!$H$10:$M$10</c:f>
              <c:strCache>
                <c:ptCount val="6"/>
                <c:pt idx="0">
                  <c:v>Conversion factor (2016/2021)</c:v>
                </c:pt>
                <c:pt idx="2">
                  <c:v>Carobon cost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Carbon!$H$16:$M$16</c:f>
              <c:numCache>
                <c:formatCode>_(* #,##0.00_);_(* \(#,##0.00\);_(* "-"??_);_(@_)</c:formatCode>
                <c:ptCount val="6"/>
                <c:pt idx="0" formatCode="_-* #,##0.0000_-;\-* #,##0.0000_-;_-* &quot;-&quot;??_-;_-@_-">
                  <c:v>1.0317878112978336</c:v>
                </c:pt>
                <c:pt idx="2" formatCode="0.0%">
                  <c:v>0</c:v>
                </c:pt>
                <c:pt idx="3" formatCode="_-* #,##0_-;\-* #,##0_-;_-* &quot;-&quot;??_-;_-@_-">
                  <c:v>100.08341769588986</c:v>
                </c:pt>
                <c:pt idx="4" formatCode="_-* #,##0_-;\-* #,##0_-;_-* &quot;-&quot;??_-;_-@_-">
                  <c:v>117.62381048795302</c:v>
                </c:pt>
                <c:pt idx="5" formatCode="_-* #,##0_-;\-* #,##0_-;_-* &quot;-&quot;??_-;_-@_-">
                  <c:v>135.16420328001621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EF-4F9D-9DE8-8CE152654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2664440"/>
        <c:axId val="902666408"/>
      </c:barChart>
      <c:catAx>
        <c:axId val="90266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666408"/>
        <c:crosses val="autoZero"/>
        <c:auto val="1"/>
        <c:lblAlgn val="ctr"/>
        <c:lblOffset val="100"/>
        <c:noMultiLvlLbl val="0"/>
      </c:catAx>
      <c:valAx>
        <c:axId val="90266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_-;\-* #,##0.0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664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347933635692635E-2"/>
          <c:y val="2.5583428638163246E-2"/>
          <c:w val="0.89264410656177584"/>
          <c:h val="0.8301515373098683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Tidy_Data!$B$1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&quot;€&quot;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rgbClr val="103E69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Tidy_Data!$A$2:$A$31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Tidy_Data!$B$2:$B$31</c:f>
              <c:numCache>
                <c:formatCode>General</c:formatCode>
                <c:ptCount val="30"/>
                <c:pt idx="0">
                  <c:v>105.365741665003</c:v>
                </c:pt>
                <c:pt idx="1">
                  <c:v>123.831902575364</c:v>
                </c:pt>
                <c:pt idx="2">
                  <c:v>142.298063485726</c:v>
                </c:pt>
                <c:pt idx="3">
                  <c:v>160.764224396087</c:v>
                </c:pt>
                <c:pt idx="4">
                  <c:v>179.230385306448</c:v>
                </c:pt>
                <c:pt idx="5">
                  <c:v>197.69654621680999</c:v>
                </c:pt>
                <c:pt idx="6">
                  <c:v>216.16270712717099</c:v>
                </c:pt>
                <c:pt idx="7">
                  <c:v>234.62886803753199</c:v>
                </c:pt>
                <c:pt idx="8">
                  <c:v>253.09502894789401</c:v>
                </c:pt>
                <c:pt idx="9">
                  <c:v>271.56118985825498</c:v>
                </c:pt>
                <c:pt idx="10">
                  <c:v>301.97604312238002</c:v>
                </c:pt>
                <c:pt idx="11">
                  <c:v>332.39089638650398</c:v>
                </c:pt>
                <c:pt idx="12">
                  <c:v>362.80574965062902</c:v>
                </c:pt>
                <c:pt idx="13">
                  <c:v>393.22060291475299</c:v>
                </c:pt>
                <c:pt idx="14">
                  <c:v>423.63545617887797</c:v>
                </c:pt>
                <c:pt idx="15">
                  <c:v>452.96406468356997</c:v>
                </c:pt>
                <c:pt idx="16">
                  <c:v>482.29267318826101</c:v>
                </c:pt>
                <c:pt idx="17">
                  <c:v>511.621281692953</c:v>
                </c:pt>
                <c:pt idx="18">
                  <c:v>540.94989019764398</c:v>
                </c:pt>
                <c:pt idx="19">
                  <c:v>570.27849870233604</c:v>
                </c:pt>
                <c:pt idx="20">
                  <c:v>599.60710720702696</c:v>
                </c:pt>
                <c:pt idx="21">
                  <c:v>628.93571571171901</c:v>
                </c:pt>
                <c:pt idx="22">
                  <c:v>658.26432421641005</c:v>
                </c:pt>
                <c:pt idx="23">
                  <c:v>687.59293272110199</c:v>
                </c:pt>
                <c:pt idx="24">
                  <c:v>716.92154122579302</c:v>
                </c:pt>
                <c:pt idx="25">
                  <c:v>747.33639448991801</c:v>
                </c:pt>
                <c:pt idx="26">
                  <c:v>777.75124775404299</c:v>
                </c:pt>
                <c:pt idx="27">
                  <c:v>808.16610101816696</c:v>
                </c:pt>
                <c:pt idx="28">
                  <c:v>838.58095428229205</c:v>
                </c:pt>
                <c:pt idx="29">
                  <c:v>868.99580754641602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C6-4402-9D47-0964CD8D6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271805360"/>
        <c:axId val="417483104"/>
      </c:barChart>
      <c:catAx>
        <c:axId val="27180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rgbClr val="103E6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83104"/>
        <c:crosses val="autoZero"/>
        <c:auto val="1"/>
        <c:lblAlgn val="ctr"/>
        <c:lblOffset val="100"/>
        <c:noMultiLvlLbl val="0"/>
      </c:catAx>
      <c:valAx>
        <c:axId val="4174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rgbClr val="103E6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/>
                  <a:t>Cost of carbon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rgbClr val="103E6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€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103E6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80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rgbClr val="103E69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[Shadow_Cost_of_Carbon_v10.xlsx]Suggestion1!PivotTable1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'Field2' changed significantly from 'Field1': </a:t>
            </a:r>
            <a:r>
              <a:rPr lang="en-US">
                <a:solidFill>
                  <a:srgbClr val="DD5A13"/>
                </a:solidFill>
              </a:rPr>
              <a:t>2029</a:t>
            </a:r>
            <a:r>
              <a:rPr lang="en-US"/>
              <a:t> to </a:t>
            </a:r>
            <a:r>
              <a:rPr lang="en-US">
                <a:solidFill>
                  <a:srgbClr val="DD5A13"/>
                </a:solidFill>
              </a:rPr>
              <a:t>2031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</c:pivotFmt>
      <c:pivotFmt>
        <c:idx val="2"/>
        <c:spPr>
          <a:solidFill>
            <a:schemeClr val="accent1"/>
          </a:solidFill>
          <a:ln w="28575" cap="rnd">
            <a:solidFill>
              <a:srgbClr val="ED7331"/>
            </a:solidFill>
            <a:prstDash val="solid"/>
            <a:round/>
          </a:ln>
          <a:effectLst/>
        </c:spPr>
      </c:pivotFmt>
      <c:pivotFmt>
        <c:idx val="3"/>
        <c:spPr>
          <a:solidFill>
            <a:schemeClr val="accent1"/>
          </a:solidFill>
          <a:ln w="38100" cap="rnd">
            <a:solidFill>
              <a:srgbClr val="ED7331"/>
            </a:solidFill>
            <a:prstDash val="solid"/>
            <a:round/>
          </a:ln>
          <a:effectLst/>
        </c:spPr>
      </c:pivotFmt>
      <c:pivotFmt>
        <c:idx val="4"/>
        <c:spPr>
          <a:solidFill>
            <a:schemeClr val="accent1"/>
          </a:solidFill>
          <a:ln w="28575" cap="rnd">
            <a:solidFill>
              <a:srgbClr val="ED7331"/>
            </a:solidFill>
            <a:prstDash val="solid"/>
            <a:round/>
          </a:ln>
          <a:effectLst/>
        </c:spPr>
      </c:pivotFmt>
      <c:pivotFmt>
        <c:idx val="5"/>
        <c:spPr>
          <a:ln w="38100" cap="rnd">
            <a:solidFill>
              <a:srgbClr val="ED7331"/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8100" cap="rnd">
            <a:solidFill>
              <a:srgbClr val="ED7331"/>
            </a:solidFill>
            <a:prstDash val="solid"/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Suggestion1!$B$2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D2D2D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9"/>
            <c:marker>
              <c:symbol val="none"/>
            </c:marker>
            <c:bubble3D val="0"/>
            <c:spPr>
              <a:ln w="38100" cap="rnd">
                <a:solidFill>
                  <a:srgbClr val="ED733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BBA-4719-B007-0C7C139D4F1D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38100" cap="rnd">
                <a:solidFill>
                  <a:srgbClr val="ED733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BBA-4719-B007-0C7C139D4F1D}"/>
              </c:ext>
            </c:extLst>
          </c:dPt>
          <c:cat>
            <c:strRef>
              <c:f>Suggestion1!$A$3:$A$33</c:f>
              <c:strCach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strCache>
            </c:strRef>
          </c:cat>
          <c:val>
            <c:numRef>
              <c:f>Suggestion1!$B$3:$B$33</c:f>
              <c:numCache>
                <c:formatCode>_-* #,##0_-;\-* #,##0_-;_-* "-"??_-;_-@_-</c:formatCode>
                <c:ptCount val="30"/>
                <c:pt idx="0">
                  <c:v>105.365741665003</c:v>
                </c:pt>
                <c:pt idx="1">
                  <c:v>123.831902575364</c:v>
                </c:pt>
                <c:pt idx="2">
                  <c:v>142.298063485726</c:v>
                </c:pt>
                <c:pt idx="3">
                  <c:v>160.764224396087</c:v>
                </c:pt>
                <c:pt idx="4">
                  <c:v>179.230385306448</c:v>
                </c:pt>
                <c:pt idx="5">
                  <c:v>197.69654621680999</c:v>
                </c:pt>
                <c:pt idx="6">
                  <c:v>216.16270712717099</c:v>
                </c:pt>
                <c:pt idx="7">
                  <c:v>234.62886803753199</c:v>
                </c:pt>
                <c:pt idx="8">
                  <c:v>253.09502894789401</c:v>
                </c:pt>
                <c:pt idx="9">
                  <c:v>271.56118985825498</c:v>
                </c:pt>
                <c:pt idx="10">
                  <c:v>301.97604312238002</c:v>
                </c:pt>
                <c:pt idx="11">
                  <c:v>332.39089638650398</c:v>
                </c:pt>
                <c:pt idx="12">
                  <c:v>362.80574965062902</c:v>
                </c:pt>
                <c:pt idx="13">
                  <c:v>393.22060291475299</c:v>
                </c:pt>
                <c:pt idx="14">
                  <c:v>423.63545617887797</c:v>
                </c:pt>
                <c:pt idx="15">
                  <c:v>452.96406468356997</c:v>
                </c:pt>
                <c:pt idx="16">
                  <c:v>482.29267318826101</c:v>
                </c:pt>
                <c:pt idx="17">
                  <c:v>511.621281692953</c:v>
                </c:pt>
                <c:pt idx="18">
                  <c:v>540.94989019764398</c:v>
                </c:pt>
                <c:pt idx="19">
                  <c:v>570.27849870233604</c:v>
                </c:pt>
                <c:pt idx="20">
                  <c:v>599.60710720702696</c:v>
                </c:pt>
                <c:pt idx="21">
                  <c:v>628.93571571171901</c:v>
                </c:pt>
                <c:pt idx="22">
                  <c:v>658.26432421641005</c:v>
                </c:pt>
                <c:pt idx="23">
                  <c:v>687.59293272110199</c:v>
                </c:pt>
                <c:pt idx="24">
                  <c:v>716.92154122579302</c:v>
                </c:pt>
                <c:pt idx="25">
                  <c:v>747.33639448991801</c:v>
                </c:pt>
                <c:pt idx="26">
                  <c:v>777.75124775404299</c:v>
                </c:pt>
                <c:pt idx="27">
                  <c:v>808.16610101816696</c:v>
                </c:pt>
                <c:pt idx="28">
                  <c:v>838.58095428229205</c:v>
                </c:pt>
                <c:pt idx="29">
                  <c:v>868.99580754641602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BA-4719-B007-0C7C139D4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543328"/>
        <c:axId val="1963543744"/>
      </c:lineChart>
      <c:catAx>
        <c:axId val="196354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Field1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543744"/>
        <c:crosses val="autoZero"/>
        <c:auto val="1"/>
        <c:lblAlgn val="ctr"/>
        <c:lblOffset val="100"/>
        <c:noMultiLvlLbl val="0"/>
      </c:catAx>
      <c:valAx>
        <c:axId val="19635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Field2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54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212234</xdr:colOff>
      <xdr:row>1</xdr:row>
      <xdr:rowOff>27115</xdr:rowOff>
    </xdr:from>
    <xdr:to>
      <xdr:col>16</xdr:col>
      <xdr:colOff>521846</xdr:colOff>
      <xdr:row>6</xdr:row>
      <xdr:rowOff>84666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9234" y="208090"/>
          <a:ext cx="995412" cy="1010051"/>
        </a:xfrm>
        <a:prstGeom prst="rect">
          <a:avLst/>
        </a:prstGeom>
      </xdr:spPr>
    </xdr:pic>
    <xdr:clientData/>
  </xdr:twoCellAnchor>
  <xdr:twoCellAnchor editAs="oneCell">
    <xdr:from>
      <xdr:col>12</xdr:col>
      <xdr:colOff>361382</xdr:colOff>
      <xdr:row>34</xdr:row>
      <xdr:rowOff>57935</xdr:rowOff>
    </xdr:from>
    <xdr:to>
      <xdr:col>16</xdr:col>
      <xdr:colOff>657225</xdr:colOff>
      <xdr:row>37</xdr:row>
      <xdr:rowOff>171449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0982" y="6211085"/>
          <a:ext cx="3039043" cy="6850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76200</xdr:rowOff>
    </xdr:from>
    <xdr:to>
      <xdr:col>2</xdr:col>
      <xdr:colOff>31401</xdr:colOff>
      <xdr:row>5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0902" b="11578"/>
        <a:stretch/>
      </xdr:blipFill>
      <xdr:spPr>
        <a:xfrm>
          <a:off x="0" y="76200"/>
          <a:ext cx="898176" cy="8096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76200</xdr:rowOff>
    </xdr:from>
    <xdr:to>
      <xdr:col>2</xdr:col>
      <xdr:colOff>226492</xdr:colOff>
      <xdr:row>5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0902" b="11578"/>
        <a:stretch/>
      </xdr:blipFill>
      <xdr:spPr>
        <a:xfrm>
          <a:off x="0" y="76200"/>
          <a:ext cx="902767" cy="809625"/>
        </a:xfrm>
        <a:prstGeom prst="rect">
          <a:avLst/>
        </a:prstGeom>
      </xdr:spPr>
    </xdr:pic>
    <xdr:clientData/>
  </xdr:twoCellAnchor>
  <xdr:twoCellAnchor>
    <xdr:from>
      <xdr:col>1</xdr:col>
      <xdr:colOff>158367</xdr:colOff>
      <xdr:row>8</xdr:row>
      <xdr:rowOff>194861</xdr:rowOff>
    </xdr:from>
    <xdr:to>
      <xdr:col>3</xdr:col>
      <xdr:colOff>3041115</xdr:colOff>
      <xdr:row>25</xdr:row>
      <xdr:rowOff>137941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461960</xdr:colOff>
      <xdr:row>1</xdr:row>
      <xdr:rowOff>100012</xdr:rowOff>
    </xdr:from>
    <xdr:to>
      <xdr:col>24</xdr:col>
      <xdr:colOff>19049</xdr:colOff>
      <xdr:row>36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2AA00D-F75F-646A-DF00-06D56599D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548640</xdr:colOff>
      <xdr:row>16</xdr:row>
      <xdr:rowOff>0</xdr:rowOff>
    </xdr:to>
    <xdr:graphicFrame macro="">
      <xdr:nvGraphicFramePr>
        <xdr:cNvPr id="2" name="Chart 1" descr="Chart type: Line. 'Field2' changed significantly from 'Field1': 2029 to 2031.&#10;&#10;Description automatically generated">
          <a:extLst>
            <a:ext uri="{FF2B5EF4-FFF2-40B4-BE49-F238E27FC236}">
              <a16:creationId xmlns:a16="http://schemas.microsoft.com/office/drawing/2014/main" id="{BC278659-7EA4-B059-4D09-E852FD3BA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mfernan/EUROCONTROL/ECTL%20-%20Business_Cases%20-%20Documents/Standard_Inputs/1.%20NEW_2022/Values/99.%20SAF%20proportion/20220404_xls%20model%20for%20Obj.%20Skygreen%20-%20Ed0.950_ORIG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mfernan/EUROCONTROL/ECTL%20-%20Business_Cases%20-%20Documents/SkyGreen/Costs/Cost%20ATM%20OPS%20v22_RoT%20as%20a%20standalone%20blo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 to EAO"/>
      <sheetName val="Annual Energy Outlook"/>
      <sheetName val="Calculation sheet cost"/>
      <sheetName val="Fuel &amp; CO2Emissions"/>
      <sheetName val="ETS related to UK&amp;Switzerland"/>
      <sheetName val="EEA Fuel-ETS-Tax. costs"/>
      <sheetName val="FF55 IA - EEA"/>
      <sheetName val="EEA CORSIA costs"/>
      <sheetName val="NM Fuel-ETS-Tax. costs"/>
      <sheetName val="FF55 IA - NM"/>
      <sheetName val="NM CORSIA costs"/>
      <sheetName val="calculation sheet tax"/>
      <sheetName val="ERNIP series"/>
      <sheetName val="R-NEST+RoT+Tech-Sc#1"/>
      <sheetName val="R-NEST+RoT+Tech-Sc#2"/>
      <sheetName val="R-NEST+RoT+Tech-Sc#3"/>
      <sheetName val="Net emissions"/>
      <sheetName val="Fiche EU27"/>
      <sheetName val="Fiche RP3"/>
      <sheetName val="Fiche EEA"/>
      <sheetName val="Fiche EU27+EFTA"/>
      <sheetName val="Fiche NM"/>
      <sheetName val="Fiche ECAC"/>
      <sheetName val="CBA_Deltas"/>
      <sheetName val="ATM-OPS costs"/>
      <sheetName val="CBA Dashboard"/>
      <sheetName val="CBA notes"/>
      <sheetName val="CBA SC1_NetCost"/>
      <sheetName val="CBA SC1_Cost"/>
    </sheetNames>
    <sheetDataSet>
      <sheetData sheetId="0"/>
      <sheetData sheetId="1">
        <row r="22">
          <cell r="G22">
            <v>44.253239000000001</v>
          </cell>
        </row>
      </sheetData>
      <sheetData sheetId="2">
        <row r="15">
          <cell r="C15">
            <v>1216.452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I36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D2">
            <v>0.08</v>
          </cell>
        </row>
        <row r="8">
          <cell r="D8">
            <v>1000000</v>
          </cell>
        </row>
      </sheetData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 Area"/>
      <sheetName val="ATM-OPS ALL"/>
      <sheetName val="OPS M RoT"/>
      <sheetName val="OPS M W2"/>
      <sheetName val="OPS M W1"/>
      <sheetName val="CP1 GeoScope"/>
      <sheetName val="iNM GeoScope"/>
      <sheetName val="COST_PerScope Summary"/>
      <sheetName val="Key"/>
      <sheetName val="Geo Scopes"/>
      <sheetName val="BENEFIT_Summary"/>
      <sheetName val="COST_Summary"/>
      <sheetName val="Benefits RUp"/>
      <sheetName val="W2 Benefits ABS"/>
      <sheetName val="W1 Benefits ABS"/>
      <sheetName val="Benefits %"/>
      <sheetName val="MP20 costs two options"/>
      <sheetName val="MP20 and W2"/>
      <sheetName val="W1 ALL"/>
      <sheetName val="W1 CAPEX"/>
      <sheetName val="Wave1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5">
          <cell r="D25">
            <v>5280</v>
          </cell>
        </row>
      </sheetData>
      <sheetData sheetId="16"/>
      <sheetData sheetId="17"/>
      <sheetData sheetId="18"/>
      <sheetData sheetId="19"/>
      <sheetData sheetId="20"/>
      <sheetData sheetId="2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EZ FERNANDEZ Borja" refreshedDate="44878.823905787038" createdVersion="8" refreshedVersion="8" minRefreshableVersion="3" recordCount="30" xr:uid="{B678514E-FDBA-4D3E-A390-3ECE2436D0E3}">
  <cacheSource type="worksheet">
    <worksheetSource ref="A1:B31" sheet="Tidy_Data"/>
  </cacheSource>
  <cacheFields count="2">
    <cacheField name="Field1" numFmtId="0">
      <sharedItems containsSemiMixedTypes="0" containsString="0" containsNumber="1" containsInteger="1" minValue="2021" maxValue="2050" count="30"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</sharedItems>
    </cacheField>
    <cacheField name="Field2" numFmtId="166">
      <sharedItems containsSemiMixedTypes="0" containsString="0" containsNumber="1" minValue="105.365741665003" maxValue="868.995807546416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105.365741665003"/>
  </r>
  <r>
    <x v="1"/>
    <n v="123.831902575364"/>
  </r>
  <r>
    <x v="2"/>
    <n v="142.298063485726"/>
  </r>
  <r>
    <x v="3"/>
    <n v="160.764224396087"/>
  </r>
  <r>
    <x v="4"/>
    <n v="179.230385306448"/>
  </r>
  <r>
    <x v="5"/>
    <n v="197.69654621680999"/>
  </r>
  <r>
    <x v="6"/>
    <n v="216.16270712717099"/>
  </r>
  <r>
    <x v="7"/>
    <n v="234.62886803753199"/>
  </r>
  <r>
    <x v="8"/>
    <n v="253.09502894789401"/>
  </r>
  <r>
    <x v="9"/>
    <n v="271.56118985825498"/>
  </r>
  <r>
    <x v="10"/>
    <n v="301.97604312238002"/>
  </r>
  <r>
    <x v="11"/>
    <n v="332.39089638650398"/>
  </r>
  <r>
    <x v="12"/>
    <n v="362.80574965062902"/>
  </r>
  <r>
    <x v="13"/>
    <n v="393.22060291475299"/>
  </r>
  <r>
    <x v="14"/>
    <n v="423.63545617887797"/>
  </r>
  <r>
    <x v="15"/>
    <n v="452.96406468356997"/>
  </r>
  <r>
    <x v="16"/>
    <n v="482.29267318826101"/>
  </r>
  <r>
    <x v="17"/>
    <n v="511.621281692953"/>
  </r>
  <r>
    <x v="18"/>
    <n v="540.94989019764398"/>
  </r>
  <r>
    <x v="19"/>
    <n v="570.27849870233604"/>
  </r>
  <r>
    <x v="20"/>
    <n v="599.60710720702696"/>
  </r>
  <r>
    <x v="21"/>
    <n v="628.93571571171901"/>
  </r>
  <r>
    <x v="22"/>
    <n v="658.26432421641005"/>
  </r>
  <r>
    <x v="23"/>
    <n v="687.59293272110199"/>
  </r>
  <r>
    <x v="24"/>
    <n v="716.92154122579302"/>
  </r>
  <r>
    <x v="25"/>
    <n v="747.33639448991801"/>
  </r>
  <r>
    <x v="26"/>
    <n v="777.75124775404299"/>
  </r>
  <r>
    <x v="27"/>
    <n v="808.16610101816696"/>
  </r>
  <r>
    <x v="28"/>
    <n v="838.58095428229205"/>
  </r>
  <r>
    <x v="29"/>
    <n v="868.995807546416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AD5BD1-1F31-4C30-BBE7-D19FDB74AA3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33" firstHeaderRow="1" firstDataRow="1" firstDataCol="1"/>
  <pivotFields count="2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numFmtId="166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 of Field2" fld="1" baseField="0" baseItem="0" numFmtId="166"/>
  </dataFields>
  <chartFormats count="3"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CORPORATE-template-2019">
  <a:themeElements>
    <a:clrScheme name="ECTRL">
      <a:dk1>
        <a:srgbClr val="000000"/>
      </a:dk1>
      <a:lt1>
        <a:srgbClr val="FFFFFF"/>
      </a:lt1>
      <a:dk2>
        <a:srgbClr val="003366"/>
      </a:dk2>
      <a:lt2>
        <a:srgbClr val="2990EA"/>
      </a:lt2>
      <a:accent1>
        <a:srgbClr val="003366"/>
      </a:accent1>
      <a:accent2>
        <a:srgbClr val="2990EA"/>
      </a:accent2>
      <a:accent3>
        <a:srgbClr val="FFC20A"/>
      </a:accent3>
      <a:accent4>
        <a:srgbClr val="D47119"/>
      </a:accent4>
      <a:accent5>
        <a:srgbClr val="00A29E"/>
      </a:accent5>
      <a:accent6>
        <a:srgbClr val="B3D235"/>
      </a:accent6>
      <a:hlink>
        <a:srgbClr val="009999"/>
      </a:hlink>
      <a:folHlink>
        <a:srgbClr val="FFC20A"/>
      </a:folHlink>
    </a:clrScheme>
    <a:fontScheme name="Custom 1">
      <a:majorFont>
        <a:latin typeface="Roboto"/>
        <a:ea typeface=""/>
        <a:cs typeface=""/>
      </a:majorFont>
      <a:minorFont>
        <a:latin typeface="Robot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>
    <a:extraClrScheme>
      <a:clrScheme name="Default Design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BBE0E3"/>
        </a:accent1>
        <a:accent2>
          <a:srgbClr val="333399"/>
        </a:accent2>
        <a:accent3>
          <a:srgbClr val="FFFFFF"/>
        </a:accent3>
        <a:accent4>
          <a:srgbClr val="000000"/>
        </a:accent4>
        <a:accent5>
          <a:srgbClr val="DAEDEF"/>
        </a:accent5>
        <a:accent6>
          <a:srgbClr val="2D2D8A"/>
        </a:accent6>
        <a:hlink>
          <a:srgbClr val="009999"/>
        </a:hlink>
        <a:folHlink>
          <a:srgbClr val="99CC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Default Design 2">
        <a:dk1>
          <a:srgbClr val="000000"/>
        </a:dk1>
        <a:lt1>
          <a:srgbClr val="FFFFFF"/>
        </a:lt1>
        <a:dk2>
          <a:srgbClr val="000000"/>
        </a:dk2>
        <a:lt2>
          <a:srgbClr val="969696"/>
        </a:lt2>
        <a:accent1>
          <a:srgbClr val="FBDF53"/>
        </a:accent1>
        <a:accent2>
          <a:srgbClr val="FF9966"/>
        </a:accent2>
        <a:accent3>
          <a:srgbClr val="FFFFFF"/>
        </a:accent3>
        <a:accent4>
          <a:srgbClr val="000000"/>
        </a:accent4>
        <a:accent5>
          <a:srgbClr val="FDECB3"/>
        </a:accent5>
        <a:accent6>
          <a:srgbClr val="E78A5C"/>
        </a:accent6>
        <a:hlink>
          <a:srgbClr val="CC3300"/>
        </a:hlink>
        <a:folHlink>
          <a:srgbClr val="9966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Default Design 3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99CCFF"/>
        </a:accent1>
        <a:accent2>
          <a:srgbClr val="CCCCFF"/>
        </a:accent2>
        <a:accent3>
          <a:srgbClr val="FFFFFF"/>
        </a:accent3>
        <a:accent4>
          <a:srgbClr val="000000"/>
        </a:accent4>
        <a:accent5>
          <a:srgbClr val="CAE2FF"/>
        </a:accent5>
        <a:accent6>
          <a:srgbClr val="B9B9E7"/>
        </a:accent6>
        <a:hlink>
          <a:srgbClr val="3333CC"/>
        </a:hlink>
        <a:folHlink>
          <a:srgbClr val="AF67FF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Default Design 4">
        <a:dk1>
          <a:srgbClr val="000000"/>
        </a:dk1>
        <a:lt1>
          <a:srgbClr val="DEF6F1"/>
        </a:lt1>
        <a:dk2>
          <a:srgbClr val="000000"/>
        </a:dk2>
        <a:lt2>
          <a:srgbClr val="969696"/>
        </a:lt2>
        <a:accent1>
          <a:srgbClr val="FFFFFF"/>
        </a:accent1>
        <a:accent2>
          <a:srgbClr val="8DC6FF"/>
        </a:accent2>
        <a:accent3>
          <a:srgbClr val="ECFAF7"/>
        </a:accent3>
        <a:accent4>
          <a:srgbClr val="000000"/>
        </a:accent4>
        <a:accent5>
          <a:srgbClr val="FFFFFF"/>
        </a:accent5>
        <a:accent6>
          <a:srgbClr val="7FB3E7"/>
        </a:accent6>
        <a:hlink>
          <a:srgbClr val="0066CC"/>
        </a:hlink>
        <a:folHlink>
          <a:srgbClr val="00A8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Default Design 5">
        <a:dk1>
          <a:srgbClr val="000000"/>
        </a:dk1>
        <a:lt1>
          <a:srgbClr val="FFFFD9"/>
        </a:lt1>
        <a:dk2>
          <a:srgbClr val="000000"/>
        </a:dk2>
        <a:lt2>
          <a:srgbClr val="777777"/>
        </a:lt2>
        <a:accent1>
          <a:srgbClr val="FFFFF7"/>
        </a:accent1>
        <a:accent2>
          <a:srgbClr val="33CCCC"/>
        </a:accent2>
        <a:accent3>
          <a:srgbClr val="FFFFE9"/>
        </a:accent3>
        <a:accent4>
          <a:srgbClr val="000000"/>
        </a:accent4>
        <a:accent5>
          <a:srgbClr val="FFFFFA"/>
        </a:accent5>
        <a:accent6>
          <a:srgbClr val="2DB9B9"/>
        </a:accent6>
        <a:hlink>
          <a:srgbClr val="FF5050"/>
        </a:hlink>
        <a:folHlink>
          <a:srgbClr val="FF99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Default Design 6">
        <a:dk1>
          <a:srgbClr val="005A58"/>
        </a:dk1>
        <a:lt1>
          <a:srgbClr val="FFFFFF"/>
        </a:lt1>
        <a:dk2>
          <a:srgbClr val="008080"/>
        </a:dk2>
        <a:lt2>
          <a:srgbClr val="FFFF99"/>
        </a:lt2>
        <a:accent1>
          <a:srgbClr val="006462"/>
        </a:accent1>
        <a:accent2>
          <a:srgbClr val="6D6FC7"/>
        </a:accent2>
        <a:accent3>
          <a:srgbClr val="AAC0C0"/>
        </a:accent3>
        <a:accent4>
          <a:srgbClr val="DADADA"/>
        </a:accent4>
        <a:accent5>
          <a:srgbClr val="AAB8B7"/>
        </a:accent5>
        <a:accent6>
          <a:srgbClr val="6264B4"/>
        </a:accent6>
        <a:hlink>
          <a:srgbClr val="00FFFF"/>
        </a:hlink>
        <a:folHlink>
          <a:srgbClr val="00FF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Default Design 7">
        <a:dk1>
          <a:srgbClr val="5C1F00"/>
        </a:dk1>
        <a:lt1>
          <a:srgbClr val="FFFFFF"/>
        </a:lt1>
        <a:dk2>
          <a:srgbClr val="800000"/>
        </a:dk2>
        <a:lt2>
          <a:srgbClr val="DFD293"/>
        </a:lt2>
        <a:accent1>
          <a:srgbClr val="CC3300"/>
        </a:accent1>
        <a:accent2>
          <a:srgbClr val="BE7960"/>
        </a:accent2>
        <a:accent3>
          <a:srgbClr val="C0AAAA"/>
        </a:accent3>
        <a:accent4>
          <a:srgbClr val="DADADA"/>
        </a:accent4>
        <a:accent5>
          <a:srgbClr val="E2ADAA"/>
        </a:accent5>
        <a:accent6>
          <a:srgbClr val="AC6D56"/>
        </a:accent6>
        <a:hlink>
          <a:srgbClr val="FFFF99"/>
        </a:hlink>
        <a:folHlink>
          <a:srgbClr val="D3A21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Default Design 8">
        <a:dk1>
          <a:srgbClr val="003366"/>
        </a:dk1>
        <a:lt1>
          <a:srgbClr val="FFFFFF"/>
        </a:lt1>
        <a:dk2>
          <a:srgbClr val="000099"/>
        </a:dk2>
        <a:lt2>
          <a:srgbClr val="CCFFFF"/>
        </a:lt2>
        <a:accent1>
          <a:srgbClr val="3366CC"/>
        </a:accent1>
        <a:accent2>
          <a:srgbClr val="00B000"/>
        </a:accent2>
        <a:accent3>
          <a:srgbClr val="AAAACA"/>
        </a:accent3>
        <a:accent4>
          <a:srgbClr val="DADADA"/>
        </a:accent4>
        <a:accent5>
          <a:srgbClr val="ADB8E2"/>
        </a:accent5>
        <a:accent6>
          <a:srgbClr val="009F00"/>
        </a:accent6>
        <a:hlink>
          <a:srgbClr val="66CCFF"/>
        </a:hlink>
        <a:folHlink>
          <a:srgbClr val="FFE701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Default Design 9">
        <a:dk1>
          <a:srgbClr val="336699"/>
        </a:dk1>
        <a:lt1>
          <a:srgbClr val="FFFFFF"/>
        </a:lt1>
        <a:dk2>
          <a:srgbClr val="000000"/>
        </a:dk2>
        <a:lt2>
          <a:srgbClr val="E3EBF1"/>
        </a:lt2>
        <a:accent1>
          <a:srgbClr val="003399"/>
        </a:accent1>
        <a:accent2>
          <a:srgbClr val="468A4B"/>
        </a:accent2>
        <a:accent3>
          <a:srgbClr val="AAAAAA"/>
        </a:accent3>
        <a:accent4>
          <a:srgbClr val="DADADA"/>
        </a:accent4>
        <a:accent5>
          <a:srgbClr val="AAADCA"/>
        </a:accent5>
        <a:accent6>
          <a:srgbClr val="3F7D43"/>
        </a:accent6>
        <a:hlink>
          <a:srgbClr val="66CCFF"/>
        </a:hlink>
        <a:folHlink>
          <a:srgbClr val="F0E5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Default Design 10">
        <a:dk1>
          <a:srgbClr val="777777"/>
        </a:dk1>
        <a:lt1>
          <a:srgbClr val="FFFFFF"/>
        </a:lt1>
        <a:dk2>
          <a:srgbClr val="686B5D"/>
        </a:dk2>
        <a:lt2>
          <a:srgbClr val="D1D1CB"/>
        </a:lt2>
        <a:accent1>
          <a:srgbClr val="909082"/>
        </a:accent1>
        <a:accent2>
          <a:srgbClr val="809EA8"/>
        </a:accent2>
        <a:accent3>
          <a:srgbClr val="B9BAB6"/>
        </a:accent3>
        <a:accent4>
          <a:srgbClr val="DADADA"/>
        </a:accent4>
        <a:accent5>
          <a:srgbClr val="C6C6C1"/>
        </a:accent5>
        <a:accent6>
          <a:srgbClr val="738F98"/>
        </a:accent6>
        <a:hlink>
          <a:srgbClr val="FFCC66"/>
        </a:hlink>
        <a:folHlink>
          <a:srgbClr val="E9DCB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Default Design 11">
        <a:dk1>
          <a:srgbClr val="3E3E5C"/>
        </a:dk1>
        <a:lt1>
          <a:srgbClr val="FFFFFF"/>
        </a:lt1>
        <a:dk2>
          <a:srgbClr val="666699"/>
        </a:dk2>
        <a:lt2>
          <a:srgbClr val="FFFFFF"/>
        </a:lt2>
        <a:accent1>
          <a:srgbClr val="60597B"/>
        </a:accent1>
        <a:accent2>
          <a:srgbClr val="6666FF"/>
        </a:accent2>
        <a:accent3>
          <a:srgbClr val="B8B8CA"/>
        </a:accent3>
        <a:accent4>
          <a:srgbClr val="DADADA"/>
        </a:accent4>
        <a:accent5>
          <a:srgbClr val="B6B5BF"/>
        </a:accent5>
        <a:accent6>
          <a:srgbClr val="5C5CE7"/>
        </a:accent6>
        <a:hlink>
          <a:srgbClr val="99CCFF"/>
        </a:hlink>
        <a:folHlink>
          <a:srgbClr val="FFFF9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Default Design 12">
        <a:dk1>
          <a:srgbClr val="2D2015"/>
        </a:dk1>
        <a:lt1>
          <a:srgbClr val="FFFFFF"/>
        </a:lt1>
        <a:dk2>
          <a:srgbClr val="523E26"/>
        </a:dk2>
        <a:lt2>
          <a:srgbClr val="DFC08D"/>
        </a:lt2>
        <a:accent1>
          <a:srgbClr val="8C7B70"/>
        </a:accent1>
        <a:accent2>
          <a:srgbClr val="8F5F2F"/>
        </a:accent2>
        <a:accent3>
          <a:srgbClr val="B3AFAC"/>
        </a:accent3>
        <a:accent4>
          <a:srgbClr val="DADADA"/>
        </a:accent4>
        <a:accent5>
          <a:srgbClr val="C5BFBB"/>
        </a:accent5>
        <a:accent6>
          <a:srgbClr val="81552A"/>
        </a:accent6>
        <a:hlink>
          <a:srgbClr val="CCB400"/>
        </a:hlink>
        <a:folHlink>
          <a:srgbClr val="8C9EA0"/>
        </a:folHlink>
      </a:clrScheme>
      <a:clrMap bg1="dk2" tx1="lt1" bg2="dk1" tx2="lt2" accent1="accent1" accent2="accent2" accent3="accent3" accent4="accent4" accent5="accent5" accent6="accent6" hlink="hlink" folHlink="folHlink"/>
    </a:extraClrScheme>
  </a:extraClrSchemeLst>
  <a:extLst>
    <a:ext uri="{05A4C25C-085E-4340-85A3-A5531E510DB2}">
      <thm15:themeFamily xmlns:thm15="http://schemas.microsoft.com/office/thememl/2012/main" name="agency_template_16-9.pptx" id="{F07AB900-C5EC-41A0-8B78-2ECB81F9CEFD}" vid="{F44C2B52-E09D-4815-84A4-1D094E6E2BA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R39"/>
  <sheetViews>
    <sheetView workbookViewId="0"/>
  </sheetViews>
  <sheetFormatPr defaultColWidth="0" defaultRowHeight="15" zeroHeight="1" x14ac:dyDescent="0.25"/>
  <cols>
    <col min="1" max="1" width="4.25" style="2" customWidth="1"/>
    <col min="2" max="18" width="9" style="2" customWidth="1"/>
    <col min="19" max="16384" width="9" style="2" hidden="1"/>
  </cols>
  <sheetData>
    <row r="1" spans="2:17" s="11" customFormat="1" x14ac:dyDescent="0.25">
      <c r="P1" s="2"/>
      <c r="Q1" s="2"/>
    </row>
    <row r="2" spans="2:17" s="11" customFormat="1" x14ac:dyDescent="0.25">
      <c r="P2" s="2"/>
      <c r="Q2" s="2"/>
    </row>
    <row r="3" spans="2:17" s="11" customFormat="1" x14ac:dyDescent="0.25">
      <c r="N3" s="57" t="s">
        <v>3</v>
      </c>
      <c r="O3" s="57"/>
      <c r="P3" s="2"/>
      <c r="Q3" s="2"/>
    </row>
    <row r="4" spans="2:17" s="11" customFormat="1" x14ac:dyDescent="0.25">
      <c r="N4" s="57"/>
      <c r="O4" s="57"/>
      <c r="P4" s="2"/>
      <c r="Q4" s="2"/>
    </row>
    <row r="5" spans="2:17" s="11" customFormat="1" x14ac:dyDescent="0.25">
      <c r="N5" s="57"/>
      <c r="O5" s="57"/>
      <c r="P5" s="2"/>
      <c r="Q5" s="2"/>
    </row>
    <row r="6" spans="2:17" s="11" customFormat="1" x14ac:dyDescent="0.25">
      <c r="N6" s="57"/>
      <c r="O6" s="57"/>
      <c r="P6" s="2"/>
      <c r="Q6" s="2"/>
    </row>
    <row r="7" spans="2:17" s="11" customFormat="1" x14ac:dyDescent="0.25">
      <c r="N7" s="57"/>
      <c r="O7" s="57"/>
      <c r="P7" s="2"/>
      <c r="Q7" s="2"/>
    </row>
    <row r="8" spans="2:17" s="11" customFormat="1" ht="14.25" customHeight="1" x14ac:dyDescent="0.25">
      <c r="B8" s="58" t="s">
        <v>52</v>
      </c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P8" s="2"/>
      <c r="Q8" s="2"/>
    </row>
    <row r="9" spans="2:17" s="11" customFormat="1" ht="14.25" customHeight="1" x14ac:dyDescent="0.25"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</row>
    <row r="10" spans="2:17" s="11" customFormat="1" ht="14.25" customHeight="1" x14ac:dyDescent="0.25"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</row>
    <row r="11" spans="2:17" s="11" customFormat="1" ht="14.25" customHeight="1" x14ac:dyDescent="0.25"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</row>
    <row r="12" spans="2:17" s="11" customFormat="1" ht="14.25" customHeight="1" x14ac:dyDescent="0.25"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</row>
    <row r="13" spans="2:17" s="11" customFormat="1" ht="14.25" customHeight="1" x14ac:dyDescent="0.25"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</row>
    <row r="14" spans="2:17" s="11" customFormat="1" ht="14.25" customHeight="1" x14ac:dyDescent="0.25"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</row>
    <row r="15" spans="2:17" s="11" customFormat="1" ht="14.25" customHeight="1" x14ac:dyDescent="0.25"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</row>
    <row r="16" spans="2:17" s="11" customFormat="1" ht="14.25" customHeight="1" x14ac:dyDescent="0.25"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</row>
    <row r="17" spans="2:13" s="11" customFormat="1" ht="14.25" customHeight="1" x14ac:dyDescent="0.25"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</row>
    <row r="18" spans="2:13" s="11" customFormat="1" ht="14.25" customHeight="1" x14ac:dyDescent="0.25"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</row>
    <row r="19" spans="2:13" s="11" customFormat="1" ht="14.25" customHeight="1" x14ac:dyDescent="0.25"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</row>
    <row r="20" spans="2:13" s="11" customFormat="1" ht="14.25" customHeight="1" x14ac:dyDescent="0.25">
      <c r="B20" s="59" t="s">
        <v>53</v>
      </c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</row>
    <row r="21" spans="2:13" s="11" customFormat="1" ht="14.25" customHeight="1" x14ac:dyDescent="0.25"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2:13" s="11" customFormat="1" ht="14.25" customHeight="1" x14ac:dyDescent="0.25"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</row>
    <row r="23" spans="2:13" s="11" customFormat="1" ht="15" customHeight="1" x14ac:dyDescent="0.25"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</row>
    <row r="24" spans="2:13" s="11" customFormat="1" x14ac:dyDescent="0.25"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</row>
    <row r="25" spans="2:13" s="11" customFormat="1" x14ac:dyDescent="0.25"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</row>
    <row r="26" spans="2:13" s="11" customFormat="1" x14ac:dyDescent="0.25"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</row>
    <row r="27" spans="2:13" s="11" customFormat="1" x14ac:dyDescent="0.25"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</row>
    <row r="28" spans="2:13" s="11" customFormat="1" x14ac:dyDescent="0.25"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</row>
    <row r="29" spans="2:13" s="11" customFormat="1" x14ac:dyDescent="0.25">
      <c r="B29" s="12" t="s">
        <v>2</v>
      </c>
      <c r="C29" s="13" t="s">
        <v>49</v>
      </c>
      <c r="D29" s="16"/>
    </row>
    <row r="30" spans="2:13" s="11" customFormat="1" x14ac:dyDescent="0.25">
      <c r="B30" s="12" t="s">
        <v>5</v>
      </c>
      <c r="C30" s="14" t="s">
        <v>50</v>
      </c>
      <c r="D30" s="16"/>
    </row>
    <row r="31" spans="2:13" s="11" customFormat="1" x14ac:dyDescent="0.25">
      <c r="B31" s="12" t="s">
        <v>6</v>
      </c>
      <c r="C31" s="15">
        <v>44727</v>
      </c>
      <c r="D31" s="16"/>
    </row>
    <row r="32" spans="2:13" s="11" customFormat="1" x14ac:dyDescent="0.25">
      <c r="B32" s="12" t="s">
        <v>4</v>
      </c>
      <c r="C32" s="13" t="s">
        <v>8</v>
      </c>
    </row>
    <row r="33" spans="1:18" s="11" customFormat="1" x14ac:dyDescent="0.25">
      <c r="B33" s="12" t="s">
        <v>7</v>
      </c>
      <c r="C33" s="13" t="s">
        <v>9</v>
      </c>
    </row>
    <row r="34" spans="1:18" s="3" customForma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2"/>
      <c r="N34" s="2"/>
      <c r="O34" s="2"/>
      <c r="P34" s="2"/>
      <c r="Q34" s="2"/>
      <c r="R34" s="2"/>
    </row>
    <row r="35" spans="1:18" x14ac:dyDescent="0.25"/>
    <row r="36" spans="1:18" x14ac:dyDescent="0.25"/>
    <row r="37" spans="1:18" x14ac:dyDescent="0.25"/>
    <row r="38" spans="1:18" x14ac:dyDescent="0.25"/>
    <row r="39" spans="1:18" x14ac:dyDescent="0.25"/>
  </sheetData>
  <mergeCells count="4">
    <mergeCell ref="N3:O7"/>
    <mergeCell ref="B8:M19"/>
    <mergeCell ref="B20:M22"/>
    <mergeCell ref="B23:M28"/>
  </mergeCells>
  <pageMargins left="0.7" right="0.7" top="0.75" bottom="0.75" header="0.3" footer="0.3"/>
  <pageSetup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79998168889431442"/>
  </sheetPr>
  <dimension ref="A1:AR116"/>
  <sheetViews>
    <sheetView showGridLines="0" zoomScale="83" zoomScaleNormal="83" workbookViewId="0">
      <pane ySplit="9" topLeftCell="A10" activePane="bottomLeft" state="frozen"/>
      <selection pane="bottomLeft" activeCell="C26" sqref="C26"/>
    </sheetView>
  </sheetViews>
  <sheetFormatPr defaultColWidth="0" defaultRowHeight="15" outlineLevelCol="1" x14ac:dyDescent="0.25"/>
  <cols>
    <col min="1" max="1" width="9" style="6" customWidth="1"/>
    <col min="2" max="2" width="2.375" style="6" customWidth="1"/>
    <col min="3" max="3" width="12.875" style="6" customWidth="1"/>
    <col min="4" max="4" width="43.125" style="6" customWidth="1"/>
    <col min="5" max="5" width="8.75" style="6" bestFit="1" customWidth="1"/>
    <col min="6" max="6" width="44.125" style="6" bestFit="1" customWidth="1"/>
    <col min="7" max="8" width="6" style="6" hidden="1" customWidth="1" outlineLevel="1"/>
    <col min="9" max="9" width="9" hidden="1" customWidth="1" outlineLevel="1"/>
    <col min="10" max="11" width="6" style="6" hidden="1" customWidth="1" outlineLevel="1"/>
    <col min="12" max="12" width="8.25" style="6" hidden="1" customWidth="1" outlineLevel="1"/>
    <col min="13" max="16" width="9" style="6" hidden="1" customWidth="1" outlineLevel="1"/>
    <col min="17" max="17" width="9" style="6" customWidth="1" collapsed="1"/>
    <col min="18" max="21" width="9" style="6" customWidth="1"/>
    <col min="22" max="28" width="9" style="6" customWidth="1" outlineLevel="1"/>
    <col min="29" max="29" width="9" style="6" customWidth="1"/>
    <col min="30" max="38" width="9" style="6" customWidth="1" outlineLevel="1"/>
    <col min="39" max="40" width="9" style="6" customWidth="1"/>
    <col min="41" max="43" width="13.875" style="6" bestFit="1" customWidth="1"/>
    <col min="44" max="44" width="9" style="6" customWidth="1"/>
    <col min="45" max="45" width="9" style="6" hidden="1" customWidth="1"/>
    <col min="46" max="16384" width="9" style="6" hidden="1"/>
  </cols>
  <sheetData>
    <row r="1" spans="3:43" s="5" customFormat="1" ht="12.75" x14ac:dyDescent="0.2"/>
    <row r="2" spans="3:43" s="5" customFormat="1" ht="12.75" x14ac:dyDescent="0.2">
      <c r="C2" s="4" t="s">
        <v>0</v>
      </c>
      <c r="D2" s="5" t="str">
        <f>Cover!B8</f>
        <v>Title</v>
      </c>
    </row>
    <row r="3" spans="3:43" s="5" customFormat="1" ht="12.75" x14ac:dyDescent="0.2">
      <c r="C3" s="4"/>
      <c r="D3" s="5" t="str">
        <f>Cover!B20</f>
        <v>Subtitle</v>
      </c>
    </row>
    <row r="4" spans="3:43" s="5" customFormat="1" ht="12.75" x14ac:dyDescent="0.2">
      <c r="C4" s="4" t="s">
        <v>2</v>
      </c>
      <c r="D4" s="5" t="str">
        <f>Cover!C29</f>
        <v>Excel template for DECMA/AIU/BIS</v>
      </c>
    </row>
    <row r="5" spans="3:43" s="5" customFormat="1" ht="12.75" x14ac:dyDescent="0.2">
      <c r="C5" s="4" t="s">
        <v>1</v>
      </c>
      <c r="D5" s="5" t="s">
        <v>55</v>
      </c>
    </row>
    <row r="6" spans="3:43" s="5" customFormat="1" ht="12.75" x14ac:dyDescent="0.2"/>
    <row r="8" spans="3:43" x14ac:dyDescent="0.25">
      <c r="R8" s="42">
        <v>2019</v>
      </c>
      <c r="S8" s="42">
        <v>2020</v>
      </c>
      <c r="T8" s="42">
        <v>2021</v>
      </c>
      <c r="U8" s="32">
        <v>2022</v>
      </c>
      <c r="V8" s="41">
        <v>2023</v>
      </c>
      <c r="W8" s="41">
        <v>2024</v>
      </c>
      <c r="X8" s="41">
        <v>2025</v>
      </c>
      <c r="Y8" s="41">
        <v>2026</v>
      </c>
      <c r="Z8" s="41">
        <v>2027</v>
      </c>
      <c r="AA8" s="41">
        <v>2028</v>
      </c>
      <c r="AB8" s="41">
        <v>2029</v>
      </c>
      <c r="AC8" s="32">
        <v>2030</v>
      </c>
      <c r="AD8" s="41">
        <v>2031</v>
      </c>
      <c r="AE8" s="41">
        <v>2032</v>
      </c>
      <c r="AF8" s="41">
        <v>2033</v>
      </c>
      <c r="AG8" s="41">
        <v>2034</v>
      </c>
      <c r="AH8" s="41">
        <v>2035</v>
      </c>
      <c r="AI8" s="41">
        <v>2036</v>
      </c>
      <c r="AJ8" s="41">
        <v>2037</v>
      </c>
      <c r="AK8" s="41">
        <v>2038</v>
      </c>
      <c r="AL8" s="41">
        <v>2039</v>
      </c>
      <c r="AM8" s="32">
        <v>2040</v>
      </c>
    </row>
    <row r="9" spans="3:43" x14ac:dyDescent="0.25">
      <c r="C9" s="7"/>
    </row>
    <row r="10" spans="3:43" ht="12.75" x14ac:dyDescent="0.2">
      <c r="C10" s="18" t="s">
        <v>34</v>
      </c>
      <c r="D10" s="18"/>
      <c r="E10" s="18"/>
      <c r="F10" s="18"/>
      <c r="G10" s="17"/>
      <c r="H10" s="17"/>
      <c r="I10" s="17"/>
      <c r="J10" s="17"/>
      <c r="K10" s="17"/>
      <c r="L10" s="17"/>
      <c r="M10" s="17"/>
      <c r="N10" s="17"/>
      <c r="O10" s="17"/>
      <c r="P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</row>
    <row r="11" spans="3:43" ht="12.75" x14ac:dyDescent="0.2">
      <c r="C11" s="29"/>
      <c r="I11" s="6"/>
    </row>
    <row r="12" spans="3:43" ht="12.75" x14ac:dyDescent="0.2">
      <c r="C12" s="19" t="s">
        <v>21</v>
      </c>
      <c r="D12" s="19"/>
      <c r="E12" s="19" t="s">
        <v>14</v>
      </c>
      <c r="F12" s="19" t="s">
        <v>12</v>
      </c>
      <c r="G12" s="19" t="s">
        <v>51</v>
      </c>
      <c r="H12" s="19"/>
      <c r="I12" s="19"/>
      <c r="J12" s="19"/>
      <c r="K12" s="19"/>
      <c r="L12" s="19"/>
      <c r="M12" s="19"/>
      <c r="N12" s="19"/>
      <c r="O12" s="19"/>
      <c r="P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</row>
    <row r="13" spans="3:43" s="8" customFormat="1" ht="12.75" x14ac:dyDescent="0.2">
      <c r="C13" s="21" t="s">
        <v>17</v>
      </c>
      <c r="D13" s="21"/>
      <c r="E13" s="31" t="s">
        <v>15</v>
      </c>
      <c r="F13" s="21" t="s">
        <v>20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  <c r="R13" s="28">
        <v>11036288</v>
      </c>
      <c r="S13" s="28">
        <v>11259174</v>
      </c>
      <c r="T13" s="28">
        <v>11486562</v>
      </c>
      <c r="U13" s="28">
        <v>11718541</v>
      </c>
      <c r="V13" s="28">
        <v>11955206</v>
      </c>
      <c r="W13" s="28">
        <v>12196650</v>
      </c>
      <c r="X13" s="28">
        <v>12442971</v>
      </c>
      <c r="Y13" s="28">
        <v>12711844</v>
      </c>
      <c r="Z13" s="28">
        <v>12986527</v>
      </c>
      <c r="AA13" s="28">
        <v>13267146</v>
      </c>
      <c r="AB13" s="28">
        <v>13553828</v>
      </c>
      <c r="AC13" s="28">
        <v>13846705</v>
      </c>
      <c r="AD13" s="28">
        <v>14102465</v>
      </c>
      <c r="AE13" s="28">
        <v>14362949</v>
      </c>
      <c r="AF13" s="28">
        <v>14628245</v>
      </c>
      <c r="AG13" s="28">
        <v>14898441</v>
      </c>
      <c r="AH13" s="28">
        <v>15173627</v>
      </c>
      <c r="AI13" s="28">
        <v>15373591</v>
      </c>
      <c r="AJ13" s="28">
        <v>15576189</v>
      </c>
      <c r="AK13" s="28">
        <v>15781458</v>
      </c>
      <c r="AL13" s="28">
        <v>15989431</v>
      </c>
      <c r="AM13" s="28">
        <v>16200145</v>
      </c>
      <c r="AO13" s="6"/>
      <c r="AP13" s="6"/>
      <c r="AQ13" s="6"/>
    </row>
    <row r="14" spans="3:43" s="9" customFormat="1" ht="12.75" x14ac:dyDescent="0.2">
      <c r="C14" s="21" t="s">
        <v>18</v>
      </c>
      <c r="D14" s="22"/>
      <c r="E14" s="31" t="s">
        <v>15</v>
      </c>
      <c r="F14" s="21" t="s">
        <v>20</v>
      </c>
      <c r="G14" s="24"/>
      <c r="H14" s="24"/>
      <c r="I14" s="24"/>
      <c r="J14" s="24"/>
      <c r="K14" s="24"/>
      <c r="L14" s="24"/>
      <c r="M14" s="24"/>
      <c r="N14" s="24"/>
      <c r="O14" s="24"/>
      <c r="P14" s="24"/>
      <c r="R14" s="28">
        <v>11</v>
      </c>
      <c r="S14" s="28">
        <v>58</v>
      </c>
      <c r="T14" s="28">
        <v>307</v>
      </c>
      <c r="U14" s="28">
        <v>1622</v>
      </c>
      <c r="V14" s="28">
        <v>8566</v>
      </c>
      <c r="W14" s="28">
        <v>45342</v>
      </c>
      <c r="X14" s="28">
        <v>243052</v>
      </c>
      <c r="Y14" s="28">
        <v>269224</v>
      </c>
      <c r="Z14" s="28">
        <v>298256</v>
      </c>
      <c r="AA14" s="28">
        <v>330466</v>
      </c>
      <c r="AB14" s="28">
        <v>366215</v>
      </c>
      <c r="AC14" s="28">
        <v>405901</v>
      </c>
      <c r="AD14" s="28">
        <v>477477</v>
      </c>
      <c r="AE14" s="28">
        <v>56206</v>
      </c>
      <c r="AF14" s="28">
        <v>662153</v>
      </c>
      <c r="AG14" s="28">
        <v>780792</v>
      </c>
      <c r="AH14" s="28">
        <v>921682</v>
      </c>
      <c r="AI14" s="28">
        <v>992871</v>
      </c>
      <c r="AJ14" s="28">
        <v>1069803</v>
      </c>
      <c r="AK14" s="28">
        <v>1152978</v>
      </c>
      <c r="AL14" s="28">
        <v>1242945</v>
      </c>
      <c r="AM14" s="28">
        <v>1340305</v>
      </c>
      <c r="AO14" s="6"/>
      <c r="AP14" s="6"/>
      <c r="AQ14" s="6"/>
    </row>
    <row r="15" spans="3:43" s="9" customFormat="1" ht="12.75" x14ac:dyDescent="0.2">
      <c r="C15" s="21" t="s">
        <v>19</v>
      </c>
      <c r="D15" s="25"/>
      <c r="E15" s="25" t="s">
        <v>16</v>
      </c>
      <c r="F15" s="21" t="s">
        <v>20</v>
      </c>
      <c r="G15" s="24"/>
      <c r="H15" s="24"/>
      <c r="I15" s="24"/>
      <c r="J15" s="24"/>
      <c r="K15" s="24"/>
      <c r="L15" s="24"/>
      <c r="M15" s="24"/>
      <c r="N15" s="24"/>
      <c r="O15" s="24"/>
      <c r="P15" s="24"/>
      <c r="R15" s="28">
        <v>14</v>
      </c>
      <c r="S15" s="28">
        <v>14</v>
      </c>
      <c r="T15" s="28">
        <v>15</v>
      </c>
      <c r="U15" s="28">
        <v>15</v>
      </c>
      <c r="V15" s="28">
        <v>15</v>
      </c>
      <c r="W15" s="28">
        <v>16</v>
      </c>
      <c r="X15" s="28">
        <v>16</v>
      </c>
      <c r="Y15" s="28">
        <v>17</v>
      </c>
      <c r="Z15" s="28">
        <v>17</v>
      </c>
      <c r="AA15" s="28">
        <v>18</v>
      </c>
      <c r="AB15" s="28">
        <v>18</v>
      </c>
      <c r="AC15" s="28">
        <v>19</v>
      </c>
      <c r="AD15" s="28">
        <v>20</v>
      </c>
      <c r="AE15" s="28">
        <v>20</v>
      </c>
      <c r="AF15" s="28">
        <v>21</v>
      </c>
      <c r="AG15" s="28">
        <v>21</v>
      </c>
      <c r="AH15" s="28">
        <v>22</v>
      </c>
      <c r="AI15" s="28">
        <v>23</v>
      </c>
      <c r="AJ15" s="28">
        <v>23</v>
      </c>
      <c r="AK15" s="28">
        <v>24</v>
      </c>
      <c r="AL15" s="28">
        <v>25</v>
      </c>
      <c r="AM15" s="28">
        <v>26</v>
      </c>
      <c r="AO15" s="6"/>
      <c r="AP15" s="6"/>
      <c r="AQ15" s="6"/>
    </row>
    <row r="16" spans="3:43" s="9" customFormat="1" ht="12.75" x14ac:dyDescent="0.2">
      <c r="C16" s="21" t="s">
        <v>38</v>
      </c>
      <c r="D16" s="22"/>
      <c r="E16" s="25" t="s">
        <v>16</v>
      </c>
      <c r="F16" s="21" t="s">
        <v>20</v>
      </c>
      <c r="G16" s="24"/>
      <c r="H16" s="24"/>
      <c r="I16" s="24"/>
      <c r="J16" s="24"/>
      <c r="K16" s="24"/>
      <c r="L16" s="24"/>
      <c r="M16" s="24"/>
      <c r="N16" s="24"/>
      <c r="O16" s="24"/>
      <c r="P16" s="24"/>
      <c r="R16" s="28">
        <v>723</v>
      </c>
      <c r="S16" s="28">
        <v>760</v>
      </c>
      <c r="T16" s="28">
        <v>779</v>
      </c>
      <c r="U16" s="28">
        <v>799</v>
      </c>
      <c r="V16" s="28">
        <v>819</v>
      </c>
      <c r="W16" s="28">
        <v>840</v>
      </c>
      <c r="X16" s="28">
        <v>859</v>
      </c>
      <c r="Y16" s="28">
        <v>874</v>
      </c>
      <c r="Z16" s="28">
        <v>888</v>
      </c>
      <c r="AA16" s="28">
        <v>903</v>
      </c>
      <c r="AB16" s="28">
        <v>919</v>
      </c>
      <c r="AC16" s="28">
        <v>934</v>
      </c>
      <c r="AD16" s="28">
        <v>948</v>
      </c>
      <c r="AE16" s="28">
        <v>962</v>
      </c>
      <c r="AF16" s="28">
        <v>976</v>
      </c>
      <c r="AG16" s="28">
        <v>990</v>
      </c>
      <c r="AH16" s="28">
        <v>1004</v>
      </c>
      <c r="AI16" s="28">
        <v>1018</v>
      </c>
      <c r="AJ16" s="28">
        <v>1031</v>
      </c>
      <c r="AK16" s="28">
        <v>1045</v>
      </c>
      <c r="AL16" s="28">
        <v>1059</v>
      </c>
      <c r="AM16" s="28">
        <v>1074</v>
      </c>
      <c r="AO16" s="6"/>
      <c r="AP16" s="6"/>
      <c r="AQ16" s="6"/>
    </row>
    <row r="17" spans="3:43" s="9" customFormat="1" ht="12.75" x14ac:dyDescent="0.2">
      <c r="C17" s="21" t="s">
        <v>35</v>
      </c>
      <c r="D17" s="25"/>
      <c r="E17" s="25" t="s">
        <v>36</v>
      </c>
      <c r="F17" s="21" t="s">
        <v>13</v>
      </c>
      <c r="G17" s="25" t="s">
        <v>37</v>
      </c>
      <c r="H17" s="24"/>
      <c r="I17" s="24"/>
      <c r="J17" s="24"/>
      <c r="K17" s="38">
        <f>8%</f>
        <v>0.08</v>
      </c>
      <c r="L17" s="24"/>
      <c r="M17" s="24"/>
      <c r="N17" s="24"/>
      <c r="O17" s="24"/>
      <c r="P17" s="24"/>
      <c r="R17" s="39">
        <f>1/(1+$K$17)^(R8-$R$8)</f>
        <v>1</v>
      </c>
      <c r="S17" s="39">
        <f t="shared" ref="S17:AM17" si="0">1/(1+$K$17)^(S8-$R$8)</f>
        <v>0.92592592592592582</v>
      </c>
      <c r="T17" s="39">
        <f t="shared" si="0"/>
        <v>0.85733882030178321</v>
      </c>
      <c r="U17" s="39">
        <f t="shared" si="0"/>
        <v>0.79383224102016958</v>
      </c>
      <c r="V17" s="39">
        <f t="shared" si="0"/>
        <v>0.73502985279645328</v>
      </c>
      <c r="W17" s="39">
        <f t="shared" si="0"/>
        <v>0.68058319703375303</v>
      </c>
      <c r="X17" s="39">
        <f t="shared" si="0"/>
        <v>0.63016962688310452</v>
      </c>
      <c r="Y17" s="39">
        <f t="shared" si="0"/>
        <v>0.58349039526213387</v>
      </c>
      <c r="Z17" s="39">
        <f t="shared" si="0"/>
        <v>0.54026888450197574</v>
      </c>
      <c r="AA17" s="39">
        <f t="shared" si="0"/>
        <v>0.50024896713145905</v>
      </c>
      <c r="AB17" s="39">
        <f t="shared" si="0"/>
        <v>0.46319348808468425</v>
      </c>
      <c r="AC17" s="39">
        <f t="shared" si="0"/>
        <v>0.42888285933767062</v>
      </c>
      <c r="AD17" s="39">
        <f t="shared" si="0"/>
        <v>0.39711375864599124</v>
      </c>
      <c r="AE17" s="39">
        <f t="shared" si="0"/>
        <v>0.36769792467221413</v>
      </c>
      <c r="AF17" s="39">
        <f t="shared" si="0"/>
        <v>0.34046104136316119</v>
      </c>
      <c r="AG17" s="39">
        <f t="shared" si="0"/>
        <v>0.31524170496588994</v>
      </c>
      <c r="AH17" s="39">
        <f t="shared" si="0"/>
        <v>0.29189046756100923</v>
      </c>
      <c r="AI17" s="39">
        <f t="shared" si="0"/>
        <v>0.27026895144537894</v>
      </c>
      <c r="AJ17" s="39">
        <f t="shared" si="0"/>
        <v>0.25024902911609154</v>
      </c>
      <c r="AK17" s="39">
        <f t="shared" si="0"/>
        <v>0.23171206399638106</v>
      </c>
      <c r="AL17" s="39">
        <f t="shared" si="0"/>
        <v>0.21454820740405653</v>
      </c>
      <c r="AM17" s="39">
        <f t="shared" si="0"/>
        <v>0.19865574759634863</v>
      </c>
      <c r="AO17" s="6"/>
      <c r="AP17" s="6"/>
      <c r="AQ17" s="6"/>
    </row>
    <row r="18" spans="3:43" s="9" customFormat="1" ht="12.75" x14ac:dyDescent="0.2">
      <c r="C18" s="21"/>
      <c r="D18" s="22"/>
      <c r="E18" s="25"/>
      <c r="F18" s="21"/>
      <c r="G18" s="24"/>
      <c r="H18" s="24"/>
      <c r="I18" s="24"/>
      <c r="J18" s="24"/>
      <c r="K18" s="24"/>
      <c r="L18" s="24"/>
      <c r="M18" s="24"/>
      <c r="N18" s="24"/>
      <c r="O18" s="24"/>
      <c r="P18" s="24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O18" s="6"/>
      <c r="AP18" s="6"/>
      <c r="AQ18" s="6"/>
    </row>
    <row r="19" spans="3:43" s="9" customFormat="1" ht="12.75" x14ac:dyDescent="0.2">
      <c r="C19" s="33"/>
      <c r="D19" s="34"/>
      <c r="E19" s="35"/>
      <c r="F19" s="33"/>
      <c r="G19" s="36"/>
      <c r="H19" s="36"/>
      <c r="I19" s="36"/>
      <c r="J19" s="36"/>
      <c r="K19" s="36"/>
      <c r="L19" s="36"/>
      <c r="M19" s="36"/>
      <c r="N19" s="36"/>
      <c r="O19" s="36"/>
      <c r="P19" s="36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O19" s="6"/>
      <c r="AP19" s="6"/>
      <c r="AQ19" s="6"/>
    </row>
    <row r="20" spans="3:43" s="9" customFormat="1" ht="12.75" x14ac:dyDescent="0.2">
      <c r="E20" s="10"/>
      <c r="AO20" s="6"/>
      <c r="AP20" s="6"/>
      <c r="AQ20" s="6"/>
    </row>
    <row r="21" spans="3:43" ht="12.75" x14ac:dyDescent="0.2">
      <c r="C21" s="18" t="s">
        <v>22</v>
      </c>
      <c r="D21" s="18"/>
      <c r="E21" s="18"/>
      <c r="F21" s="18"/>
      <c r="G21" s="17"/>
      <c r="H21" s="17"/>
      <c r="I21" s="17"/>
      <c r="J21" s="17"/>
      <c r="K21" s="17"/>
      <c r="L21" s="17"/>
      <c r="M21" s="17"/>
      <c r="N21" s="17"/>
      <c r="O21" s="17"/>
      <c r="P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</row>
    <row r="22" spans="3:43" ht="12.75" x14ac:dyDescent="0.2">
      <c r="C22" s="29"/>
      <c r="I22" s="6"/>
    </row>
    <row r="23" spans="3:43" ht="12.75" x14ac:dyDescent="0.2">
      <c r="C23" s="19" t="s">
        <v>33</v>
      </c>
      <c r="D23" s="19"/>
      <c r="E23" s="19" t="s">
        <v>14</v>
      </c>
      <c r="F23" s="19" t="s">
        <v>44</v>
      </c>
      <c r="G23" s="19" t="s">
        <v>51</v>
      </c>
      <c r="H23" s="20"/>
      <c r="I23" s="20"/>
      <c r="J23" s="20"/>
      <c r="K23" s="20"/>
      <c r="L23" s="20"/>
      <c r="M23" s="20"/>
      <c r="N23" s="20"/>
      <c r="O23" s="20"/>
      <c r="P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</row>
    <row r="24" spans="3:43" ht="12.75" x14ac:dyDescent="0.2">
      <c r="C24" s="26" t="s">
        <v>23</v>
      </c>
      <c r="D24" s="22"/>
      <c r="E24" s="22" t="s">
        <v>31</v>
      </c>
      <c r="F24" s="30"/>
      <c r="G24" s="22"/>
      <c r="H24" s="22"/>
      <c r="I24" s="22"/>
      <c r="J24" s="22"/>
      <c r="K24" s="22"/>
      <c r="L24" s="22"/>
      <c r="M24" s="22"/>
      <c r="N24" s="22"/>
      <c r="O24" s="22"/>
      <c r="P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</row>
    <row r="25" spans="3:43" s="9" customFormat="1" ht="12.75" x14ac:dyDescent="0.25">
      <c r="C25" s="27" t="s">
        <v>10</v>
      </c>
      <c r="D25" s="22"/>
      <c r="E25" s="22" t="s">
        <v>31</v>
      </c>
      <c r="F25" s="22"/>
      <c r="G25" s="23"/>
      <c r="H25" s="23"/>
      <c r="I25" s="23"/>
      <c r="J25" s="23"/>
      <c r="K25" s="23"/>
      <c r="L25" s="23"/>
      <c r="M25" s="23"/>
      <c r="N25" s="23"/>
      <c r="O25" s="23"/>
      <c r="P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</row>
    <row r="26" spans="3:43" s="9" customFormat="1" ht="12.75" x14ac:dyDescent="0.25">
      <c r="C26" s="40" t="s">
        <v>42</v>
      </c>
      <c r="D26" s="22"/>
      <c r="E26" s="22" t="s">
        <v>31</v>
      </c>
      <c r="F26" s="22"/>
      <c r="G26" s="23"/>
      <c r="H26" s="23"/>
      <c r="I26" s="23"/>
      <c r="J26" s="23"/>
      <c r="K26" s="23"/>
      <c r="L26" s="23"/>
      <c r="M26" s="23"/>
      <c r="N26" s="23"/>
      <c r="O26" s="23"/>
      <c r="P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</row>
    <row r="27" spans="3:43" s="9" customFormat="1" ht="12.75" x14ac:dyDescent="0.25">
      <c r="C27" s="40" t="s">
        <v>43</v>
      </c>
      <c r="D27" s="22"/>
      <c r="E27" s="22" t="s">
        <v>31</v>
      </c>
      <c r="F27" s="22"/>
      <c r="G27" s="23"/>
      <c r="H27" s="23"/>
      <c r="I27" s="23"/>
      <c r="J27" s="23"/>
      <c r="K27" s="23"/>
      <c r="L27" s="23"/>
      <c r="M27" s="23"/>
      <c r="N27" s="23"/>
      <c r="O27" s="23"/>
      <c r="P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</row>
    <row r="28" spans="3:43" s="9" customFormat="1" ht="12.75" x14ac:dyDescent="0.25">
      <c r="C28" s="27" t="s">
        <v>11</v>
      </c>
      <c r="D28" s="22"/>
      <c r="E28" s="22" t="s">
        <v>31</v>
      </c>
      <c r="F28" s="22"/>
      <c r="G28" s="23"/>
      <c r="H28" s="23"/>
      <c r="I28" s="23"/>
      <c r="J28" s="23"/>
      <c r="K28" s="23"/>
      <c r="L28" s="23"/>
      <c r="M28" s="23"/>
      <c r="N28" s="23"/>
      <c r="O28" s="23"/>
      <c r="P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</row>
    <row r="29" spans="3:43" s="9" customFormat="1" ht="12.75" x14ac:dyDescent="0.25">
      <c r="C29" s="40" t="s">
        <v>42</v>
      </c>
      <c r="D29" s="22"/>
      <c r="E29" s="22" t="s">
        <v>31</v>
      </c>
      <c r="F29" s="30"/>
      <c r="G29" s="23"/>
      <c r="H29" s="23"/>
      <c r="I29" s="23"/>
      <c r="J29" s="23"/>
      <c r="K29" s="23"/>
      <c r="L29" s="23"/>
      <c r="M29" s="23"/>
      <c r="N29" s="23"/>
      <c r="O29" s="23"/>
      <c r="P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</row>
    <row r="30" spans="3:43" s="9" customFormat="1" ht="12.75" x14ac:dyDescent="0.25">
      <c r="C30" s="40" t="s">
        <v>43</v>
      </c>
      <c r="D30" s="22"/>
      <c r="E30" s="22" t="s">
        <v>31</v>
      </c>
      <c r="F30" s="30"/>
      <c r="G30" s="23"/>
      <c r="H30" s="23"/>
      <c r="I30" s="23"/>
      <c r="J30" s="23"/>
      <c r="K30" s="23"/>
      <c r="L30" s="23"/>
      <c r="M30" s="23"/>
      <c r="N30" s="23"/>
      <c r="O30" s="23"/>
      <c r="P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</row>
    <row r="31" spans="3:43" ht="12.75" x14ac:dyDescent="0.2">
      <c r="C31" s="26" t="s">
        <v>24</v>
      </c>
      <c r="D31" s="22"/>
      <c r="E31" s="22" t="s">
        <v>31</v>
      </c>
      <c r="F31" s="30"/>
      <c r="G31" s="22"/>
      <c r="H31" s="22"/>
      <c r="I31" s="22"/>
      <c r="J31" s="22"/>
      <c r="K31" s="22"/>
      <c r="L31" s="22"/>
      <c r="M31" s="22"/>
      <c r="N31" s="22"/>
      <c r="O31" s="22"/>
      <c r="P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</row>
    <row r="32" spans="3:43" s="9" customFormat="1" ht="12.75" x14ac:dyDescent="0.25">
      <c r="C32" s="27" t="s">
        <v>39</v>
      </c>
      <c r="D32" s="22"/>
      <c r="E32" s="22" t="s">
        <v>31</v>
      </c>
      <c r="F32" s="22"/>
      <c r="G32" s="23"/>
      <c r="H32" s="23"/>
      <c r="I32" s="23"/>
      <c r="J32" s="23"/>
      <c r="K32" s="23"/>
      <c r="L32" s="23"/>
      <c r="M32" s="23"/>
      <c r="N32" s="23"/>
      <c r="O32" s="23"/>
      <c r="P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</row>
    <row r="33" spans="3:39" s="9" customFormat="1" ht="12.75" x14ac:dyDescent="0.25">
      <c r="C33" s="27" t="s">
        <v>40</v>
      </c>
      <c r="D33" s="22"/>
      <c r="E33" s="22" t="s">
        <v>31</v>
      </c>
      <c r="F33" s="30"/>
      <c r="G33" s="23"/>
      <c r="H33" s="23"/>
      <c r="I33" s="23"/>
      <c r="J33" s="23"/>
      <c r="K33" s="23"/>
      <c r="L33" s="23"/>
      <c r="M33" s="23"/>
      <c r="N33" s="23"/>
      <c r="O33" s="23"/>
      <c r="P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</row>
    <row r="34" spans="3:39" s="9" customFormat="1" ht="12.75" x14ac:dyDescent="0.25">
      <c r="C34" s="27" t="s">
        <v>41</v>
      </c>
      <c r="D34" s="22"/>
      <c r="E34" s="22" t="s">
        <v>31</v>
      </c>
      <c r="F34" s="30"/>
      <c r="G34" s="23"/>
      <c r="H34" s="23"/>
      <c r="I34" s="23"/>
      <c r="J34" s="23"/>
      <c r="K34" s="23"/>
      <c r="L34" s="23"/>
      <c r="M34" s="23"/>
      <c r="N34" s="23"/>
      <c r="O34" s="23"/>
      <c r="P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</row>
    <row r="35" spans="3:39" ht="12.75" x14ac:dyDescent="0.2">
      <c r="C35" s="26" t="s">
        <v>25</v>
      </c>
      <c r="D35" s="22"/>
      <c r="E35" s="22" t="s">
        <v>31</v>
      </c>
      <c r="F35" s="30"/>
      <c r="G35" s="22"/>
      <c r="H35" s="22"/>
      <c r="I35" s="22"/>
      <c r="J35" s="22"/>
      <c r="K35" s="22"/>
      <c r="L35" s="22"/>
      <c r="M35" s="22"/>
      <c r="N35" s="22"/>
      <c r="O35" s="22"/>
      <c r="P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</row>
    <row r="36" spans="3:39" ht="12.75" x14ac:dyDescent="0.2">
      <c r="C36" s="27" t="s">
        <v>26</v>
      </c>
      <c r="D36" s="22"/>
      <c r="E36" s="22" t="s">
        <v>31</v>
      </c>
      <c r="F36" s="22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9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</row>
    <row r="37" spans="3:39" ht="12.75" x14ac:dyDescent="0.2">
      <c r="C37" s="27" t="s">
        <v>30</v>
      </c>
      <c r="D37" s="22"/>
      <c r="E37" s="22" t="s">
        <v>32</v>
      </c>
      <c r="F37" s="22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9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</row>
    <row r="38" spans="3:39" ht="12.75" x14ac:dyDescent="0.2">
      <c r="C38" s="26" t="s">
        <v>28</v>
      </c>
      <c r="D38" s="22"/>
      <c r="E38" s="22" t="s">
        <v>31</v>
      </c>
      <c r="F38" s="30"/>
      <c r="G38" s="22"/>
      <c r="H38" s="22"/>
      <c r="I38" s="22"/>
      <c r="J38" s="22"/>
      <c r="K38" s="22"/>
      <c r="L38" s="22"/>
      <c r="M38" s="22"/>
      <c r="N38" s="22"/>
      <c r="O38" s="22"/>
      <c r="P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</row>
    <row r="39" spans="3:39" ht="12.75" x14ac:dyDescent="0.2">
      <c r="C39" s="27" t="s">
        <v>27</v>
      </c>
      <c r="D39" s="22"/>
      <c r="E39" s="22" t="s">
        <v>31</v>
      </c>
      <c r="F39" s="22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9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</row>
    <row r="40" spans="3:39" ht="12.75" x14ac:dyDescent="0.2">
      <c r="C40" s="27" t="s">
        <v>29</v>
      </c>
      <c r="D40" s="22"/>
      <c r="E40" s="22" t="s">
        <v>32</v>
      </c>
      <c r="F40" s="22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9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</row>
    <row r="41" spans="3:39" ht="12.75" x14ac:dyDescent="0.2">
      <c r="I41" s="6"/>
    </row>
    <row r="42" spans="3:39" ht="12.75" x14ac:dyDescent="0.2">
      <c r="C42" s="19" t="s">
        <v>45</v>
      </c>
      <c r="D42" s="19"/>
      <c r="E42" s="19" t="s">
        <v>14</v>
      </c>
      <c r="F42" s="19" t="s">
        <v>44</v>
      </c>
      <c r="G42" s="19" t="s">
        <v>51</v>
      </c>
      <c r="H42" s="20"/>
      <c r="I42" s="20"/>
      <c r="J42" s="20"/>
      <c r="K42" s="20"/>
      <c r="L42" s="20"/>
      <c r="M42" s="20"/>
      <c r="N42" s="20"/>
      <c r="O42" s="20"/>
      <c r="P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</row>
    <row r="43" spans="3:39" ht="12.75" x14ac:dyDescent="0.2">
      <c r="C43" s="26" t="s">
        <v>23</v>
      </c>
      <c r="D43" s="22"/>
      <c r="E43" s="22" t="s">
        <v>31</v>
      </c>
      <c r="F43" s="30"/>
      <c r="G43" s="22"/>
      <c r="H43" s="22"/>
      <c r="I43" s="22"/>
      <c r="J43" s="22"/>
      <c r="K43" s="22"/>
      <c r="L43" s="22"/>
      <c r="M43" s="22"/>
      <c r="N43" s="22"/>
      <c r="O43" s="22"/>
      <c r="P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</row>
    <row r="44" spans="3:39" s="9" customFormat="1" ht="12.75" x14ac:dyDescent="0.25">
      <c r="C44" s="27" t="s">
        <v>10</v>
      </c>
      <c r="D44" s="22"/>
      <c r="E44" s="22" t="s">
        <v>31</v>
      </c>
      <c r="F44" s="22"/>
      <c r="G44" s="23"/>
      <c r="H44" s="23"/>
      <c r="I44" s="23"/>
      <c r="J44" s="23"/>
      <c r="K44" s="23"/>
      <c r="L44" s="23"/>
      <c r="M44" s="23"/>
      <c r="N44" s="23"/>
      <c r="O44" s="23"/>
      <c r="P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</row>
    <row r="45" spans="3:39" s="9" customFormat="1" ht="12.75" x14ac:dyDescent="0.25">
      <c r="C45" s="40" t="s">
        <v>42</v>
      </c>
      <c r="D45" s="22"/>
      <c r="E45" s="22" t="s">
        <v>31</v>
      </c>
      <c r="F45" s="22"/>
      <c r="G45" s="23"/>
      <c r="H45" s="23"/>
      <c r="I45" s="23"/>
      <c r="J45" s="23"/>
      <c r="K45" s="23"/>
      <c r="L45" s="23"/>
      <c r="M45" s="23"/>
      <c r="N45" s="23"/>
      <c r="O45" s="23"/>
      <c r="P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</row>
    <row r="46" spans="3:39" s="9" customFormat="1" ht="12.75" x14ac:dyDescent="0.25">
      <c r="C46" s="40" t="s">
        <v>43</v>
      </c>
      <c r="D46" s="22"/>
      <c r="E46" s="22" t="s">
        <v>31</v>
      </c>
      <c r="F46" s="22"/>
      <c r="G46" s="23"/>
      <c r="H46" s="23"/>
      <c r="I46" s="23"/>
      <c r="J46" s="23"/>
      <c r="K46" s="23"/>
      <c r="L46" s="23"/>
      <c r="M46" s="23"/>
      <c r="N46" s="23"/>
      <c r="O46" s="23"/>
      <c r="P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</row>
    <row r="47" spans="3:39" s="9" customFormat="1" ht="12.75" x14ac:dyDescent="0.25">
      <c r="C47" s="27" t="s">
        <v>11</v>
      </c>
      <c r="D47" s="22"/>
      <c r="E47" s="22" t="s">
        <v>31</v>
      </c>
      <c r="F47" s="22"/>
      <c r="G47" s="23"/>
      <c r="H47" s="23"/>
      <c r="I47" s="23"/>
      <c r="J47" s="23"/>
      <c r="K47" s="23"/>
      <c r="L47" s="23"/>
      <c r="M47" s="23"/>
      <c r="N47" s="23"/>
      <c r="O47" s="23"/>
      <c r="P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</row>
    <row r="48" spans="3:39" s="9" customFormat="1" ht="12.75" x14ac:dyDescent="0.25">
      <c r="C48" s="40" t="s">
        <v>42</v>
      </c>
      <c r="D48" s="22"/>
      <c r="E48" s="22" t="s">
        <v>31</v>
      </c>
      <c r="F48" s="30"/>
      <c r="G48" s="23"/>
      <c r="H48" s="23"/>
      <c r="I48" s="23"/>
      <c r="J48" s="23"/>
      <c r="K48" s="23"/>
      <c r="L48" s="23"/>
      <c r="M48" s="23"/>
      <c r="N48" s="23"/>
      <c r="O48" s="23"/>
      <c r="P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</row>
    <row r="49" spans="3:39" s="9" customFormat="1" ht="12.75" x14ac:dyDescent="0.25">
      <c r="C49" s="40" t="s">
        <v>43</v>
      </c>
      <c r="D49" s="22"/>
      <c r="E49" s="22" t="s">
        <v>31</v>
      </c>
      <c r="F49" s="30"/>
      <c r="G49" s="23"/>
      <c r="H49" s="23"/>
      <c r="I49" s="23"/>
      <c r="J49" s="23"/>
      <c r="K49" s="23"/>
      <c r="L49" s="23"/>
      <c r="M49" s="23"/>
      <c r="N49" s="23"/>
      <c r="O49" s="23"/>
      <c r="P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</row>
    <row r="50" spans="3:39" ht="12.75" x14ac:dyDescent="0.2">
      <c r="C50" s="26" t="s">
        <v>24</v>
      </c>
      <c r="D50" s="22"/>
      <c r="E50" s="22" t="s">
        <v>31</v>
      </c>
      <c r="F50" s="30"/>
      <c r="G50" s="22"/>
      <c r="H50" s="22"/>
      <c r="I50" s="22"/>
      <c r="J50" s="22"/>
      <c r="K50" s="22"/>
      <c r="L50" s="22"/>
      <c r="M50" s="22"/>
      <c r="N50" s="22"/>
      <c r="O50" s="22"/>
      <c r="P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</row>
    <row r="51" spans="3:39" s="9" customFormat="1" ht="12.75" x14ac:dyDescent="0.25">
      <c r="C51" s="27" t="s">
        <v>39</v>
      </c>
      <c r="D51" s="22"/>
      <c r="E51" s="22" t="s">
        <v>31</v>
      </c>
      <c r="F51" s="22"/>
      <c r="G51" s="23"/>
      <c r="H51" s="23"/>
      <c r="I51" s="23"/>
      <c r="J51" s="23"/>
      <c r="K51" s="23"/>
      <c r="L51" s="23"/>
      <c r="M51" s="23"/>
      <c r="N51" s="23"/>
      <c r="O51" s="23"/>
      <c r="P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</row>
    <row r="52" spans="3:39" s="9" customFormat="1" ht="12.75" x14ac:dyDescent="0.25">
      <c r="C52" s="27" t="s">
        <v>40</v>
      </c>
      <c r="D52" s="22"/>
      <c r="E52" s="22" t="s">
        <v>31</v>
      </c>
      <c r="F52" s="30"/>
      <c r="G52" s="23"/>
      <c r="H52" s="23"/>
      <c r="I52" s="23"/>
      <c r="J52" s="23"/>
      <c r="K52" s="23"/>
      <c r="L52" s="23"/>
      <c r="M52" s="23"/>
      <c r="N52" s="23"/>
      <c r="O52" s="23"/>
      <c r="P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</row>
    <row r="53" spans="3:39" s="9" customFormat="1" ht="12.75" x14ac:dyDescent="0.25">
      <c r="C53" s="27" t="s">
        <v>41</v>
      </c>
      <c r="D53" s="22"/>
      <c r="E53" s="22" t="s">
        <v>31</v>
      </c>
      <c r="F53" s="30"/>
      <c r="G53" s="23"/>
      <c r="H53" s="23"/>
      <c r="I53" s="23"/>
      <c r="J53" s="23"/>
      <c r="K53" s="23"/>
      <c r="L53" s="23"/>
      <c r="M53" s="23"/>
      <c r="N53" s="23"/>
      <c r="O53" s="23"/>
      <c r="P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</row>
    <row r="54" spans="3:39" ht="12.75" x14ac:dyDescent="0.2">
      <c r="C54" s="26" t="s">
        <v>25</v>
      </c>
      <c r="D54" s="22"/>
      <c r="E54" s="22" t="s">
        <v>31</v>
      </c>
      <c r="F54" s="30"/>
      <c r="G54" s="22"/>
      <c r="H54" s="22"/>
      <c r="I54" s="22"/>
      <c r="J54" s="22"/>
      <c r="K54" s="22"/>
      <c r="L54" s="22"/>
      <c r="M54" s="22"/>
      <c r="N54" s="22"/>
      <c r="O54" s="22"/>
      <c r="P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</row>
    <row r="55" spans="3:39" ht="12.75" x14ac:dyDescent="0.2">
      <c r="C55" s="27" t="s">
        <v>26</v>
      </c>
      <c r="D55" s="22"/>
      <c r="E55" s="22" t="s">
        <v>31</v>
      </c>
      <c r="F55" s="22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9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</row>
    <row r="56" spans="3:39" ht="12.75" x14ac:dyDescent="0.2">
      <c r="C56" s="27" t="s">
        <v>30</v>
      </c>
      <c r="D56" s="22"/>
      <c r="E56" s="22" t="s">
        <v>32</v>
      </c>
      <c r="F56" s="22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9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</row>
    <row r="57" spans="3:39" ht="12.75" x14ac:dyDescent="0.2">
      <c r="C57" s="26" t="s">
        <v>28</v>
      </c>
      <c r="D57" s="22"/>
      <c r="E57" s="22" t="s">
        <v>31</v>
      </c>
      <c r="F57" s="30"/>
      <c r="G57" s="22"/>
      <c r="H57" s="22"/>
      <c r="I57" s="22"/>
      <c r="J57" s="22"/>
      <c r="K57" s="22"/>
      <c r="L57" s="22"/>
      <c r="M57" s="22"/>
      <c r="N57" s="22"/>
      <c r="O57" s="22"/>
      <c r="P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</row>
    <row r="58" spans="3:39" ht="12.75" x14ac:dyDescent="0.2">
      <c r="C58" s="27" t="s">
        <v>27</v>
      </c>
      <c r="D58" s="22"/>
      <c r="E58" s="22" t="s">
        <v>31</v>
      </c>
      <c r="F58" s="22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9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</row>
    <row r="59" spans="3:39" ht="12.75" x14ac:dyDescent="0.2">
      <c r="C59" s="27" t="s">
        <v>29</v>
      </c>
      <c r="D59" s="22"/>
      <c r="E59" s="22" t="s">
        <v>32</v>
      </c>
      <c r="F59" s="22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9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</row>
    <row r="60" spans="3:39" ht="12.75" x14ac:dyDescent="0.2">
      <c r="I60" s="6"/>
    </row>
    <row r="61" spans="3:39" ht="12.75" x14ac:dyDescent="0.2">
      <c r="C61" s="19" t="s">
        <v>46</v>
      </c>
      <c r="D61" s="19"/>
      <c r="E61" s="19" t="s">
        <v>14</v>
      </c>
      <c r="F61" s="19" t="s">
        <v>44</v>
      </c>
      <c r="G61" s="19" t="s">
        <v>51</v>
      </c>
      <c r="H61" s="20"/>
      <c r="I61" s="20"/>
      <c r="J61" s="20"/>
      <c r="K61" s="20"/>
      <c r="L61" s="20"/>
      <c r="M61" s="20"/>
      <c r="N61" s="20"/>
      <c r="O61" s="20"/>
      <c r="P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</row>
    <row r="62" spans="3:39" ht="12.75" x14ac:dyDescent="0.2">
      <c r="C62" s="26" t="s">
        <v>23</v>
      </c>
      <c r="D62" s="22"/>
      <c r="E62" s="22" t="s">
        <v>31</v>
      </c>
      <c r="F62" s="30"/>
      <c r="G62" s="22"/>
      <c r="H62" s="22"/>
      <c r="I62" s="22"/>
      <c r="J62" s="22"/>
      <c r="K62" s="22"/>
      <c r="L62" s="22"/>
      <c r="M62" s="22"/>
      <c r="N62" s="22"/>
      <c r="O62" s="22"/>
      <c r="P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</row>
    <row r="63" spans="3:39" s="9" customFormat="1" ht="12.75" x14ac:dyDescent="0.25">
      <c r="C63" s="27" t="s">
        <v>10</v>
      </c>
      <c r="D63" s="22"/>
      <c r="E63" s="22" t="s">
        <v>31</v>
      </c>
      <c r="F63" s="22"/>
      <c r="G63" s="23"/>
      <c r="H63" s="23"/>
      <c r="I63" s="23"/>
      <c r="J63" s="23"/>
      <c r="K63" s="23"/>
      <c r="L63" s="23"/>
      <c r="M63" s="23"/>
      <c r="N63" s="23"/>
      <c r="O63" s="23"/>
      <c r="P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</row>
    <row r="64" spans="3:39" s="9" customFormat="1" ht="12.75" x14ac:dyDescent="0.25">
      <c r="C64" s="40" t="s">
        <v>42</v>
      </c>
      <c r="D64" s="22"/>
      <c r="E64" s="22" t="s">
        <v>31</v>
      </c>
      <c r="F64" s="22"/>
      <c r="G64" s="23"/>
      <c r="H64" s="23"/>
      <c r="I64" s="23"/>
      <c r="J64" s="23"/>
      <c r="K64" s="23"/>
      <c r="L64" s="23"/>
      <c r="M64" s="23"/>
      <c r="N64" s="23"/>
      <c r="O64" s="23"/>
      <c r="P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</row>
    <row r="65" spans="3:39" s="9" customFormat="1" ht="12.75" x14ac:dyDescent="0.25">
      <c r="C65" s="40" t="s">
        <v>43</v>
      </c>
      <c r="D65" s="22"/>
      <c r="E65" s="22" t="s">
        <v>31</v>
      </c>
      <c r="F65" s="22"/>
      <c r="G65" s="23"/>
      <c r="H65" s="23"/>
      <c r="I65" s="23"/>
      <c r="J65" s="23"/>
      <c r="K65" s="23"/>
      <c r="L65" s="23"/>
      <c r="M65" s="23"/>
      <c r="N65" s="23"/>
      <c r="O65" s="23"/>
      <c r="P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</row>
    <row r="66" spans="3:39" s="9" customFormat="1" ht="12.75" x14ac:dyDescent="0.25">
      <c r="C66" s="27" t="s">
        <v>11</v>
      </c>
      <c r="D66" s="22"/>
      <c r="E66" s="22" t="s">
        <v>31</v>
      </c>
      <c r="F66" s="22"/>
      <c r="G66" s="23"/>
      <c r="H66" s="23"/>
      <c r="I66" s="23"/>
      <c r="J66" s="23"/>
      <c r="K66" s="23"/>
      <c r="L66" s="23"/>
      <c r="M66" s="23"/>
      <c r="N66" s="23"/>
      <c r="O66" s="23"/>
      <c r="P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</row>
    <row r="67" spans="3:39" s="9" customFormat="1" ht="12.75" x14ac:dyDescent="0.25">
      <c r="C67" s="40" t="s">
        <v>42</v>
      </c>
      <c r="D67" s="22"/>
      <c r="E67" s="22" t="s">
        <v>31</v>
      </c>
      <c r="F67" s="30"/>
      <c r="G67" s="23"/>
      <c r="H67" s="23"/>
      <c r="I67" s="23"/>
      <c r="J67" s="23"/>
      <c r="K67" s="23"/>
      <c r="L67" s="23"/>
      <c r="M67" s="23"/>
      <c r="N67" s="23"/>
      <c r="O67" s="23"/>
      <c r="P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</row>
    <row r="68" spans="3:39" s="9" customFormat="1" ht="12.75" x14ac:dyDescent="0.25">
      <c r="C68" s="40" t="s">
        <v>43</v>
      </c>
      <c r="D68" s="22"/>
      <c r="E68" s="22" t="s">
        <v>31</v>
      </c>
      <c r="F68" s="30"/>
      <c r="G68" s="23"/>
      <c r="H68" s="23"/>
      <c r="I68" s="23"/>
      <c r="J68" s="23"/>
      <c r="K68" s="23"/>
      <c r="L68" s="23"/>
      <c r="M68" s="23"/>
      <c r="N68" s="23"/>
      <c r="O68" s="23"/>
      <c r="P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</row>
    <row r="69" spans="3:39" ht="12.75" x14ac:dyDescent="0.2">
      <c r="C69" s="26" t="s">
        <v>24</v>
      </c>
      <c r="D69" s="22"/>
      <c r="E69" s="22" t="s">
        <v>31</v>
      </c>
      <c r="F69" s="30"/>
      <c r="G69" s="22"/>
      <c r="H69" s="22"/>
      <c r="I69" s="22"/>
      <c r="J69" s="22"/>
      <c r="K69" s="22"/>
      <c r="L69" s="22"/>
      <c r="M69" s="22"/>
      <c r="N69" s="22"/>
      <c r="O69" s="22"/>
      <c r="P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</row>
    <row r="70" spans="3:39" s="9" customFormat="1" ht="12.75" x14ac:dyDescent="0.25">
      <c r="C70" s="27" t="s">
        <v>39</v>
      </c>
      <c r="D70" s="22"/>
      <c r="E70" s="22" t="s">
        <v>31</v>
      </c>
      <c r="F70" s="22"/>
      <c r="G70" s="23"/>
      <c r="H70" s="23"/>
      <c r="I70" s="23"/>
      <c r="J70" s="23"/>
      <c r="K70" s="23"/>
      <c r="L70" s="23"/>
      <c r="M70" s="23"/>
      <c r="N70" s="23"/>
      <c r="O70" s="23"/>
      <c r="P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</row>
    <row r="71" spans="3:39" s="9" customFormat="1" ht="12.75" x14ac:dyDescent="0.25">
      <c r="C71" s="27" t="s">
        <v>40</v>
      </c>
      <c r="D71" s="22"/>
      <c r="E71" s="22" t="s">
        <v>31</v>
      </c>
      <c r="F71" s="30"/>
      <c r="G71" s="23"/>
      <c r="H71" s="23"/>
      <c r="I71" s="23"/>
      <c r="J71" s="23"/>
      <c r="K71" s="23"/>
      <c r="L71" s="23"/>
      <c r="M71" s="23"/>
      <c r="N71" s="23"/>
      <c r="O71" s="23"/>
      <c r="P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</row>
    <row r="72" spans="3:39" s="9" customFormat="1" ht="12.75" x14ac:dyDescent="0.25">
      <c r="C72" s="27" t="s">
        <v>41</v>
      </c>
      <c r="D72" s="22"/>
      <c r="E72" s="22" t="s">
        <v>31</v>
      </c>
      <c r="F72" s="30"/>
      <c r="G72" s="23"/>
      <c r="H72" s="23"/>
      <c r="I72" s="23"/>
      <c r="J72" s="23"/>
      <c r="K72" s="23"/>
      <c r="L72" s="23"/>
      <c r="M72" s="23"/>
      <c r="N72" s="23"/>
      <c r="O72" s="23"/>
      <c r="P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</row>
    <row r="73" spans="3:39" ht="12.75" x14ac:dyDescent="0.2">
      <c r="C73" s="26" t="s">
        <v>25</v>
      </c>
      <c r="D73" s="22"/>
      <c r="E73" s="22" t="s">
        <v>31</v>
      </c>
      <c r="F73" s="30"/>
      <c r="G73" s="22"/>
      <c r="H73" s="22"/>
      <c r="I73" s="22"/>
      <c r="J73" s="22"/>
      <c r="K73" s="22"/>
      <c r="L73" s="22"/>
      <c r="M73" s="22"/>
      <c r="N73" s="22"/>
      <c r="O73" s="22"/>
      <c r="P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</row>
    <row r="74" spans="3:39" ht="12.75" x14ac:dyDescent="0.2">
      <c r="C74" s="27" t="s">
        <v>26</v>
      </c>
      <c r="D74" s="22"/>
      <c r="E74" s="22" t="s">
        <v>31</v>
      </c>
      <c r="F74" s="22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9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</row>
    <row r="75" spans="3:39" ht="12.75" x14ac:dyDescent="0.2">
      <c r="C75" s="27" t="s">
        <v>30</v>
      </c>
      <c r="D75" s="22"/>
      <c r="E75" s="22" t="s">
        <v>32</v>
      </c>
      <c r="F75" s="22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9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</row>
    <row r="76" spans="3:39" ht="12.75" x14ac:dyDescent="0.2">
      <c r="C76" s="26" t="s">
        <v>28</v>
      </c>
      <c r="D76" s="22"/>
      <c r="E76" s="22" t="s">
        <v>31</v>
      </c>
      <c r="F76" s="30"/>
      <c r="G76" s="22"/>
      <c r="H76" s="22"/>
      <c r="I76" s="22"/>
      <c r="J76" s="22"/>
      <c r="K76" s="22"/>
      <c r="L76" s="22"/>
      <c r="M76" s="22"/>
      <c r="N76" s="22"/>
      <c r="O76" s="22"/>
      <c r="P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</row>
    <row r="77" spans="3:39" ht="12.75" x14ac:dyDescent="0.2">
      <c r="C77" s="27" t="s">
        <v>27</v>
      </c>
      <c r="D77" s="22"/>
      <c r="E77" s="22" t="s">
        <v>31</v>
      </c>
      <c r="F77" s="22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9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</row>
    <row r="78" spans="3:39" ht="12.75" x14ac:dyDescent="0.2">
      <c r="C78" s="27" t="s">
        <v>29</v>
      </c>
      <c r="D78" s="22"/>
      <c r="E78" s="22" t="s">
        <v>32</v>
      </c>
      <c r="F78" s="22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9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</row>
    <row r="79" spans="3:39" ht="12.75" x14ac:dyDescent="0.2">
      <c r="I79" s="6"/>
    </row>
    <row r="80" spans="3:39" ht="12.75" x14ac:dyDescent="0.2">
      <c r="C80" s="19" t="s">
        <v>47</v>
      </c>
      <c r="D80" s="19"/>
      <c r="E80" s="19" t="s">
        <v>14</v>
      </c>
      <c r="F80" s="19" t="s">
        <v>44</v>
      </c>
      <c r="G80" s="19" t="s">
        <v>51</v>
      </c>
      <c r="H80" s="20"/>
      <c r="I80" s="20"/>
      <c r="J80" s="20"/>
      <c r="K80" s="20"/>
      <c r="L80" s="20"/>
      <c r="M80" s="20"/>
      <c r="N80" s="20"/>
      <c r="O80" s="20"/>
      <c r="P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</row>
    <row r="81" spans="3:39" ht="12.75" x14ac:dyDescent="0.2">
      <c r="C81" s="26" t="s">
        <v>23</v>
      </c>
      <c r="D81" s="22"/>
      <c r="E81" s="22" t="s">
        <v>31</v>
      </c>
      <c r="F81" s="30"/>
      <c r="G81" s="22"/>
      <c r="H81" s="22"/>
      <c r="I81" s="22"/>
      <c r="J81" s="22"/>
      <c r="K81" s="22"/>
      <c r="L81" s="22"/>
      <c r="M81" s="22"/>
      <c r="N81" s="22"/>
      <c r="O81" s="22"/>
      <c r="P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</row>
    <row r="82" spans="3:39" s="9" customFormat="1" ht="12.75" x14ac:dyDescent="0.25">
      <c r="C82" s="27" t="s">
        <v>10</v>
      </c>
      <c r="D82" s="22"/>
      <c r="E82" s="22" t="s">
        <v>31</v>
      </c>
      <c r="F82" s="22"/>
      <c r="G82" s="23"/>
      <c r="H82" s="23"/>
      <c r="I82" s="23"/>
      <c r="J82" s="23"/>
      <c r="K82" s="23"/>
      <c r="L82" s="23"/>
      <c r="M82" s="23"/>
      <c r="N82" s="23"/>
      <c r="O82" s="23"/>
      <c r="P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</row>
    <row r="83" spans="3:39" s="9" customFormat="1" ht="12.75" x14ac:dyDescent="0.25">
      <c r="C83" s="40" t="s">
        <v>42</v>
      </c>
      <c r="D83" s="22"/>
      <c r="E83" s="22" t="s">
        <v>31</v>
      </c>
      <c r="F83" s="22"/>
      <c r="G83" s="23"/>
      <c r="H83" s="23"/>
      <c r="I83" s="23"/>
      <c r="J83" s="23"/>
      <c r="K83" s="23"/>
      <c r="L83" s="23"/>
      <c r="M83" s="23"/>
      <c r="N83" s="23"/>
      <c r="O83" s="23"/>
      <c r="P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</row>
    <row r="84" spans="3:39" s="9" customFormat="1" ht="12.75" x14ac:dyDescent="0.25">
      <c r="C84" s="40" t="s">
        <v>43</v>
      </c>
      <c r="D84" s="22"/>
      <c r="E84" s="22" t="s">
        <v>31</v>
      </c>
      <c r="F84" s="22"/>
      <c r="G84" s="23"/>
      <c r="H84" s="23"/>
      <c r="I84" s="23"/>
      <c r="J84" s="23"/>
      <c r="K84" s="23"/>
      <c r="L84" s="23"/>
      <c r="M84" s="23"/>
      <c r="N84" s="23"/>
      <c r="O84" s="23"/>
      <c r="P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</row>
    <row r="85" spans="3:39" s="9" customFormat="1" ht="12.75" x14ac:dyDescent="0.25">
      <c r="C85" s="27" t="s">
        <v>11</v>
      </c>
      <c r="D85" s="22"/>
      <c r="E85" s="22" t="s">
        <v>31</v>
      </c>
      <c r="F85" s="22"/>
      <c r="G85" s="23"/>
      <c r="H85" s="23"/>
      <c r="I85" s="23"/>
      <c r="J85" s="23"/>
      <c r="K85" s="23"/>
      <c r="L85" s="23"/>
      <c r="M85" s="23"/>
      <c r="N85" s="23"/>
      <c r="O85" s="23"/>
      <c r="P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</row>
    <row r="86" spans="3:39" s="9" customFormat="1" ht="12.75" x14ac:dyDescent="0.25">
      <c r="C86" s="40" t="s">
        <v>42</v>
      </c>
      <c r="D86" s="22"/>
      <c r="E86" s="22" t="s">
        <v>31</v>
      </c>
      <c r="F86" s="30"/>
      <c r="G86" s="23"/>
      <c r="H86" s="23"/>
      <c r="I86" s="23"/>
      <c r="J86" s="23"/>
      <c r="K86" s="23"/>
      <c r="L86" s="23"/>
      <c r="M86" s="23"/>
      <c r="N86" s="23"/>
      <c r="O86" s="23"/>
      <c r="P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</row>
    <row r="87" spans="3:39" s="9" customFormat="1" ht="12.75" x14ac:dyDescent="0.25">
      <c r="C87" s="40" t="s">
        <v>43</v>
      </c>
      <c r="D87" s="22"/>
      <c r="E87" s="22" t="s">
        <v>31</v>
      </c>
      <c r="F87" s="30"/>
      <c r="G87" s="23"/>
      <c r="H87" s="23"/>
      <c r="I87" s="23"/>
      <c r="J87" s="23"/>
      <c r="K87" s="23"/>
      <c r="L87" s="23"/>
      <c r="M87" s="23"/>
      <c r="N87" s="23"/>
      <c r="O87" s="23"/>
      <c r="P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</row>
    <row r="88" spans="3:39" ht="12.75" x14ac:dyDescent="0.2">
      <c r="C88" s="26" t="s">
        <v>24</v>
      </c>
      <c r="D88" s="22"/>
      <c r="E88" s="22" t="s">
        <v>31</v>
      </c>
      <c r="F88" s="30"/>
      <c r="G88" s="22"/>
      <c r="H88" s="22"/>
      <c r="I88" s="22"/>
      <c r="J88" s="22"/>
      <c r="K88" s="22"/>
      <c r="L88" s="22"/>
      <c r="M88" s="22"/>
      <c r="N88" s="22"/>
      <c r="O88" s="22"/>
      <c r="P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</row>
    <row r="89" spans="3:39" s="9" customFormat="1" ht="12.75" x14ac:dyDescent="0.25">
      <c r="C89" s="27" t="s">
        <v>39</v>
      </c>
      <c r="D89" s="22"/>
      <c r="E89" s="22" t="s">
        <v>31</v>
      </c>
      <c r="F89" s="22"/>
      <c r="G89" s="23"/>
      <c r="H89" s="23"/>
      <c r="I89" s="23"/>
      <c r="J89" s="23"/>
      <c r="K89" s="23"/>
      <c r="L89" s="23"/>
      <c r="M89" s="23"/>
      <c r="N89" s="23"/>
      <c r="O89" s="23"/>
      <c r="P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</row>
    <row r="90" spans="3:39" s="9" customFormat="1" ht="12.75" x14ac:dyDescent="0.25">
      <c r="C90" s="27" t="s">
        <v>40</v>
      </c>
      <c r="D90" s="22"/>
      <c r="E90" s="22" t="s">
        <v>31</v>
      </c>
      <c r="F90" s="30"/>
      <c r="G90" s="23"/>
      <c r="H90" s="23"/>
      <c r="I90" s="23"/>
      <c r="J90" s="23"/>
      <c r="K90" s="23"/>
      <c r="L90" s="23"/>
      <c r="M90" s="23"/>
      <c r="N90" s="23"/>
      <c r="O90" s="23"/>
      <c r="P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</row>
    <row r="91" spans="3:39" s="9" customFormat="1" ht="12.75" x14ac:dyDescent="0.25">
      <c r="C91" s="27" t="s">
        <v>41</v>
      </c>
      <c r="D91" s="22"/>
      <c r="E91" s="22" t="s">
        <v>31</v>
      </c>
      <c r="F91" s="30"/>
      <c r="G91" s="23"/>
      <c r="H91" s="23"/>
      <c r="I91" s="23"/>
      <c r="J91" s="23"/>
      <c r="K91" s="23"/>
      <c r="L91" s="23"/>
      <c r="M91" s="23"/>
      <c r="N91" s="23"/>
      <c r="O91" s="23"/>
      <c r="P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</row>
    <row r="92" spans="3:39" ht="12.75" x14ac:dyDescent="0.2">
      <c r="C92" s="26" t="s">
        <v>25</v>
      </c>
      <c r="D92" s="22"/>
      <c r="E92" s="22" t="s">
        <v>31</v>
      </c>
      <c r="F92" s="30"/>
      <c r="G92" s="22"/>
      <c r="H92" s="22"/>
      <c r="I92" s="22"/>
      <c r="J92" s="22"/>
      <c r="K92" s="22"/>
      <c r="L92" s="22"/>
      <c r="M92" s="22"/>
      <c r="N92" s="22"/>
      <c r="O92" s="22"/>
      <c r="P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</row>
    <row r="93" spans="3:39" ht="12.75" x14ac:dyDescent="0.2">
      <c r="C93" s="27" t="s">
        <v>26</v>
      </c>
      <c r="D93" s="22"/>
      <c r="E93" s="22" t="s">
        <v>31</v>
      </c>
      <c r="F93" s="22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9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</row>
    <row r="94" spans="3:39" ht="12.75" x14ac:dyDescent="0.2">
      <c r="C94" s="27" t="s">
        <v>30</v>
      </c>
      <c r="D94" s="22"/>
      <c r="E94" s="22" t="s">
        <v>32</v>
      </c>
      <c r="F94" s="22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9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</row>
    <row r="95" spans="3:39" ht="12.75" x14ac:dyDescent="0.2">
      <c r="C95" s="26" t="s">
        <v>28</v>
      </c>
      <c r="D95" s="22"/>
      <c r="E95" s="22" t="s">
        <v>31</v>
      </c>
      <c r="F95" s="30"/>
      <c r="G95" s="22"/>
      <c r="H95" s="22"/>
      <c r="I95" s="22"/>
      <c r="J95" s="22"/>
      <c r="K95" s="22"/>
      <c r="L95" s="22"/>
      <c r="M95" s="22"/>
      <c r="N95" s="22"/>
      <c r="O95" s="22"/>
      <c r="P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</row>
    <row r="96" spans="3:39" ht="12.75" x14ac:dyDescent="0.2">
      <c r="C96" s="27" t="s">
        <v>27</v>
      </c>
      <c r="D96" s="22"/>
      <c r="E96" s="22" t="s">
        <v>31</v>
      </c>
      <c r="F96" s="22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9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</row>
    <row r="97" spans="3:39" ht="12.75" x14ac:dyDescent="0.2">
      <c r="C97" s="27" t="s">
        <v>29</v>
      </c>
      <c r="D97" s="22"/>
      <c r="E97" s="22" t="s">
        <v>32</v>
      </c>
      <c r="F97" s="22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9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</row>
    <row r="98" spans="3:39" ht="12.75" x14ac:dyDescent="0.2">
      <c r="I98" s="6"/>
    </row>
    <row r="99" spans="3:39" ht="12.75" x14ac:dyDescent="0.2">
      <c r="C99" s="19" t="s">
        <v>48</v>
      </c>
      <c r="D99" s="19"/>
      <c r="E99" s="19" t="s">
        <v>14</v>
      </c>
      <c r="F99" s="19" t="s">
        <v>44</v>
      </c>
      <c r="G99" s="19" t="s">
        <v>51</v>
      </c>
      <c r="H99" s="20"/>
      <c r="I99" s="20"/>
      <c r="J99" s="20"/>
      <c r="K99" s="20"/>
      <c r="L99" s="20"/>
      <c r="M99" s="20"/>
      <c r="N99" s="20"/>
      <c r="O99" s="20"/>
      <c r="P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</row>
    <row r="100" spans="3:39" ht="12.75" x14ac:dyDescent="0.2">
      <c r="C100" s="26" t="s">
        <v>23</v>
      </c>
      <c r="D100" s="22"/>
      <c r="E100" s="22" t="s">
        <v>31</v>
      </c>
      <c r="F100" s="30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</row>
    <row r="101" spans="3:39" s="9" customFormat="1" ht="12.75" x14ac:dyDescent="0.25">
      <c r="C101" s="27" t="s">
        <v>10</v>
      </c>
      <c r="D101" s="22"/>
      <c r="E101" s="22" t="s">
        <v>31</v>
      </c>
      <c r="F101" s="22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</row>
    <row r="102" spans="3:39" s="9" customFormat="1" ht="12.75" x14ac:dyDescent="0.25">
      <c r="C102" s="40" t="s">
        <v>42</v>
      </c>
      <c r="D102" s="22"/>
      <c r="E102" s="22" t="s">
        <v>31</v>
      </c>
      <c r="F102" s="22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</row>
    <row r="103" spans="3:39" s="9" customFormat="1" ht="12.75" x14ac:dyDescent="0.25">
      <c r="C103" s="40" t="s">
        <v>43</v>
      </c>
      <c r="D103" s="22"/>
      <c r="E103" s="22" t="s">
        <v>31</v>
      </c>
      <c r="F103" s="22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</row>
    <row r="104" spans="3:39" s="9" customFormat="1" ht="12.75" x14ac:dyDescent="0.25">
      <c r="C104" s="27" t="s">
        <v>11</v>
      </c>
      <c r="D104" s="22"/>
      <c r="E104" s="22" t="s">
        <v>31</v>
      </c>
      <c r="F104" s="22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</row>
    <row r="105" spans="3:39" s="9" customFormat="1" ht="12.75" x14ac:dyDescent="0.25">
      <c r="C105" s="40" t="s">
        <v>42</v>
      </c>
      <c r="D105" s="22"/>
      <c r="E105" s="22" t="s">
        <v>31</v>
      </c>
      <c r="F105" s="30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</row>
    <row r="106" spans="3:39" s="9" customFormat="1" ht="12.75" x14ac:dyDescent="0.25">
      <c r="C106" s="40" t="s">
        <v>43</v>
      </c>
      <c r="D106" s="22"/>
      <c r="E106" s="22" t="s">
        <v>31</v>
      </c>
      <c r="F106" s="30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</row>
    <row r="107" spans="3:39" ht="12.75" x14ac:dyDescent="0.2">
      <c r="C107" s="26" t="s">
        <v>24</v>
      </c>
      <c r="D107" s="22"/>
      <c r="E107" s="22" t="s">
        <v>31</v>
      </c>
      <c r="F107" s="30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</row>
    <row r="108" spans="3:39" s="9" customFormat="1" ht="12.75" x14ac:dyDescent="0.25">
      <c r="C108" s="27" t="s">
        <v>39</v>
      </c>
      <c r="D108" s="22"/>
      <c r="E108" s="22" t="s">
        <v>31</v>
      </c>
      <c r="F108" s="22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</row>
    <row r="109" spans="3:39" s="9" customFormat="1" ht="12.75" x14ac:dyDescent="0.25">
      <c r="C109" s="27" t="s">
        <v>40</v>
      </c>
      <c r="D109" s="22"/>
      <c r="E109" s="22" t="s">
        <v>31</v>
      </c>
      <c r="F109" s="30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</row>
    <row r="110" spans="3:39" s="9" customFormat="1" ht="12.75" x14ac:dyDescent="0.25">
      <c r="C110" s="27" t="s">
        <v>41</v>
      </c>
      <c r="D110" s="22"/>
      <c r="E110" s="22" t="s">
        <v>31</v>
      </c>
      <c r="F110" s="30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</row>
    <row r="111" spans="3:39" ht="12.75" x14ac:dyDescent="0.2">
      <c r="C111" s="26" t="s">
        <v>25</v>
      </c>
      <c r="D111" s="22"/>
      <c r="E111" s="22" t="s">
        <v>31</v>
      </c>
      <c r="F111" s="30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</row>
    <row r="112" spans="3:39" ht="12.75" x14ac:dyDescent="0.2">
      <c r="C112" s="27" t="s">
        <v>26</v>
      </c>
      <c r="D112" s="22"/>
      <c r="E112" s="22" t="s">
        <v>31</v>
      </c>
      <c r="F112" s="22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9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</row>
    <row r="113" spans="3:39" ht="12.75" x14ac:dyDescent="0.2">
      <c r="C113" s="27" t="s">
        <v>30</v>
      </c>
      <c r="D113" s="22"/>
      <c r="E113" s="22" t="s">
        <v>32</v>
      </c>
      <c r="F113" s="22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9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</row>
    <row r="114" spans="3:39" ht="12.75" x14ac:dyDescent="0.2">
      <c r="C114" s="26" t="s">
        <v>28</v>
      </c>
      <c r="D114" s="22"/>
      <c r="E114" s="22" t="s">
        <v>31</v>
      </c>
      <c r="F114" s="30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</row>
    <row r="115" spans="3:39" ht="12.75" x14ac:dyDescent="0.2">
      <c r="C115" s="27" t="s">
        <v>27</v>
      </c>
      <c r="D115" s="22"/>
      <c r="E115" s="22" t="s">
        <v>31</v>
      </c>
      <c r="F115" s="22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9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</row>
    <row r="116" spans="3:39" ht="12.75" x14ac:dyDescent="0.2">
      <c r="C116" s="27" t="s">
        <v>29</v>
      </c>
      <c r="D116" s="22"/>
      <c r="E116" s="22" t="s">
        <v>32</v>
      </c>
      <c r="F116" s="22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9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79998168889431442"/>
  </sheetPr>
  <dimension ref="A1:AT77"/>
  <sheetViews>
    <sheetView showGridLines="0" topLeftCell="A4" zoomScale="85" zoomScaleNormal="85" workbookViewId="0">
      <selection activeCell="K11" sqref="K11"/>
    </sheetView>
  </sheetViews>
  <sheetFormatPr defaultColWidth="0" defaultRowHeight="15" x14ac:dyDescent="0.25"/>
  <cols>
    <col min="1" max="1" width="6.5" style="6" customWidth="1"/>
    <col min="2" max="2" width="2.375" style="6" customWidth="1"/>
    <col min="3" max="3" width="12.875" style="6" customWidth="1"/>
    <col min="4" max="4" width="43.125" style="6" customWidth="1"/>
    <col min="5" max="5" width="17.375" style="6" customWidth="1"/>
    <col min="6" max="7" width="7.625" style="47" customWidth="1"/>
    <col min="8" max="8" width="25.375" style="6" bestFit="1" customWidth="1"/>
    <col min="9" max="9" width="4.75" style="6" bestFit="1" customWidth="1"/>
    <col min="10" max="10" width="11.875" style="6" bestFit="1" customWidth="1"/>
    <col min="11" max="11" width="4.875" customWidth="1"/>
    <col min="12" max="12" width="4.875" bestFit="1" customWidth="1"/>
    <col min="13" max="40" width="4.875" style="6" bestFit="1" customWidth="1"/>
    <col min="41" max="41" width="9" style="6" customWidth="1"/>
    <col min="42" max="43" width="9" style="6" hidden="1" customWidth="1"/>
    <col min="44" max="46" width="13.875" style="6" hidden="1" customWidth="1"/>
    <col min="47" max="16384" width="9" style="6" hidden="1"/>
  </cols>
  <sheetData>
    <row r="1" spans="3:40" s="5" customFormat="1" ht="12.75" x14ac:dyDescent="0.2"/>
    <row r="2" spans="3:40" s="5" customFormat="1" ht="12.75" x14ac:dyDescent="0.2">
      <c r="C2" s="4" t="s">
        <v>0</v>
      </c>
      <c r="D2" s="5" t="str">
        <f>Cover!B8</f>
        <v>Title</v>
      </c>
    </row>
    <row r="3" spans="3:40" s="5" customFormat="1" ht="12.75" x14ac:dyDescent="0.2">
      <c r="C3" s="4"/>
      <c r="D3" s="5" t="str">
        <f>Cover!B20</f>
        <v>Subtitle</v>
      </c>
    </row>
    <row r="4" spans="3:40" s="5" customFormat="1" ht="12.75" x14ac:dyDescent="0.2">
      <c r="C4" s="4" t="s">
        <v>2</v>
      </c>
      <c r="D4" s="5" t="str">
        <f>Cover!C29</f>
        <v>Excel template for DECMA/AIU/BIS</v>
      </c>
    </row>
    <row r="5" spans="3:40" s="5" customFormat="1" ht="12.75" x14ac:dyDescent="0.2">
      <c r="C5" s="4" t="s">
        <v>1</v>
      </c>
      <c r="D5" s="5" t="s">
        <v>55</v>
      </c>
    </row>
    <row r="6" spans="3:40" s="5" customFormat="1" ht="12.75" x14ac:dyDescent="0.2"/>
    <row r="7" spans="3:40" x14ac:dyDescent="0.25">
      <c r="F7" s="6"/>
      <c r="G7" s="6"/>
    </row>
    <row r="8" spans="3:40" ht="12.75" x14ac:dyDescent="0.2">
      <c r="C8" s="18" t="s">
        <v>54</v>
      </c>
      <c r="D8" s="18"/>
      <c r="E8" s="18"/>
      <c r="F8" s="18"/>
      <c r="G8" s="18"/>
      <c r="H8" s="18"/>
      <c r="I8" s="18"/>
      <c r="J8" s="18"/>
      <c r="K8" s="18"/>
      <c r="L8" s="18"/>
      <c r="M8" s="18"/>
    </row>
    <row r="9" spans="3:40" x14ac:dyDescent="0.25">
      <c r="C9" s="29"/>
      <c r="D9" s="29"/>
      <c r="F9" s="6"/>
      <c r="G9" s="6"/>
    </row>
    <row r="10" spans="3:40" ht="12.75" x14ac:dyDescent="0.2">
      <c r="C10" s="29"/>
      <c r="D10" s="29"/>
      <c r="E10" s="19" t="s">
        <v>56</v>
      </c>
      <c r="F10" s="19">
        <v>1996</v>
      </c>
      <c r="G10" s="19">
        <v>2021</v>
      </c>
      <c r="H10" s="19" t="s">
        <v>85</v>
      </c>
      <c r="I10" s="19"/>
      <c r="J10" s="19" t="s">
        <v>89</v>
      </c>
      <c r="K10" s="19">
        <v>2021</v>
      </c>
      <c r="L10" s="19">
        <v>2022</v>
      </c>
      <c r="M10" s="19">
        <v>2023</v>
      </c>
      <c r="N10" s="19">
        <v>2024</v>
      </c>
      <c r="O10" s="19">
        <v>2025</v>
      </c>
      <c r="P10" s="19">
        <v>2026</v>
      </c>
      <c r="Q10" s="19">
        <v>2027</v>
      </c>
      <c r="R10" s="19">
        <v>2028</v>
      </c>
      <c r="S10" s="19">
        <v>2029</v>
      </c>
      <c r="T10" s="19">
        <v>2030</v>
      </c>
      <c r="U10" s="19">
        <v>2031</v>
      </c>
      <c r="V10" s="19">
        <v>2032</v>
      </c>
      <c r="W10" s="19">
        <v>2033</v>
      </c>
      <c r="X10" s="19">
        <v>2034</v>
      </c>
      <c r="Y10" s="19">
        <v>2035</v>
      </c>
      <c r="Z10" s="19">
        <v>2036</v>
      </c>
      <c r="AA10" s="19">
        <v>2037</v>
      </c>
      <c r="AB10" s="19">
        <v>2038</v>
      </c>
      <c r="AC10" s="19">
        <v>2039</v>
      </c>
      <c r="AD10" s="19">
        <v>2040</v>
      </c>
      <c r="AE10" s="19">
        <v>2041</v>
      </c>
      <c r="AF10" s="19">
        <v>2042</v>
      </c>
      <c r="AG10" s="19">
        <v>2043</v>
      </c>
      <c r="AH10" s="19">
        <v>2044</v>
      </c>
      <c r="AI10" s="19">
        <v>2045</v>
      </c>
      <c r="AJ10" s="19">
        <v>2046</v>
      </c>
      <c r="AK10" s="19">
        <v>2047</v>
      </c>
      <c r="AL10" s="19">
        <v>2048</v>
      </c>
      <c r="AM10" s="19">
        <v>2049</v>
      </c>
      <c r="AN10" s="19">
        <v>2050</v>
      </c>
    </row>
    <row r="11" spans="3:40" ht="12.75" x14ac:dyDescent="0.2">
      <c r="C11" s="29"/>
      <c r="D11" s="29"/>
      <c r="E11" s="43" t="s">
        <v>57</v>
      </c>
      <c r="F11" s="45">
        <v>100.18</v>
      </c>
      <c r="G11" s="45">
        <v>108.82</v>
      </c>
      <c r="H11" s="48">
        <f>G11/F11</f>
        <v>1.0862447594330205</v>
      </c>
      <c r="I11" s="45"/>
      <c r="J11" s="53" t="str">
        <f>E11</f>
        <v>EU27</v>
      </c>
      <c r="K11" s="52">
        <f>K$40*$H11</f>
        <v>105.36574166500299</v>
      </c>
      <c r="L11" s="52">
        <f>L$40*$H11</f>
        <v>123.83190257536434</v>
      </c>
      <c r="M11" s="52">
        <f>M$40*$H11</f>
        <v>142.29806348572569</v>
      </c>
      <c r="N11" s="52">
        <f t="shared" ref="N11:AN20" si="0">N$40*$H11</f>
        <v>160.76422439608703</v>
      </c>
      <c r="O11" s="52">
        <f t="shared" si="0"/>
        <v>179.23038530644837</v>
      </c>
      <c r="P11" s="52">
        <f t="shared" si="0"/>
        <v>197.69654621680974</v>
      </c>
      <c r="Q11" s="52">
        <f t="shared" si="0"/>
        <v>216.16270712717107</v>
      </c>
      <c r="R11" s="52">
        <f t="shared" si="0"/>
        <v>234.62886803753241</v>
      </c>
      <c r="S11" s="52">
        <f t="shared" si="0"/>
        <v>253.09502894789378</v>
      </c>
      <c r="T11" s="52">
        <f t="shared" si="0"/>
        <v>271.56118985825509</v>
      </c>
      <c r="U11" s="52">
        <f t="shared" si="0"/>
        <v>301.97604312237968</v>
      </c>
      <c r="V11" s="52">
        <f t="shared" si="0"/>
        <v>332.39089638650427</v>
      </c>
      <c r="W11" s="52">
        <f t="shared" si="0"/>
        <v>362.80574965062885</v>
      </c>
      <c r="X11" s="52">
        <f t="shared" si="0"/>
        <v>393.22060291475339</v>
      </c>
      <c r="Y11" s="52">
        <f t="shared" si="0"/>
        <v>423.63545617887797</v>
      </c>
      <c r="Z11" s="52">
        <f t="shared" si="0"/>
        <v>452.96406468356952</v>
      </c>
      <c r="AA11" s="52">
        <f t="shared" si="0"/>
        <v>482.29267318826106</v>
      </c>
      <c r="AB11" s="52">
        <f t="shared" si="0"/>
        <v>511.62128169295261</v>
      </c>
      <c r="AC11" s="52">
        <f t="shared" si="0"/>
        <v>540.94989019764421</v>
      </c>
      <c r="AD11" s="52">
        <f t="shared" si="0"/>
        <v>570.2784987023357</v>
      </c>
      <c r="AE11" s="52">
        <f t="shared" si="0"/>
        <v>599.6071072070273</v>
      </c>
      <c r="AF11" s="52">
        <f t="shared" si="0"/>
        <v>628.9357157117189</v>
      </c>
      <c r="AG11" s="52">
        <f t="shared" si="0"/>
        <v>658.26432421641039</v>
      </c>
      <c r="AH11" s="52">
        <f t="shared" si="0"/>
        <v>687.59293272110199</v>
      </c>
      <c r="AI11" s="52">
        <f t="shared" si="0"/>
        <v>716.92154122579348</v>
      </c>
      <c r="AJ11" s="52">
        <f t="shared" si="0"/>
        <v>747.33639448991812</v>
      </c>
      <c r="AK11" s="52">
        <f t="shared" si="0"/>
        <v>777.75124775404265</v>
      </c>
      <c r="AL11" s="52">
        <f t="shared" si="0"/>
        <v>808.16610101816718</v>
      </c>
      <c r="AM11" s="52">
        <f t="shared" si="0"/>
        <v>838.58095428229183</v>
      </c>
      <c r="AN11" s="52">
        <f t="shared" si="0"/>
        <v>868.99580754641636</v>
      </c>
    </row>
    <row r="12" spans="3:40" ht="12.75" x14ac:dyDescent="0.2">
      <c r="C12" s="29"/>
      <c r="D12" s="29"/>
      <c r="E12" s="43" t="s">
        <v>84</v>
      </c>
      <c r="F12" s="45">
        <v>100.97</v>
      </c>
      <c r="G12" s="45">
        <v>111.46</v>
      </c>
      <c r="H12" s="48">
        <f t="shared" ref="H12:H38" si="1">G12/F12</f>
        <v>1.1038922452213529</v>
      </c>
      <c r="I12" s="45"/>
      <c r="J12" s="53" t="str">
        <f t="shared" ref="J12:J38" si="2">E12</f>
        <v>Austria</v>
      </c>
      <c r="K12" s="52">
        <f t="shared" ref="K12:K38" si="3">K$40*$H12</f>
        <v>107.07754778647123</v>
      </c>
      <c r="L12" s="52">
        <f t="shared" ref="L12:AA38" si="4">L$40*$H12</f>
        <v>125.84371595523423</v>
      </c>
      <c r="M12" s="52">
        <f t="shared" si="4"/>
        <v>144.60988412399723</v>
      </c>
      <c r="N12" s="52">
        <f t="shared" si="4"/>
        <v>163.37605229276022</v>
      </c>
      <c r="O12" s="52">
        <f t="shared" si="4"/>
        <v>182.14222046152324</v>
      </c>
      <c r="P12" s="52">
        <f t="shared" si="4"/>
        <v>200.90838863028623</v>
      </c>
      <c r="Q12" s="52">
        <f t="shared" si="4"/>
        <v>219.67455679904921</v>
      </c>
      <c r="R12" s="52">
        <f t="shared" si="4"/>
        <v>238.44072496781223</v>
      </c>
      <c r="S12" s="52">
        <f t="shared" si="4"/>
        <v>257.20689313657522</v>
      </c>
      <c r="T12" s="52">
        <f t="shared" si="4"/>
        <v>275.97306130533821</v>
      </c>
      <c r="U12" s="52">
        <f t="shared" si="4"/>
        <v>306.88204417153611</v>
      </c>
      <c r="V12" s="52">
        <f t="shared" si="4"/>
        <v>337.79102703773395</v>
      </c>
      <c r="W12" s="52">
        <f t="shared" si="4"/>
        <v>368.70000990393186</v>
      </c>
      <c r="X12" s="52">
        <f t="shared" si="4"/>
        <v>399.60899277012976</v>
      </c>
      <c r="Y12" s="52">
        <f t="shared" si="4"/>
        <v>430.51797563632761</v>
      </c>
      <c r="Z12" s="52">
        <f t="shared" si="4"/>
        <v>460.32306625730416</v>
      </c>
      <c r="AA12" s="52">
        <f t="shared" si="4"/>
        <v>490.12815687828066</v>
      </c>
      <c r="AB12" s="52">
        <f t="shared" si="0"/>
        <v>519.93324749925716</v>
      </c>
      <c r="AC12" s="52">
        <f t="shared" si="0"/>
        <v>549.73833812023372</v>
      </c>
      <c r="AD12" s="52">
        <f t="shared" si="0"/>
        <v>579.54342874121028</v>
      </c>
      <c r="AE12" s="52">
        <f t="shared" si="0"/>
        <v>609.34851936218683</v>
      </c>
      <c r="AF12" s="52">
        <f t="shared" si="0"/>
        <v>639.15360998316328</v>
      </c>
      <c r="AG12" s="52">
        <f t="shared" si="0"/>
        <v>668.95870060413984</v>
      </c>
      <c r="AH12" s="52">
        <f t="shared" si="0"/>
        <v>698.76379122511639</v>
      </c>
      <c r="AI12" s="52">
        <f t="shared" si="0"/>
        <v>728.56888184609295</v>
      </c>
      <c r="AJ12" s="52">
        <f t="shared" si="0"/>
        <v>759.47786471229074</v>
      </c>
      <c r="AK12" s="52">
        <f t="shared" si="0"/>
        <v>790.38684757848864</v>
      </c>
      <c r="AL12" s="52">
        <f t="shared" si="0"/>
        <v>821.29583044468654</v>
      </c>
      <c r="AM12" s="52">
        <f t="shared" si="0"/>
        <v>852.20481331088445</v>
      </c>
      <c r="AN12" s="52">
        <f t="shared" si="0"/>
        <v>883.11379617708235</v>
      </c>
    </row>
    <row r="13" spans="3:40" ht="12.75" x14ac:dyDescent="0.2">
      <c r="C13" s="29"/>
      <c r="D13" s="29"/>
      <c r="E13" s="43" t="s">
        <v>58</v>
      </c>
      <c r="F13" s="46">
        <v>101.77</v>
      </c>
      <c r="G13" s="46">
        <v>111.71</v>
      </c>
      <c r="H13" s="49">
        <f t="shared" si="1"/>
        <v>1.0976712194163309</v>
      </c>
      <c r="I13" s="46"/>
      <c r="J13" s="53" t="str">
        <f t="shared" si="2"/>
        <v>Belgium</v>
      </c>
      <c r="K13" s="52">
        <f t="shared" si="3"/>
        <v>106.4741082833841</v>
      </c>
      <c r="L13" s="52">
        <f t="shared" si="4"/>
        <v>125.13451901346173</v>
      </c>
      <c r="M13" s="52">
        <f t="shared" si="4"/>
        <v>143.79492974353934</v>
      </c>
      <c r="N13" s="52">
        <f t="shared" si="0"/>
        <v>162.45534047361699</v>
      </c>
      <c r="O13" s="52">
        <f t="shared" si="0"/>
        <v>181.1157512036946</v>
      </c>
      <c r="P13" s="52">
        <f t="shared" si="0"/>
        <v>199.77616193377224</v>
      </c>
      <c r="Q13" s="52">
        <f t="shared" si="0"/>
        <v>218.43657266384986</v>
      </c>
      <c r="R13" s="52">
        <f t="shared" si="0"/>
        <v>237.09698339392747</v>
      </c>
      <c r="S13" s="52">
        <f t="shared" si="0"/>
        <v>255.75739412400512</v>
      </c>
      <c r="T13" s="52">
        <f t="shared" si="0"/>
        <v>274.41780485408276</v>
      </c>
      <c r="U13" s="52">
        <f t="shared" si="0"/>
        <v>305.15259899774003</v>
      </c>
      <c r="V13" s="52">
        <f t="shared" si="0"/>
        <v>335.8873931413973</v>
      </c>
      <c r="W13" s="52">
        <f t="shared" si="0"/>
        <v>366.62218728505451</v>
      </c>
      <c r="X13" s="52">
        <f t="shared" si="0"/>
        <v>397.35698142871178</v>
      </c>
      <c r="Y13" s="52">
        <f t="shared" si="0"/>
        <v>428.09177557236904</v>
      </c>
      <c r="Z13" s="52">
        <f t="shared" si="0"/>
        <v>457.72889849660999</v>
      </c>
      <c r="AA13" s="52">
        <f t="shared" si="0"/>
        <v>487.36602142085093</v>
      </c>
      <c r="AB13" s="52">
        <f t="shared" si="0"/>
        <v>517.00314434509187</v>
      </c>
      <c r="AC13" s="52">
        <f t="shared" si="0"/>
        <v>546.64026726933287</v>
      </c>
      <c r="AD13" s="52">
        <f t="shared" si="0"/>
        <v>576.27739019357375</v>
      </c>
      <c r="AE13" s="52">
        <f t="shared" si="0"/>
        <v>605.91451311781464</v>
      </c>
      <c r="AF13" s="52">
        <f t="shared" si="0"/>
        <v>635.55163604205563</v>
      </c>
      <c r="AG13" s="52">
        <f t="shared" si="0"/>
        <v>665.18875896629652</v>
      </c>
      <c r="AH13" s="52">
        <f t="shared" si="0"/>
        <v>694.82588189053752</v>
      </c>
      <c r="AI13" s="52">
        <f t="shared" si="0"/>
        <v>724.4630048147784</v>
      </c>
      <c r="AJ13" s="52">
        <f t="shared" si="0"/>
        <v>755.19779895843567</v>
      </c>
      <c r="AK13" s="52">
        <f t="shared" si="0"/>
        <v>785.93259310209294</v>
      </c>
      <c r="AL13" s="52">
        <f t="shared" si="0"/>
        <v>816.66738724575021</v>
      </c>
      <c r="AM13" s="52">
        <f t="shared" si="0"/>
        <v>847.40218138940747</v>
      </c>
      <c r="AN13" s="52">
        <f t="shared" si="0"/>
        <v>878.13697553306474</v>
      </c>
    </row>
    <row r="14" spans="3:40" ht="12.75" x14ac:dyDescent="0.2">
      <c r="C14" s="29"/>
      <c r="D14" s="29"/>
      <c r="E14" s="43" t="s">
        <v>59</v>
      </c>
      <c r="F14" s="46">
        <v>98.68</v>
      </c>
      <c r="G14" s="46">
        <v>109.3</v>
      </c>
      <c r="H14" s="49">
        <f t="shared" si="1"/>
        <v>1.1076205918119173</v>
      </c>
      <c r="I14" s="46"/>
      <c r="J14" s="53" t="str">
        <f t="shared" si="2"/>
        <v>Bulgaria</v>
      </c>
      <c r="K14" s="52">
        <f t="shared" si="3"/>
        <v>107.43919740575598</v>
      </c>
      <c r="L14" s="52">
        <f t="shared" si="4"/>
        <v>126.26874746655857</v>
      </c>
      <c r="M14" s="52">
        <f t="shared" si="4"/>
        <v>145.09829752736115</v>
      </c>
      <c r="N14" s="52">
        <f t="shared" si="0"/>
        <v>163.92784758816376</v>
      </c>
      <c r="O14" s="52">
        <f t="shared" si="0"/>
        <v>182.75739764896636</v>
      </c>
      <c r="P14" s="52">
        <f t="shared" si="0"/>
        <v>201.58694770976894</v>
      </c>
      <c r="Q14" s="52">
        <f t="shared" si="0"/>
        <v>220.41649777057154</v>
      </c>
      <c r="R14" s="52">
        <f t="shared" si="0"/>
        <v>239.24604783137414</v>
      </c>
      <c r="S14" s="52">
        <f t="shared" si="0"/>
        <v>258.07559789217675</v>
      </c>
      <c r="T14" s="52">
        <f t="shared" si="0"/>
        <v>276.90514795297935</v>
      </c>
      <c r="U14" s="52">
        <f t="shared" si="0"/>
        <v>307.91852452371302</v>
      </c>
      <c r="V14" s="52">
        <f t="shared" si="0"/>
        <v>338.93190109444669</v>
      </c>
      <c r="W14" s="52">
        <f t="shared" si="0"/>
        <v>369.94527766518036</v>
      </c>
      <c r="X14" s="52">
        <f t="shared" si="0"/>
        <v>400.95865423591408</v>
      </c>
      <c r="Y14" s="52">
        <f t="shared" si="0"/>
        <v>431.97203080664775</v>
      </c>
      <c r="Z14" s="52">
        <f t="shared" si="0"/>
        <v>461.87778678556953</v>
      </c>
      <c r="AA14" s="52">
        <f t="shared" si="0"/>
        <v>491.7835427644913</v>
      </c>
      <c r="AB14" s="52">
        <f t="shared" si="0"/>
        <v>521.68929874341302</v>
      </c>
      <c r="AC14" s="52">
        <f t="shared" si="0"/>
        <v>551.59505472233479</v>
      </c>
      <c r="AD14" s="52">
        <f t="shared" si="0"/>
        <v>581.50081070125657</v>
      </c>
      <c r="AE14" s="52">
        <f t="shared" si="0"/>
        <v>611.40656668017834</v>
      </c>
      <c r="AF14" s="52">
        <f t="shared" si="0"/>
        <v>641.31232265910012</v>
      </c>
      <c r="AG14" s="52">
        <f t="shared" si="0"/>
        <v>671.21807863802189</v>
      </c>
      <c r="AH14" s="52">
        <f t="shared" si="0"/>
        <v>701.12383461694367</v>
      </c>
      <c r="AI14" s="52">
        <f t="shared" si="0"/>
        <v>731.02959059586544</v>
      </c>
      <c r="AJ14" s="52">
        <f t="shared" si="0"/>
        <v>762.04296716659906</v>
      </c>
      <c r="AK14" s="52">
        <f t="shared" si="0"/>
        <v>793.05634373733278</v>
      </c>
      <c r="AL14" s="52">
        <f t="shared" si="0"/>
        <v>824.06972030806651</v>
      </c>
      <c r="AM14" s="52">
        <f t="shared" si="0"/>
        <v>855.08309687880012</v>
      </c>
      <c r="AN14" s="52">
        <f t="shared" si="0"/>
        <v>886.09647344953385</v>
      </c>
    </row>
    <row r="15" spans="3:40" ht="12.75" x14ac:dyDescent="0.2">
      <c r="C15" s="29"/>
      <c r="D15" s="29"/>
      <c r="E15" s="43" t="s">
        <v>60</v>
      </c>
      <c r="F15" s="46">
        <v>99.37</v>
      </c>
      <c r="G15" s="46">
        <v>105.82</v>
      </c>
      <c r="H15" s="49">
        <f t="shared" si="1"/>
        <v>1.0649089262352822</v>
      </c>
      <c r="I15" s="46"/>
      <c r="J15" s="53" t="str">
        <f t="shared" si="2"/>
        <v>Croatia</v>
      </c>
      <c r="K15" s="52">
        <f t="shared" si="3"/>
        <v>103.29616584482237</v>
      </c>
      <c r="L15" s="52">
        <f t="shared" si="4"/>
        <v>121.39961759082217</v>
      </c>
      <c r="M15" s="52">
        <f t="shared" si="4"/>
        <v>139.50306933682197</v>
      </c>
      <c r="N15" s="52">
        <f t="shared" si="0"/>
        <v>157.60652108282176</v>
      </c>
      <c r="O15" s="52">
        <f t="shared" si="0"/>
        <v>175.70997282882158</v>
      </c>
      <c r="P15" s="52">
        <f t="shared" si="0"/>
        <v>193.81342457482137</v>
      </c>
      <c r="Q15" s="52">
        <f t="shared" si="0"/>
        <v>211.91687632082116</v>
      </c>
      <c r="R15" s="52">
        <f t="shared" si="0"/>
        <v>230.02032806682095</v>
      </c>
      <c r="S15" s="52">
        <f t="shared" si="0"/>
        <v>248.12377981282074</v>
      </c>
      <c r="T15" s="52">
        <f t="shared" si="0"/>
        <v>266.22723155882056</v>
      </c>
      <c r="U15" s="52">
        <f t="shared" si="0"/>
        <v>296.04468149340846</v>
      </c>
      <c r="V15" s="52">
        <f t="shared" si="0"/>
        <v>325.86213142799636</v>
      </c>
      <c r="W15" s="52">
        <f t="shared" si="0"/>
        <v>355.67958136258426</v>
      </c>
      <c r="X15" s="52">
        <f t="shared" si="0"/>
        <v>385.49703129717216</v>
      </c>
      <c r="Y15" s="52">
        <f t="shared" si="0"/>
        <v>415.31448123176006</v>
      </c>
      <c r="Z15" s="52">
        <f t="shared" si="0"/>
        <v>444.06702224011269</v>
      </c>
      <c r="AA15" s="52">
        <f t="shared" si="0"/>
        <v>472.81956324846533</v>
      </c>
      <c r="AB15" s="52">
        <f t="shared" si="0"/>
        <v>501.57210425681791</v>
      </c>
      <c r="AC15" s="52">
        <f t="shared" si="0"/>
        <v>530.32464526517049</v>
      </c>
      <c r="AD15" s="52">
        <f t="shared" si="0"/>
        <v>559.07718627352313</v>
      </c>
      <c r="AE15" s="52">
        <f t="shared" si="0"/>
        <v>587.82972728187576</v>
      </c>
      <c r="AF15" s="52">
        <f t="shared" si="0"/>
        <v>616.5822682902284</v>
      </c>
      <c r="AG15" s="52">
        <f t="shared" si="0"/>
        <v>645.33480929858104</v>
      </c>
      <c r="AH15" s="52">
        <f t="shared" si="0"/>
        <v>674.08735030693367</v>
      </c>
      <c r="AI15" s="52">
        <f t="shared" si="0"/>
        <v>702.83989131528631</v>
      </c>
      <c r="AJ15" s="52">
        <f t="shared" si="0"/>
        <v>732.65734124987421</v>
      </c>
      <c r="AK15" s="52">
        <f t="shared" si="0"/>
        <v>762.47479118446211</v>
      </c>
      <c r="AL15" s="52">
        <f t="shared" si="0"/>
        <v>792.29224111905</v>
      </c>
      <c r="AM15" s="52">
        <f t="shared" si="0"/>
        <v>822.1096910536379</v>
      </c>
      <c r="AN15" s="52">
        <f t="shared" si="0"/>
        <v>851.9271409882258</v>
      </c>
    </row>
    <row r="16" spans="3:40" ht="12.75" x14ac:dyDescent="0.2">
      <c r="C16" s="29"/>
      <c r="D16" s="29"/>
      <c r="E16" s="43" t="s">
        <v>61</v>
      </c>
      <c r="F16" s="46">
        <v>98.78</v>
      </c>
      <c r="G16" s="46">
        <v>101.92</v>
      </c>
      <c r="H16" s="49">
        <f t="shared" si="1"/>
        <v>1.0317878112978336</v>
      </c>
      <c r="I16" s="46"/>
      <c r="J16" s="53" t="str">
        <f t="shared" si="2"/>
        <v>Cyprus</v>
      </c>
      <c r="K16" s="52">
        <f t="shared" si="3"/>
        <v>100.08341769588986</v>
      </c>
      <c r="L16" s="52">
        <f t="shared" si="4"/>
        <v>117.62381048795302</v>
      </c>
      <c r="M16" s="52">
        <f t="shared" si="4"/>
        <v>135.16420328001621</v>
      </c>
      <c r="N16" s="52">
        <f t="shared" si="0"/>
        <v>152.70459607207937</v>
      </c>
      <c r="O16" s="52">
        <f t="shared" si="0"/>
        <v>170.24498886414256</v>
      </c>
      <c r="P16" s="52">
        <f t="shared" si="0"/>
        <v>187.78538165620571</v>
      </c>
      <c r="Q16" s="52">
        <f t="shared" si="0"/>
        <v>205.32577444826887</v>
      </c>
      <c r="R16" s="52">
        <f t="shared" si="0"/>
        <v>222.86616724033206</v>
      </c>
      <c r="S16" s="52">
        <f t="shared" si="0"/>
        <v>240.40656003239522</v>
      </c>
      <c r="T16" s="52">
        <f t="shared" si="0"/>
        <v>257.94695282445838</v>
      </c>
      <c r="U16" s="52">
        <f t="shared" si="0"/>
        <v>286.83701154079773</v>
      </c>
      <c r="V16" s="52">
        <f t="shared" si="0"/>
        <v>315.72707025713709</v>
      </c>
      <c r="W16" s="52">
        <f t="shared" si="0"/>
        <v>344.61712897347644</v>
      </c>
      <c r="X16" s="52">
        <f t="shared" si="0"/>
        <v>373.50718768981574</v>
      </c>
      <c r="Y16" s="52">
        <f t="shared" si="0"/>
        <v>402.39724640615509</v>
      </c>
      <c r="Z16" s="52">
        <f t="shared" si="0"/>
        <v>430.25551731119663</v>
      </c>
      <c r="AA16" s="52">
        <f t="shared" si="0"/>
        <v>458.11378821623811</v>
      </c>
      <c r="AB16" s="52">
        <f t="shared" si="0"/>
        <v>485.97205912127964</v>
      </c>
      <c r="AC16" s="52">
        <f t="shared" si="0"/>
        <v>513.83033002632112</v>
      </c>
      <c r="AD16" s="52">
        <f t="shared" si="0"/>
        <v>541.68860093136266</v>
      </c>
      <c r="AE16" s="52">
        <f t="shared" si="0"/>
        <v>569.54687183640419</v>
      </c>
      <c r="AF16" s="52">
        <f t="shared" si="0"/>
        <v>597.40514274144562</v>
      </c>
      <c r="AG16" s="52">
        <f t="shared" si="0"/>
        <v>625.26341364648715</v>
      </c>
      <c r="AH16" s="52">
        <f t="shared" si="0"/>
        <v>653.12168455152869</v>
      </c>
      <c r="AI16" s="52">
        <f t="shared" si="0"/>
        <v>680.97995545657022</v>
      </c>
      <c r="AJ16" s="52">
        <f t="shared" si="0"/>
        <v>709.87001417290946</v>
      </c>
      <c r="AK16" s="52">
        <f t="shared" si="0"/>
        <v>738.76007288924882</v>
      </c>
      <c r="AL16" s="52">
        <f t="shared" si="0"/>
        <v>767.65013160558817</v>
      </c>
      <c r="AM16" s="52">
        <f t="shared" si="0"/>
        <v>796.54019032192753</v>
      </c>
      <c r="AN16" s="52">
        <f t="shared" si="0"/>
        <v>825.43024903826688</v>
      </c>
    </row>
    <row r="17" spans="3:40" ht="12.75" x14ac:dyDescent="0.2">
      <c r="C17" s="29"/>
      <c r="D17" s="29"/>
      <c r="E17" s="43" t="s">
        <v>62</v>
      </c>
      <c r="F17" s="46">
        <v>100.7</v>
      </c>
      <c r="G17" s="46">
        <v>115.1</v>
      </c>
      <c r="H17" s="49">
        <f t="shared" si="1"/>
        <v>1.1429990069513405</v>
      </c>
      <c r="I17" s="46"/>
      <c r="J17" s="53" t="str">
        <f t="shared" si="2"/>
        <v>Czech Republic</v>
      </c>
      <c r="K17" s="52">
        <f t="shared" si="3"/>
        <v>110.87090367428003</v>
      </c>
      <c r="L17" s="52">
        <f t="shared" si="4"/>
        <v>130.30188679245282</v>
      </c>
      <c r="M17" s="52">
        <f t="shared" si="4"/>
        <v>149.7328699106256</v>
      </c>
      <c r="N17" s="52">
        <f t="shared" si="0"/>
        <v>169.1638530287984</v>
      </c>
      <c r="O17" s="52">
        <f t="shared" si="0"/>
        <v>188.59483614697118</v>
      </c>
      <c r="P17" s="52">
        <f t="shared" si="0"/>
        <v>208.02581926514398</v>
      </c>
      <c r="Q17" s="52">
        <f t="shared" si="0"/>
        <v>227.45680238331676</v>
      </c>
      <c r="R17" s="52">
        <f t="shared" si="0"/>
        <v>246.88778550148953</v>
      </c>
      <c r="S17" s="52">
        <f t="shared" si="0"/>
        <v>266.31876861966231</v>
      </c>
      <c r="T17" s="52">
        <f t="shared" si="0"/>
        <v>285.74975173783514</v>
      </c>
      <c r="U17" s="52">
        <f t="shared" si="0"/>
        <v>317.75372393247267</v>
      </c>
      <c r="V17" s="52">
        <f t="shared" si="0"/>
        <v>349.75769612711019</v>
      </c>
      <c r="W17" s="52">
        <f t="shared" si="0"/>
        <v>381.76166832174772</v>
      </c>
      <c r="X17" s="52">
        <f t="shared" si="0"/>
        <v>413.76564051638525</v>
      </c>
      <c r="Y17" s="52">
        <f t="shared" si="0"/>
        <v>445.76961271102277</v>
      </c>
      <c r="Z17" s="52">
        <f t="shared" si="0"/>
        <v>476.630585898709</v>
      </c>
      <c r="AA17" s="52">
        <f t="shared" si="0"/>
        <v>507.49155908639517</v>
      </c>
      <c r="AB17" s="52">
        <f t="shared" si="0"/>
        <v>538.35253227408134</v>
      </c>
      <c r="AC17" s="52">
        <f t="shared" si="0"/>
        <v>569.21350546176757</v>
      </c>
      <c r="AD17" s="52">
        <f t="shared" si="0"/>
        <v>600.07447864945379</v>
      </c>
      <c r="AE17" s="52">
        <f t="shared" si="0"/>
        <v>630.93545183713991</v>
      </c>
      <c r="AF17" s="52">
        <f t="shared" si="0"/>
        <v>661.79642502482614</v>
      </c>
      <c r="AG17" s="52">
        <f t="shared" si="0"/>
        <v>692.65739821251236</v>
      </c>
      <c r="AH17" s="52">
        <f t="shared" si="0"/>
        <v>723.51837140019848</v>
      </c>
      <c r="AI17" s="52">
        <f t="shared" si="0"/>
        <v>754.3793445878847</v>
      </c>
      <c r="AJ17" s="52">
        <f t="shared" si="0"/>
        <v>786.38331678252223</v>
      </c>
      <c r="AK17" s="52">
        <f t="shared" si="0"/>
        <v>818.38728897715976</v>
      </c>
      <c r="AL17" s="52">
        <f t="shared" si="0"/>
        <v>850.39126117179728</v>
      </c>
      <c r="AM17" s="52">
        <f t="shared" si="0"/>
        <v>882.39523336643481</v>
      </c>
      <c r="AN17" s="52">
        <f t="shared" si="0"/>
        <v>914.39920556107245</v>
      </c>
    </row>
    <row r="18" spans="3:40" ht="12.75" x14ac:dyDescent="0.2">
      <c r="C18" s="29"/>
      <c r="D18" s="29"/>
      <c r="E18" s="43" t="s">
        <v>63</v>
      </c>
      <c r="F18" s="46">
        <v>100</v>
      </c>
      <c r="G18" s="46">
        <v>104.9</v>
      </c>
      <c r="H18" s="49">
        <f t="shared" si="1"/>
        <v>1.0490000000000002</v>
      </c>
      <c r="I18" s="46"/>
      <c r="J18" s="53" t="str">
        <f t="shared" si="2"/>
        <v>Denmark</v>
      </c>
      <c r="K18" s="52">
        <f t="shared" si="3"/>
        <v>101.75300000000001</v>
      </c>
      <c r="L18" s="52">
        <f t="shared" si="4"/>
        <v>119.58600000000001</v>
      </c>
      <c r="M18" s="52">
        <f t="shared" si="4"/>
        <v>137.41900000000001</v>
      </c>
      <c r="N18" s="52">
        <f t="shared" si="0"/>
        <v>155.25200000000001</v>
      </c>
      <c r="O18" s="52">
        <f t="shared" si="0"/>
        <v>173.08500000000004</v>
      </c>
      <c r="P18" s="52">
        <f t="shared" si="0"/>
        <v>190.91800000000003</v>
      </c>
      <c r="Q18" s="52">
        <f t="shared" si="0"/>
        <v>208.75100000000003</v>
      </c>
      <c r="R18" s="52">
        <f t="shared" si="0"/>
        <v>226.58400000000003</v>
      </c>
      <c r="S18" s="52">
        <f t="shared" si="0"/>
        <v>244.41700000000003</v>
      </c>
      <c r="T18" s="52">
        <f t="shared" si="0"/>
        <v>262.25000000000006</v>
      </c>
      <c r="U18" s="52">
        <f t="shared" si="0"/>
        <v>291.62200000000007</v>
      </c>
      <c r="V18" s="52">
        <f t="shared" si="0"/>
        <v>320.99400000000003</v>
      </c>
      <c r="W18" s="52">
        <f t="shared" si="0"/>
        <v>350.36600000000004</v>
      </c>
      <c r="X18" s="52">
        <f t="shared" si="0"/>
        <v>379.73800000000006</v>
      </c>
      <c r="Y18" s="52">
        <f t="shared" si="0"/>
        <v>409.11000000000007</v>
      </c>
      <c r="Z18" s="52">
        <f t="shared" si="0"/>
        <v>437.43300000000005</v>
      </c>
      <c r="AA18" s="52">
        <f t="shared" si="0"/>
        <v>465.75600000000009</v>
      </c>
      <c r="AB18" s="52">
        <f t="shared" si="0"/>
        <v>494.07900000000006</v>
      </c>
      <c r="AC18" s="52">
        <f t="shared" si="0"/>
        <v>522.40200000000004</v>
      </c>
      <c r="AD18" s="52">
        <f t="shared" si="0"/>
        <v>550.72500000000014</v>
      </c>
      <c r="AE18" s="52">
        <f t="shared" si="0"/>
        <v>579.04800000000012</v>
      </c>
      <c r="AF18" s="52">
        <f t="shared" si="0"/>
        <v>607.37100000000009</v>
      </c>
      <c r="AG18" s="52">
        <f t="shared" si="0"/>
        <v>635.69400000000007</v>
      </c>
      <c r="AH18" s="52">
        <f t="shared" si="0"/>
        <v>664.01700000000005</v>
      </c>
      <c r="AI18" s="52">
        <f t="shared" si="0"/>
        <v>692.34000000000015</v>
      </c>
      <c r="AJ18" s="52">
        <f t="shared" si="0"/>
        <v>721.7120000000001</v>
      </c>
      <c r="AK18" s="52">
        <f t="shared" si="0"/>
        <v>751.08400000000006</v>
      </c>
      <c r="AL18" s="52">
        <f t="shared" si="0"/>
        <v>780.45600000000013</v>
      </c>
      <c r="AM18" s="52">
        <f t="shared" si="0"/>
        <v>809.82800000000009</v>
      </c>
      <c r="AN18" s="52">
        <f t="shared" si="0"/>
        <v>839.20000000000016</v>
      </c>
    </row>
    <row r="19" spans="3:40" ht="12.75" x14ac:dyDescent="0.2">
      <c r="C19" s="29"/>
      <c r="D19" s="29"/>
      <c r="E19" s="43" t="s">
        <v>64</v>
      </c>
      <c r="F19" s="46">
        <v>100.8</v>
      </c>
      <c r="G19" s="46">
        <v>114.72</v>
      </c>
      <c r="H19" s="49">
        <f t="shared" si="1"/>
        <v>1.138095238095238</v>
      </c>
      <c r="I19" s="46"/>
      <c r="J19" s="53" t="str">
        <f t="shared" si="2"/>
        <v>Estonia</v>
      </c>
      <c r="K19" s="52">
        <f t="shared" si="3"/>
        <v>110.39523809523808</v>
      </c>
      <c r="L19" s="52">
        <f t="shared" si="4"/>
        <v>129.74285714285713</v>
      </c>
      <c r="M19" s="52">
        <f t="shared" si="4"/>
        <v>149.09047619047618</v>
      </c>
      <c r="N19" s="52">
        <f t="shared" si="0"/>
        <v>168.43809523809523</v>
      </c>
      <c r="O19" s="52">
        <f t="shared" si="0"/>
        <v>187.78571428571428</v>
      </c>
      <c r="P19" s="52">
        <f t="shared" si="0"/>
        <v>207.13333333333333</v>
      </c>
      <c r="Q19" s="52">
        <f t="shared" si="0"/>
        <v>226.48095238095237</v>
      </c>
      <c r="R19" s="52">
        <f t="shared" si="0"/>
        <v>245.82857142857142</v>
      </c>
      <c r="S19" s="52">
        <f t="shared" si="0"/>
        <v>265.17619047619047</v>
      </c>
      <c r="T19" s="52">
        <f t="shared" si="0"/>
        <v>284.52380952380952</v>
      </c>
      <c r="U19" s="52">
        <f t="shared" si="0"/>
        <v>316.39047619047619</v>
      </c>
      <c r="V19" s="52">
        <f t="shared" si="0"/>
        <v>348.25714285714287</v>
      </c>
      <c r="W19" s="52">
        <f t="shared" si="0"/>
        <v>380.12380952380948</v>
      </c>
      <c r="X19" s="52">
        <f t="shared" si="0"/>
        <v>411.99047619047616</v>
      </c>
      <c r="Y19" s="52">
        <f t="shared" si="0"/>
        <v>443.85714285714283</v>
      </c>
      <c r="Z19" s="52">
        <f t="shared" si="0"/>
        <v>474.58571428571429</v>
      </c>
      <c r="AA19" s="52">
        <f t="shared" si="0"/>
        <v>505.31428571428569</v>
      </c>
      <c r="AB19" s="52">
        <f t="shared" si="0"/>
        <v>536.04285714285709</v>
      </c>
      <c r="AC19" s="52">
        <f t="shared" si="0"/>
        <v>566.7714285714286</v>
      </c>
      <c r="AD19" s="52">
        <f t="shared" si="0"/>
        <v>597.5</v>
      </c>
      <c r="AE19" s="52">
        <f t="shared" si="0"/>
        <v>628.2285714285714</v>
      </c>
      <c r="AF19" s="52">
        <f t="shared" si="0"/>
        <v>658.9571428571428</v>
      </c>
      <c r="AG19" s="52">
        <f t="shared" si="0"/>
        <v>689.68571428571431</v>
      </c>
      <c r="AH19" s="52">
        <f t="shared" si="0"/>
        <v>720.41428571428571</v>
      </c>
      <c r="AI19" s="52">
        <f t="shared" si="0"/>
        <v>751.14285714285711</v>
      </c>
      <c r="AJ19" s="52">
        <f t="shared" si="0"/>
        <v>783.00952380952378</v>
      </c>
      <c r="AK19" s="52">
        <f t="shared" si="0"/>
        <v>814.87619047619046</v>
      </c>
      <c r="AL19" s="52">
        <f t="shared" si="0"/>
        <v>846.74285714285713</v>
      </c>
      <c r="AM19" s="52">
        <f t="shared" si="0"/>
        <v>878.60952380952381</v>
      </c>
      <c r="AN19" s="52">
        <f t="shared" si="0"/>
        <v>910.47619047619048</v>
      </c>
    </row>
    <row r="20" spans="3:40" ht="12.75" x14ac:dyDescent="0.2">
      <c r="C20" s="29"/>
      <c r="D20" s="29"/>
      <c r="E20" s="43" t="s">
        <v>65</v>
      </c>
      <c r="F20" s="46">
        <v>100.39</v>
      </c>
      <c r="G20" s="46">
        <v>106.12</v>
      </c>
      <c r="H20" s="49">
        <f t="shared" si="1"/>
        <v>1.0570773981472259</v>
      </c>
      <c r="I20" s="46"/>
      <c r="J20" s="53" t="str">
        <f t="shared" si="2"/>
        <v>Finland</v>
      </c>
      <c r="K20" s="52">
        <f t="shared" si="3"/>
        <v>102.53650762028091</v>
      </c>
      <c r="L20" s="52">
        <f t="shared" si="4"/>
        <v>120.50682338878376</v>
      </c>
      <c r="M20" s="52">
        <f t="shared" si="4"/>
        <v>138.47713915728659</v>
      </c>
      <c r="N20" s="52">
        <f t="shared" si="0"/>
        <v>156.44745492578943</v>
      </c>
      <c r="O20" s="52">
        <f t="shared" si="0"/>
        <v>174.41777069429227</v>
      </c>
      <c r="P20" s="52">
        <f t="shared" si="0"/>
        <v>192.38808646279512</v>
      </c>
      <c r="Q20" s="52">
        <f t="shared" si="0"/>
        <v>210.35840223129796</v>
      </c>
      <c r="R20" s="52">
        <f t="shared" si="0"/>
        <v>228.3287179998008</v>
      </c>
      <c r="S20" s="52">
        <f t="shared" si="0"/>
        <v>246.29903376830364</v>
      </c>
      <c r="T20" s="52">
        <f t="shared" si="0"/>
        <v>264.26934953680649</v>
      </c>
      <c r="U20" s="52">
        <f t="shared" si="0"/>
        <v>293.86751668492877</v>
      </c>
      <c r="V20" s="52">
        <f t="shared" si="0"/>
        <v>323.46568383305112</v>
      </c>
      <c r="W20" s="52">
        <f t="shared" si="0"/>
        <v>353.06385098117346</v>
      </c>
      <c r="X20" s="52">
        <f t="shared" si="0"/>
        <v>382.6620181292958</v>
      </c>
      <c r="Y20" s="52">
        <f t="shared" si="0"/>
        <v>412.26018527741809</v>
      </c>
      <c r="Z20" s="52">
        <f t="shared" si="0"/>
        <v>440.80127502739322</v>
      </c>
      <c r="AA20" s="52">
        <f t="shared" si="0"/>
        <v>469.34236477736829</v>
      </c>
      <c r="AB20" s="52">
        <f t="shared" si="0"/>
        <v>497.88345452734342</v>
      </c>
      <c r="AC20" s="52">
        <f t="shared" si="0"/>
        <v>526.42454427731855</v>
      </c>
      <c r="AD20" s="52">
        <f t="shared" si="0"/>
        <v>554.96563402729362</v>
      </c>
      <c r="AE20" s="52">
        <f t="shared" si="0"/>
        <v>583.50672377726869</v>
      </c>
      <c r="AF20" s="52">
        <f t="shared" si="0"/>
        <v>612.04781352724376</v>
      </c>
      <c r="AG20" s="52">
        <f t="shared" si="0"/>
        <v>640.58890327721895</v>
      </c>
      <c r="AH20" s="52">
        <f t="shared" si="0"/>
        <v>669.12999302719402</v>
      </c>
      <c r="AI20" s="52">
        <f t="shared" si="0"/>
        <v>697.67108277716909</v>
      </c>
      <c r="AJ20" s="52">
        <f t="shared" si="0"/>
        <v>727.26924992529143</v>
      </c>
      <c r="AK20" s="52">
        <f t="shared" si="0"/>
        <v>756.86741707341378</v>
      </c>
      <c r="AL20" s="52">
        <f t="shared" si="0"/>
        <v>786.46558422153612</v>
      </c>
      <c r="AM20" s="52">
        <f t="shared" si="0"/>
        <v>816.06375136965835</v>
      </c>
      <c r="AN20" s="52">
        <f t="shared" ref="N20:AN30" si="5">AN$40*$H20</f>
        <v>845.66191851778069</v>
      </c>
    </row>
    <row r="21" spans="3:40" ht="12.75" x14ac:dyDescent="0.2">
      <c r="C21" s="29"/>
      <c r="D21" s="29"/>
      <c r="E21" s="43" t="s">
        <v>66</v>
      </c>
      <c r="F21" s="46">
        <v>100.31</v>
      </c>
      <c r="G21" s="46">
        <v>107.68</v>
      </c>
      <c r="H21" s="49">
        <f t="shared" si="1"/>
        <v>1.0734722360681888</v>
      </c>
      <c r="I21" s="46"/>
      <c r="J21" s="53" t="str">
        <f t="shared" si="2"/>
        <v>France</v>
      </c>
      <c r="K21" s="52">
        <f t="shared" si="3"/>
        <v>104.1268068986143</v>
      </c>
      <c r="L21" s="52">
        <f t="shared" si="4"/>
        <v>122.37583491177352</v>
      </c>
      <c r="M21" s="52">
        <f t="shared" si="4"/>
        <v>140.62486292493273</v>
      </c>
      <c r="N21" s="52">
        <f t="shared" si="5"/>
        <v>158.87389093809193</v>
      </c>
      <c r="O21" s="52">
        <f t="shared" si="5"/>
        <v>177.12291895125114</v>
      </c>
      <c r="P21" s="52">
        <f t="shared" si="5"/>
        <v>195.37194696441034</v>
      </c>
      <c r="Q21" s="52">
        <f t="shared" si="5"/>
        <v>213.62097497756957</v>
      </c>
      <c r="R21" s="52">
        <f t="shared" si="5"/>
        <v>231.87000299072878</v>
      </c>
      <c r="S21" s="52">
        <f t="shared" si="5"/>
        <v>250.11903100388798</v>
      </c>
      <c r="T21" s="52">
        <f t="shared" si="5"/>
        <v>268.36805901704719</v>
      </c>
      <c r="U21" s="52">
        <f t="shared" si="5"/>
        <v>298.42528162695646</v>
      </c>
      <c r="V21" s="52">
        <f t="shared" si="5"/>
        <v>328.48250423686574</v>
      </c>
      <c r="W21" s="52">
        <f t="shared" si="5"/>
        <v>358.53972684677507</v>
      </c>
      <c r="X21" s="52">
        <f t="shared" si="5"/>
        <v>388.59694945668434</v>
      </c>
      <c r="Y21" s="52">
        <f t="shared" si="5"/>
        <v>418.65417206659362</v>
      </c>
      <c r="Z21" s="52">
        <f t="shared" si="5"/>
        <v>447.63792244043469</v>
      </c>
      <c r="AA21" s="52">
        <f t="shared" si="5"/>
        <v>476.62167281427583</v>
      </c>
      <c r="AB21" s="52">
        <f t="shared" si="5"/>
        <v>505.6054231881169</v>
      </c>
      <c r="AC21" s="52">
        <f t="shared" si="5"/>
        <v>534.58917356195798</v>
      </c>
      <c r="AD21" s="52">
        <f t="shared" si="5"/>
        <v>563.57292393579905</v>
      </c>
      <c r="AE21" s="52">
        <f t="shared" si="5"/>
        <v>592.55667430964024</v>
      </c>
      <c r="AF21" s="52">
        <f t="shared" si="5"/>
        <v>621.54042468348132</v>
      </c>
      <c r="AG21" s="52">
        <f t="shared" si="5"/>
        <v>650.5241750573224</v>
      </c>
      <c r="AH21" s="52">
        <f t="shared" si="5"/>
        <v>679.50792543116347</v>
      </c>
      <c r="AI21" s="52">
        <f t="shared" si="5"/>
        <v>708.49167580500455</v>
      </c>
      <c r="AJ21" s="52">
        <f t="shared" si="5"/>
        <v>738.54889841491388</v>
      </c>
      <c r="AK21" s="52">
        <f t="shared" si="5"/>
        <v>768.6061210248231</v>
      </c>
      <c r="AL21" s="52">
        <f t="shared" si="5"/>
        <v>798.66334363473243</v>
      </c>
      <c r="AM21" s="52">
        <f t="shared" si="5"/>
        <v>828.72056624464176</v>
      </c>
      <c r="AN21" s="52">
        <f t="shared" si="5"/>
        <v>858.77778885455098</v>
      </c>
    </row>
    <row r="22" spans="3:40" ht="12.75" x14ac:dyDescent="0.2">
      <c r="C22" s="29"/>
      <c r="D22" s="29"/>
      <c r="E22" s="43" t="s">
        <v>67</v>
      </c>
      <c r="F22" s="46">
        <v>100.4</v>
      </c>
      <c r="G22" s="46">
        <v>109.2</v>
      </c>
      <c r="H22" s="49">
        <f t="shared" si="1"/>
        <v>1.0876494023904382</v>
      </c>
      <c r="I22" s="46"/>
      <c r="J22" s="53" t="str">
        <f t="shared" si="2"/>
        <v>Germany</v>
      </c>
      <c r="K22" s="52">
        <f t="shared" si="3"/>
        <v>105.5019920318725</v>
      </c>
      <c r="L22" s="52">
        <f t="shared" si="4"/>
        <v>123.99203187250995</v>
      </c>
      <c r="M22" s="52">
        <f t="shared" si="4"/>
        <v>142.48207171314741</v>
      </c>
      <c r="N22" s="52">
        <f t="shared" si="5"/>
        <v>160.97211155378486</v>
      </c>
      <c r="O22" s="52">
        <f t="shared" si="5"/>
        <v>179.46215139442231</v>
      </c>
      <c r="P22" s="52">
        <f t="shared" si="5"/>
        <v>197.95219123505976</v>
      </c>
      <c r="Q22" s="52">
        <f t="shared" si="5"/>
        <v>216.44223107569721</v>
      </c>
      <c r="R22" s="52">
        <f t="shared" si="5"/>
        <v>234.93227091633463</v>
      </c>
      <c r="S22" s="52">
        <f t="shared" si="5"/>
        <v>253.42231075697208</v>
      </c>
      <c r="T22" s="52">
        <f t="shared" si="5"/>
        <v>271.91235059760953</v>
      </c>
      <c r="U22" s="52">
        <f t="shared" si="5"/>
        <v>302.36653386454179</v>
      </c>
      <c r="V22" s="52">
        <f t="shared" si="5"/>
        <v>332.82071713147405</v>
      </c>
      <c r="W22" s="52">
        <f t="shared" si="5"/>
        <v>363.27490039840637</v>
      </c>
      <c r="X22" s="52">
        <f t="shared" si="5"/>
        <v>393.72908366533864</v>
      </c>
      <c r="Y22" s="52">
        <f t="shared" si="5"/>
        <v>424.1832669322709</v>
      </c>
      <c r="Z22" s="52">
        <f t="shared" si="5"/>
        <v>453.54980079681269</v>
      </c>
      <c r="AA22" s="52">
        <f t="shared" si="5"/>
        <v>482.91633466135454</v>
      </c>
      <c r="AB22" s="52">
        <f t="shared" si="5"/>
        <v>512.28286852589633</v>
      </c>
      <c r="AC22" s="52">
        <f t="shared" si="5"/>
        <v>541.64940239043824</v>
      </c>
      <c r="AD22" s="52">
        <f t="shared" si="5"/>
        <v>571.01593625498003</v>
      </c>
      <c r="AE22" s="52">
        <f t="shared" si="5"/>
        <v>600.38247011952183</v>
      </c>
      <c r="AF22" s="52">
        <f t="shared" si="5"/>
        <v>629.74900398406373</v>
      </c>
      <c r="AG22" s="52">
        <f t="shared" si="5"/>
        <v>659.11553784860553</v>
      </c>
      <c r="AH22" s="52">
        <f t="shared" si="5"/>
        <v>688.48207171314732</v>
      </c>
      <c r="AI22" s="52">
        <f t="shared" si="5"/>
        <v>717.84860557768923</v>
      </c>
      <c r="AJ22" s="52">
        <f t="shared" si="5"/>
        <v>748.30278884462143</v>
      </c>
      <c r="AK22" s="52">
        <f t="shared" si="5"/>
        <v>778.75697211155375</v>
      </c>
      <c r="AL22" s="52">
        <f t="shared" si="5"/>
        <v>809.21115537848596</v>
      </c>
      <c r="AM22" s="52">
        <f t="shared" si="5"/>
        <v>839.66533864541827</v>
      </c>
      <c r="AN22" s="52">
        <f t="shared" si="5"/>
        <v>870.11952191235059</v>
      </c>
    </row>
    <row r="23" spans="3:40" ht="12.75" x14ac:dyDescent="0.2">
      <c r="C23" s="29"/>
      <c r="D23" s="29"/>
      <c r="E23" s="43" t="s">
        <v>68</v>
      </c>
      <c r="F23" s="46">
        <v>100.02</v>
      </c>
      <c r="G23" s="46">
        <v>101.75</v>
      </c>
      <c r="H23" s="49">
        <f t="shared" si="1"/>
        <v>1.0172965406918617</v>
      </c>
      <c r="I23" s="46"/>
      <c r="J23" s="53" t="str">
        <f t="shared" si="2"/>
        <v>Greece</v>
      </c>
      <c r="K23" s="52">
        <f t="shared" si="3"/>
        <v>98.67776444711059</v>
      </c>
      <c r="L23" s="52">
        <f t="shared" si="4"/>
        <v>115.97180563887224</v>
      </c>
      <c r="M23" s="52">
        <f t="shared" si="4"/>
        <v>133.26584683063388</v>
      </c>
      <c r="N23" s="52">
        <f t="shared" si="5"/>
        <v>150.55988802239554</v>
      </c>
      <c r="O23" s="52">
        <f t="shared" si="5"/>
        <v>167.85392921415718</v>
      </c>
      <c r="P23" s="52">
        <f t="shared" si="5"/>
        <v>185.14797040591884</v>
      </c>
      <c r="Q23" s="52">
        <f t="shared" si="5"/>
        <v>202.44201159768048</v>
      </c>
      <c r="R23" s="52">
        <f t="shared" si="5"/>
        <v>219.73605278944214</v>
      </c>
      <c r="S23" s="52">
        <f t="shared" si="5"/>
        <v>237.03009398120378</v>
      </c>
      <c r="T23" s="52">
        <f t="shared" si="5"/>
        <v>254.32413517296541</v>
      </c>
      <c r="U23" s="52">
        <f t="shared" si="5"/>
        <v>282.80843831233756</v>
      </c>
      <c r="V23" s="52">
        <f t="shared" si="5"/>
        <v>311.29274145170967</v>
      </c>
      <c r="W23" s="52">
        <f t="shared" si="5"/>
        <v>339.77704459108179</v>
      </c>
      <c r="X23" s="52">
        <f t="shared" si="5"/>
        <v>368.26134773045396</v>
      </c>
      <c r="Y23" s="52">
        <f t="shared" si="5"/>
        <v>396.74565086982608</v>
      </c>
      <c r="Z23" s="52">
        <f t="shared" si="5"/>
        <v>424.21265746850634</v>
      </c>
      <c r="AA23" s="52">
        <f t="shared" si="5"/>
        <v>451.67966406718659</v>
      </c>
      <c r="AB23" s="52">
        <f t="shared" si="5"/>
        <v>479.14667066586685</v>
      </c>
      <c r="AC23" s="52">
        <f t="shared" si="5"/>
        <v>506.61367726454711</v>
      </c>
      <c r="AD23" s="52">
        <f t="shared" si="5"/>
        <v>534.08068386322736</v>
      </c>
      <c r="AE23" s="52">
        <f t="shared" si="5"/>
        <v>561.54769046190768</v>
      </c>
      <c r="AF23" s="52">
        <f t="shared" si="5"/>
        <v>589.01469706058788</v>
      </c>
      <c r="AG23" s="52">
        <f t="shared" si="5"/>
        <v>616.48170365926819</v>
      </c>
      <c r="AH23" s="52">
        <f t="shared" si="5"/>
        <v>643.94871025794851</v>
      </c>
      <c r="AI23" s="52">
        <f t="shared" si="5"/>
        <v>671.41571685662871</v>
      </c>
      <c r="AJ23" s="52">
        <f t="shared" si="5"/>
        <v>699.90001999600088</v>
      </c>
      <c r="AK23" s="52">
        <f t="shared" si="5"/>
        <v>728.38432313537294</v>
      </c>
      <c r="AL23" s="52">
        <f t="shared" si="5"/>
        <v>756.86862627474511</v>
      </c>
      <c r="AM23" s="52">
        <f t="shared" si="5"/>
        <v>785.35292941411728</v>
      </c>
      <c r="AN23" s="52">
        <f t="shared" si="5"/>
        <v>813.83723255348934</v>
      </c>
    </row>
    <row r="24" spans="3:40" ht="12.75" x14ac:dyDescent="0.2">
      <c r="C24" s="29"/>
      <c r="D24" s="29"/>
      <c r="E24" s="43" t="s">
        <v>69</v>
      </c>
      <c r="F24" s="46">
        <v>100.45</v>
      </c>
      <c r="G24" s="46">
        <v>119.04</v>
      </c>
      <c r="H24" s="49">
        <f t="shared" si="1"/>
        <v>1.1850671976107516</v>
      </c>
      <c r="I24" s="46"/>
      <c r="J24" s="53" t="str">
        <f t="shared" si="2"/>
        <v>Hungary</v>
      </c>
      <c r="K24" s="52">
        <f t="shared" si="3"/>
        <v>114.95151816824291</v>
      </c>
      <c r="L24" s="52">
        <f t="shared" si="4"/>
        <v>135.09766052762569</v>
      </c>
      <c r="M24" s="52">
        <f t="shared" si="4"/>
        <v>155.24380288700846</v>
      </c>
      <c r="N24" s="52">
        <f t="shared" si="5"/>
        <v>175.38994524639125</v>
      </c>
      <c r="O24" s="52">
        <f t="shared" si="5"/>
        <v>195.53608760577401</v>
      </c>
      <c r="P24" s="52">
        <f t="shared" si="5"/>
        <v>215.68222996515681</v>
      </c>
      <c r="Q24" s="52">
        <f t="shared" si="5"/>
        <v>235.82837232453957</v>
      </c>
      <c r="R24" s="52">
        <f t="shared" si="5"/>
        <v>255.97451468392237</v>
      </c>
      <c r="S24" s="52">
        <f t="shared" si="5"/>
        <v>276.12065704330513</v>
      </c>
      <c r="T24" s="52">
        <f t="shared" si="5"/>
        <v>296.26679940268792</v>
      </c>
      <c r="U24" s="52">
        <f t="shared" si="5"/>
        <v>329.44868093578896</v>
      </c>
      <c r="V24" s="52">
        <f t="shared" si="5"/>
        <v>362.63056246888999</v>
      </c>
      <c r="W24" s="52">
        <f t="shared" si="5"/>
        <v>395.81244400199103</v>
      </c>
      <c r="X24" s="52">
        <f t="shared" si="5"/>
        <v>428.99432553509212</v>
      </c>
      <c r="Y24" s="52">
        <f t="shared" si="5"/>
        <v>462.17620706819315</v>
      </c>
      <c r="Z24" s="52">
        <f t="shared" si="5"/>
        <v>494.17302140368344</v>
      </c>
      <c r="AA24" s="52">
        <f t="shared" si="5"/>
        <v>526.16983573917378</v>
      </c>
      <c r="AB24" s="52">
        <f t="shared" si="5"/>
        <v>558.16665007466406</v>
      </c>
      <c r="AC24" s="52">
        <f t="shared" si="5"/>
        <v>590.16346441015435</v>
      </c>
      <c r="AD24" s="52">
        <f t="shared" si="5"/>
        <v>622.16027874564463</v>
      </c>
      <c r="AE24" s="52">
        <f t="shared" si="5"/>
        <v>654.15709308113492</v>
      </c>
      <c r="AF24" s="52">
        <f t="shared" si="5"/>
        <v>686.1539074166252</v>
      </c>
      <c r="AG24" s="52">
        <f t="shared" si="5"/>
        <v>718.15072175211549</v>
      </c>
      <c r="AH24" s="52">
        <f t="shared" si="5"/>
        <v>750.14753608760577</v>
      </c>
      <c r="AI24" s="52">
        <f t="shared" si="5"/>
        <v>782.14435042309606</v>
      </c>
      <c r="AJ24" s="52">
        <f t="shared" si="5"/>
        <v>815.32623195619715</v>
      </c>
      <c r="AK24" s="52">
        <f t="shared" si="5"/>
        <v>848.50811348929813</v>
      </c>
      <c r="AL24" s="52">
        <f t="shared" si="5"/>
        <v>881.68999502239922</v>
      </c>
      <c r="AM24" s="52">
        <f t="shared" si="5"/>
        <v>914.87187655550031</v>
      </c>
      <c r="AN24" s="52">
        <f t="shared" si="5"/>
        <v>948.05375808860128</v>
      </c>
    </row>
    <row r="25" spans="3:40" ht="12.75" x14ac:dyDescent="0.2">
      <c r="C25" s="29"/>
      <c r="D25" s="29"/>
      <c r="E25" s="43" t="s">
        <v>70</v>
      </c>
      <c r="F25" s="46">
        <v>99.8</v>
      </c>
      <c r="G25" s="46">
        <v>103.6</v>
      </c>
      <c r="H25" s="49">
        <f t="shared" si="1"/>
        <v>1.0380761523046091</v>
      </c>
      <c r="I25" s="46"/>
      <c r="J25" s="53" t="str">
        <f t="shared" si="2"/>
        <v>Ireland</v>
      </c>
      <c r="K25" s="52">
        <f t="shared" si="3"/>
        <v>100.69338677354709</v>
      </c>
      <c r="L25" s="52">
        <f t="shared" si="4"/>
        <v>118.34068136272545</v>
      </c>
      <c r="M25" s="52">
        <f t="shared" si="4"/>
        <v>135.98797595190379</v>
      </c>
      <c r="N25" s="52">
        <f t="shared" si="5"/>
        <v>153.63527054108215</v>
      </c>
      <c r="O25" s="52">
        <f t="shared" si="5"/>
        <v>171.28256513026051</v>
      </c>
      <c r="P25" s="52">
        <f t="shared" si="5"/>
        <v>188.92985971943887</v>
      </c>
      <c r="Q25" s="52">
        <f t="shared" si="5"/>
        <v>206.57715430861722</v>
      </c>
      <c r="R25" s="52">
        <f t="shared" si="5"/>
        <v>224.22444889779558</v>
      </c>
      <c r="S25" s="52">
        <f t="shared" si="5"/>
        <v>241.87174348697394</v>
      </c>
      <c r="T25" s="52">
        <f t="shared" si="5"/>
        <v>259.5190380761523</v>
      </c>
      <c r="U25" s="52">
        <f t="shared" si="5"/>
        <v>288.58517034068132</v>
      </c>
      <c r="V25" s="52">
        <f t="shared" si="5"/>
        <v>317.65130260521039</v>
      </c>
      <c r="W25" s="52">
        <f t="shared" si="5"/>
        <v>346.71743486973946</v>
      </c>
      <c r="X25" s="52">
        <f t="shared" si="5"/>
        <v>375.78356713426854</v>
      </c>
      <c r="Y25" s="52">
        <f t="shared" si="5"/>
        <v>404.84969939879755</v>
      </c>
      <c r="Z25" s="52">
        <f t="shared" si="5"/>
        <v>432.87775551102203</v>
      </c>
      <c r="AA25" s="52">
        <f t="shared" si="5"/>
        <v>460.90581162324645</v>
      </c>
      <c r="AB25" s="52">
        <f t="shared" si="5"/>
        <v>488.93386773547093</v>
      </c>
      <c r="AC25" s="52">
        <f t="shared" si="5"/>
        <v>516.9619238476954</v>
      </c>
      <c r="AD25" s="52">
        <f t="shared" si="5"/>
        <v>544.98997995991976</v>
      </c>
      <c r="AE25" s="52">
        <f t="shared" si="5"/>
        <v>573.01803607214424</v>
      </c>
      <c r="AF25" s="52">
        <f t="shared" si="5"/>
        <v>601.04609218436872</v>
      </c>
      <c r="AG25" s="52">
        <f t="shared" si="5"/>
        <v>629.07414829659319</v>
      </c>
      <c r="AH25" s="52">
        <f t="shared" si="5"/>
        <v>657.10220440881756</v>
      </c>
      <c r="AI25" s="52">
        <f t="shared" si="5"/>
        <v>685.13026052104203</v>
      </c>
      <c r="AJ25" s="52">
        <f t="shared" si="5"/>
        <v>714.19639278557111</v>
      </c>
      <c r="AK25" s="52">
        <f t="shared" si="5"/>
        <v>743.26252505010018</v>
      </c>
      <c r="AL25" s="52">
        <f t="shared" si="5"/>
        <v>772.32865731462925</v>
      </c>
      <c r="AM25" s="52">
        <f t="shared" si="5"/>
        <v>801.39478957915821</v>
      </c>
      <c r="AN25" s="52">
        <f t="shared" si="5"/>
        <v>830.46092184368729</v>
      </c>
    </row>
    <row r="26" spans="3:40" ht="12.75" x14ac:dyDescent="0.2">
      <c r="E26" s="43" t="s">
        <v>71</v>
      </c>
      <c r="F26" s="46">
        <v>99.9</v>
      </c>
      <c r="G26" s="46">
        <v>105</v>
      </c>
      <c r="H26" s="49">
        <f t="shared" si="1"/>
        <v>1.0510510510510509</v>
      </c>
      <c r="I26" s="46"/>
      <c r="J26" s="53" t="str">
        <f t="shared" si="2"/>
        <v>Italy</v>
      </c>
      <c r="K26" s="52">
        <f t="shared" si="3"/>
        <v>101.95195195195194</v>
      </c>
      <c r="L26" s="52">
        <f t="shared" si="4"/>
        <v>119.8198198198198</v>
      </c>
      <c r="M26" s="52">
        <f t="shared" si="4"/>
        <v>137.68768768768766</v>
      </c>
      <c r="N26" s="52">
        <f t="shared" si="5"/>
        <v>155.55555555555554</v>
      </c>
      <c r="O26" s="52">
        <f t="shared" si="5"/>
        <v>173.4234234234234</v>
      </c>
      <c r="P26" s="52">
        <f t="shared" si="5"/>
        <v>191.29129129129126</v>
      </c>
      <c r="Q26" s="52">
        <f t="shared" si="5"/>
        <v>209.15915915915912</v>
      </c>
      <c r="R26" s="52">
        <f t="shared" si="5"/>
        <v>227.027027027027</v>
      </c>
      <c r="S26" s="52">
        <f t="shared" si="5"/>
        <v>244.89489489489486</v>
      </c>
      <c r="T26" s="52">
        <f t="shared" si="5"/>
        <v>262.76276276276275</v>
      </c>
      <c r="U26" s="52">
        <f t="shared" si="5"/>
        <v>292.19219219219212</v>
      </c>
      <c r="V26" s="52">
        <f t="shared" si="5"/>
        <v>321.62162162162156</v>
      </c>
      <c r="W26" s="52">
        <f t="shared" si="5"/>
        <v>351.05105105105099</v>
      </c>
      <c r="X26" s="52">
        <f t="shared" si="5"/>
        <v>380.48048048048042</v>
      </c>
      <c r="Y26" s="52">
        <f t="shared" si="5"/>
        <v>409.90990990990986</v>
      </c>
      <c r="Z26" s="52">
        <f t="shared" si="5"/>
        <v>438.28828828828824</v>
      </c>
      <c r="AA26" s="52">
        <f t="shared" si="5"/>
        <v>466.66666666666657</v>
      </c>
      <c r="AB26" s="52">
        <f t="shared" si="5"/>
        <v>495.04504504504496</v>
      </c>
      <c r="AC26" s="52">
        <f t="shared" si="5"/>
        <v>523.4234234234234</v>
      </c>
      <c r="AD26" s="52">
        <f t="shared" si="5"/>
        <v>551.80180180180173</v>
      </c>
      <c r="AE26" s="52">
        <f t="shared" si="5"/>
        <v>580.18018018018006</v>
      </c>
      <c r="AF26" s="52">
        <f t="shared" si="5"/>
        <v>608.5585585585585</v>
      </c>
      <c r="AG26" s="52">
        <f t="shared" si="5"/>
        <v>636.93693693693683</v>
      </c>
      <c r="AH26" s="52">
        <f t="shared" si="5"/>
        <v>665.31531531531527</v>
      </c>
      <c r="AI26" s="52">
        <f t="shared" si="5"/>
        <v>693.6936936936936</v>
      </c>
      <c r="AJ26" s="52">
        <f t="shared" si="5"/>
        <v>723.12312312312304</v>
      </c>
      <c r="AK26" s="52">
        <f t="shared" si="5"/>
        <v>752.55255255255247</v>
      </c>
      <c r="AL26" s="52">
        <f t="shared" si="5"/>
        <v>781.9819819819819</v>
      </c>
      <c r="AM26" s="52">
        <f t="shared" si="5"/>
        <v>811.41141141141134</v>
      </c>
      <c r="AN26" s="52">
        <f t="shared" si="5"/>
        <v>840.84084084084077</v>
      </c>
    </row>
    <row r="27" spans="3:40" ht="12.75" x14ac:dyDescent="0.2">
      <c r="E27" s="43" t="s">
        <v>72</v>
      </c>
      <c r="F27" s="46">
        <v>100.1</v>
      </c>
      <c r="G27" s="46">
        <v>112.14</v>
      </c>
      <c r="H27" s="49">
        <f t="shared" si="1"/>
        <v>1.1202797202797203</v>
      </c>
      <c r="I27" s="46"/>
      <c r="J27" s="53" t="str">
        <f t="shared" si="2"/>
        <v>Latvia</v>
      </c>
      <c r="K27" s="52">
        <f t="shared" si="3"/>
        <v>108.66713286713288</v>
      </c>
      <c r="L27" s="52">
        <f t="shared" si="4"/>
        <v>127.71188811188811</v>
      </c>
      <c r="M27" s="52">
        <f t="shared" si="4"/>
        <v>146.75664335664337</v>
      </c>
      <c r="N27" s="52">
        <f t="shared" si="5"/>
        <v>165.8013986013986</v>
      </c>
      <c r="O27" s="52">
        <f t="shared" si="5"/>
        <v>184.84615384615387</v>
      </c>
      <c r="P27" s="52">
        <f t="shared" si="5"/>
        <v>203.8909090909091</v>
      </c>
      <c r="Q27" s="52">
        <f t="shared" si="5"/>
        <v>222.93566433566434</v>
      </c>
      <c r="R27" s="52">
        <f t="shared" si="5"/>
        <v>241.98041958041961</v>
      </c>
      <c r="S27" s="52">
        <f t="shared" si="5"/>
        <v>261.02517482517482</v>
      </c>
      <c r="T27" s="52">
        <f t="shared" si="5"/>
        <v>280.06993006993008</v>
      </c>
      <c r="U27" s="52">
        <f t="shared" si="5"/>
        <v>311.43776223776223</v>
      </c>
      <c r="V27" s="52">
        <f t="shared" si="5"/>
        <v>342.80559440559443</v>
      </c>
      <c r="W27" s="52">
        <f t="shared" si="5"/>
        <v>374.17342657342658</v>
      </c>
      <c r="X27" s="52">
        <f t="shared" si="5"/>
        <v>405.54125874125879</v>
      </c>
      <c r="Y27" s="52">
        <f t="shared" si="5"/>
        <v>436.90909090909093</v>
      </c>
      <c r="Z27" s="52">
        <f t="shared" si="5"/>
        <v>467.15664335664337</v>
      </c>
      <c r="AA27" s="52">
        <f t="shared" si="5"/>
        <v>497.40419580419581</v>
      </c>
      <c r="AB27" s="52">
        <f t="shared" si="5"/>
        <v>527.65174825174824</v>
      </c>
      <c r="AC27" s="52">
        <f t="shared" si="5"/>
        <v>557.89930069930074</v>
      </c>
      <c r="AD27" s="52">
        <f t="shared" si="5"/>
        <v>588.14685314685323</v>
      </c>
      <c r="AE27" s="52">
        <f t="shared" si="5"/>
        <v>618.39440559440561</v>
      </c>
      <c r="AF27" s="52">
        <f t="shared" si="5"/>
        <v>648.64195804195811</v>
      </c>
      <c r="AG27" s="52">
        <f t="shared" si="5"/>
        <v>678.88951048951049</v>
      </c>
      <c r="AH27" s="52">
        <f t="shared" si="5"/>
        <v>709.13706293706298</v>
      </c>
      <c r="AI27" s="52">
        <f t="shared" si="5"/>
        <v>739.38461538461547</v>
      </c>
      <c r="AJ27" s="52">
        <f t="shared" si="5"/>
        <v>770.75244755244762</v>
      </c>
      <c r="AK27" s="52">
        <f t="shared" si="5"/>
        <v>802.12027972027977</v>
      </c>
      <c r="AL27" s="52">
        <f t="shared" si="5"/>
        <v>833.48811188811192</v>
      </c>
      <c r="AM27" s="52">
        <f t="shared" si="5"/>
        <v>864.85594405594406</v>
      </c>
      <c r="AN27" s="52">
        <f t="shared" si="5"/>
        <v>896.22377622377621</v>
      </c>
    </row>
    <row r="28" spans="3:40" ht="12.75" x14ac:dyDescent="0.2">
      <c r="E28" s="43" t="s">
        <v>73</v>
      </c>
      <c r="F28" s="46">
        <v>100.68</v>
      </c>
      <c r="G28" s="46">
        <v>115.75</v>
      </c>
      <c r="H28" s="49">
        <f t="shared" si="1"/>
        <v>1.1496821613031385</v>
      </c>
      <c r="I28" s="46"/>
      <c r="J28" s="53" t="str">
        <f t="shared" si="2"/>
        <v>Lithuania</v>
      </c>
      <c r="K28" s="52">
        <f t="shared" si="3"/>
        <v>111.51916964640444</v>
      </c>
      <c r="L28" s="52">
        <f t="shared" si="4"/>
        <v>131.06376638855778</v>
      </c>
      <c r="M28" s="52">
        <f t="shared" si="4"/>
        <v>150.60836313071115</v>
      </c>
      <c r="N28" s="52">
        <f t="shared" si="5"/>
        <v>170.1529598728645</v>
      </c>
      <c r="O28" s="52">
        <f t="shared" si="5"/>
        <v>189.69755661501785</v>
      </c>
      <c r="P28" s="52">
        <f t="shared" si="5"/>
        <v>209.24215335717122</v>
      </c>
      <c r="Q28" s="52">
        <f t="shared" si="5"/>
        <v>228.78675009932456</v>
      </c>
      <c r="R28" s="52">
        <f t="shared" si="5"/>
        <v>248.33134684147791</v>
      </c>
      <c r="S28" s="52">
        <f t="shared" si="5"/>
        <v>267.87594358363128</v>
      </c>
      <c r="T28" s="52">
        <f t="shared" si="5"/>
        <v>287.4205403257846</v>
      </c>
      <c r="U28" s="52">
        <f t="shared" si="5"/>
        <v>319.61164084227249</v>
      </c>
      <c r="V28" s="52">
        <f t="shared" si="5"/>
        <v>351.80274135876039</v>
      </c>
      <c r="W28" s="52">
        <f t="shared" si="5"/>
        <v>383.99384187524828</v>
      </c>
      <c r="X28" s="52">
        <f t="shared" si="5"/>
        <v>416.18494239173612</v>
      </c>
      <c r="Y28" s="52">
        <f t="shared" si="5"/>
        <v>448.37604290822401</v>
      </c>
      <c r="Z28" s="52">
        <f t="shared" si="5"/>
        <v>479.41746126340877</v>
      </c>
      <c r="AA28" s="52">
        <f t="shared" si="5"/>
        <v>510.45887961859347</v>
      </c>
      <c r="AB28" s="52">
        <f t="shared" si="5"/>
        <v>541.50029797377817</v>
      </c>
      <c r="AC28" s="52">
        <f t="shared" si="5"/>
        <v>572.54171632896293</v>
      </c>
      <c r="AD28" s="52">
        <f t="shared" si="5"/>
        <v>603.58313468414769</v>
      </c>
      <c r="AE28" s="52">
        <f t="shared" si="5"/>
        <v>634.62455303933245</v>
      </c>
      <c r="AF28" s="52">
        <f t="shared" si="5"/>
        <v>665.66597139451721</v>
      </c>
      <c r="AG28" s="52">
        <f t="shared" si="5"/>
        <v>696.70738974970197</v>
      </c>
      <c r="AH28" s="52">
        <f t="shared" si="5"/>
        <v>727.74880810488662</v>
      </c>
      <c r="AI28" s="52">
        <f t="shared" si="5"/>
        <v>758.79022646007138</v>
      </c>
      <c r="AJ28" s="52">
        <f t="shared" si="5"/>
        <v>790.98132697655933</v>
      </c>
      <c r="AK28" s="52">
        <f t="shared" si="5"/>
        <v>823.17242749304717</v>
      </c>
      <c r="AL28" s="52">
        <f t="shared" si="5"/>
        <v>855.363528009535</v>
      </c>
      <c r="AM28" s="52">
        <f t="shared" si="5"/>
        <v>887.55462852602295</v>
      </c>
      <c r="AN28" s="52">
        <f t="shared" si="5"/>
        <v>919.74572904251079</v>
      </c>
    </row>
    <row r="29" spans="3:40" ht="12.75" x14ac:dyDescent="0.2">
      <c r="E29" s="43" t="s">
        <v>74</v>
      </c>
      <c r="F29" s="46">
        <v>100.04</v>
      </c>
      <c r="G29" s="46">
        <v>109.61</v>
      </c>
      <c r="H29" s="49">
        <f t="shared" si="1"/>
        <v>1.0956617353058775</v>
      </c>
      <c r="I29" s="46"/>
      <c r="J29" s="53" t="str">
        <f t="shared" si="2"/>
        <v>Luxembourg</v>
      </c>
      <c r="K29" s="52">
        <f t="shared" si="3"/>
        <v>106.27918832467012</v>
      </c>
      <c r="L29" s="52">
        <f t="shared" si="4"/>
        <v>124.90543782487003</v>
      </c>
      <c r="M29" s="52">
        <f t="shared" si="4"/>
        <v>143.53168732506995</v>
      </c>
      <c r="N29" s="52">
        <f t="shared" si="5"/>
        <v>162.15793682526987</v>
      </c>
      <c r="O29" s="52">
        <f t="shared" si="5"/>
        <v>180.78418632546979</v>
      </c>
      <c r="P29" s="52">
        <f t="shared" si="5"/>
        <v>199.41043582566971</v>
      </c>
      <c r="Q29" s="52">
        <f t="shared" si="5"/>
        <v>218.03668532586963</v>
      </c>
      <c r="R29" s="52">
        <f t="shared" si="5"/>
        <v>236.66293482606955</v>
      </c>
      <c r="S29" s="52">
        <f t="shared" si="5"/>
        <v>255.28918432626946</v>
      </c>
      <c r="T29" s="52">
        <f t="shared" si="5"/>
        <v>273.91543382646938</v>
      </c>
      <c r="U29" s="52">
        <f t="shared" si="5"/>
        <v>304.59396241503396</v>
      </c>
      <c r="V29" s="52">
        <f t="shared" si="5"/>
        <v>335.27249100359853</v>
      </c>
      <c r="W29" s="52">
        <f t="shared" si="5"/>
        <v>365.95101959216311</v>
      </c>
      <c r="X29" s="52">
        <f t="shared" si="5"/>
        <v>396.62954818072768</v>
      </c>
      <c r="Y29" s="52">
        <f t="shared" si="5"/>
        <v>427.30807676929226</v>
      </c>
      <c r="Z29" s="52">
        <f t="shared" si="5"/>
        <v>456.89094362255094</v>
      </c>
      <c r="AA29" s="52">
        <f t="shared" si="5"/>
        <v>486.47381047580961</v>
      </c>
      <c r="AB29" s="52">
        <f t="shared" si="5"/>
        <v>516.05667732906829</v>
      </c>
      <c r="AC29" s="52">
        <f t="shared" si="5"/>
        <v>545.63954418232697</v>
      </c>
      <c r="AD29" s="52">
        <f t="shared" si="5"/>
        <v>575.22241103558565</v>
      </c>
      <c r="AE29" s="52">
        <f t="shared" si="5"/>
        <v>604.80527788884444</v>
      </c>
      <c r="AF29" s="52">
        <f t="shared" si="5"/>
        <v>634.38814474210312</v>
      </c>
      <c r="AG29" s="52">
        <f t="shared" si="5"/>
        <v>663.9710115953618</v>
      </c>
      <c r="AH29" s="52">
        <f t="shared" si="5"/>
        <v>693.55387844862048</v>
      </c>
      <c r="AI29" s="52">
        <f t="shared" si="5"/>
        <v>723.13674530187916</v>
      </c>
      <c r="AJ29" s="52">
        <f t="shared" si="5"/>
        <v>753.81527389044368</v>
      </c>
      <c r="AK29" s="52">
        <f t="shared" si="5"/>
        <v>784.49380247900831</v>
      </c>
      <c r="AL29" s="52">
        <f t="shared" si="5"/>
        <v>815.17233106757283</v>
      </c>
      <c r="AM29" s="52">
        <f t="shared" si="5"/>
        <v>845.85085965613746</v>
      </c>
      <c r="AN29" s="52">
        <f t="shared" si="5"/>
        <v>876.52938824470198</v>
      </c>
    </row>
    <row r="30" spans="3:40" ht="12.75" x14ac:dyDescent="0.2">
      <c r="E30" s="43" t="s">
        <v>75</v>
      </c>
      <c r="F30" s="46">
        <v>100.9</v>
      </c>
      <c r="G30" s="46">
        <v>107.12</v>
      </c>
      <c r="H30" s="49">
        <f t="shared" si="1"/>
        <v>1.0616451932606541</v>
      </c>
      <c r="I30" s="46"/>
      <c r="J30" s="53" t="str">
        <f t="shared" si="2"/>
        <v>Malta</v>
      </c>
      <c r="K30" s="52">
        <f t="shared" si="3"/>
        <v>102.97958374628345</v>
      </c>
      <c r="L30" s="52">
        <f t="shared" si="4"/>
        <v>121.02755203171456</v>
      </c>
      <c r="M30" s="52">
        <f t="shared" si="4"/>
        <v>139.07552031714567</v>
      </c>
      <c r="N30" s="52">
        <f t="shared" si="5"/>
        <v>157.1234886025768</v>
      </c>
      <c r="O30" s="52">
        <f t="shared" si="5"/>
        <v>175.17145688800792</v>
      </c>
      <c r="P30" s="52">
        <f t="shared" si="5"/>
        <v>193.21942517343905</v>
      </c>
      <c r="Q30" s="52">
        <f t="shared" si="5"/>
        <v>211.26739345887017</v>
      </c>
      <c r="R30" s="52">
        <f t="shared" si="5"/>
        <v>229.3153617443013</v>
      </c>
      <c r="S30" s="52">
        <f t="shared" si="5"/>
        <v>247.3633300297324</v>
      </c>
      <c r="T30" s="52">
        <f t="shared" si="5"/>
        <v>265.41129831516355</v>
      </c>
      <c r="U30" s="52">
        <f t="shared" si="5"/>
        <v>295.13736372646184</v>
      </c>
      <c r="V30" s="52">
        <f t="shared" si="5"/>
        <v>324.86342913776014</v>
      </c>
      <c r="W30" s="52">
        <f t="shared" si="5"/>
        <v>354.58949454905849</v>
      </c>
      <c r="X30" s="52">
        <f t="shared" si="5"/>
        <v>384.31555996035678</v>
      </c>
      <c r="Y30" s="52">
        <f t="shared" ref="N30:AN38" si="6">Y$40*$H30</f>
        <v>414.04162537165507</v>
      </c>
      <c r="Z30" s="52">
        <f t="shared" si="6"/>
        <v>442.70604558969274</v>
      </c>
      <c r="AA30" s="52">
        <f t="shared" si="6"/>
        <v>471.3704658077304</v>
      </c>
      <c r="AB30" s="52">
        <f t="shared" si="6"/>
        <v>500.03488602576806</v>
      </c>
      <c r="AC30" s="52">
        <f t="shared" si="6"/>
        <v>528.69930624380572</v>
      </c>
      <c r="AD30" s="52">
        <f t="shared" si="6"/>
        <v>557.36372646184338</v>
      </c>
      <c r="AE30" s="52">
        <f t="shared" si="6"/>
        <v>586.02814667988105</v>
      </c>
      <c r="AF30" s="52">
        <f t="shared" si="6"/>
        <v>614.69256689791871</v>
      </c>
      <c r="AG30" s="52">
        <f t="shared" si="6"/>
        <v>643.35698711595637</v>
      </c>
      <c r="AH30" s="52">
        <f t="shared" si="6"/>
        <v>672.02140733399403</v>
      </c>
      <c r="AI30" s="52">
        <f t="shared" si="6"/>
        <v>700.6858275520317</v>
      </c>
      <c r="AJ30" s="52">
        <f t="shared" si="6"/>
        <v>730.41189296333005</v>
      </c>
      <c r="AK30" s="52">
        <f t="shared" si="6"/>
        <v>760.13795837462828</v>
      </c>
      <c r="AL30" s="52">
        <f t="shared" si="6"/>
        <v>789.86402378592663</v>
      </c>
      <c r="AM30" s="52">
        <f t="shared" si="6"/>
        <v>819.59008919722498</v>
      </c>
      <c r="AN30" s="52">
        <f t="shared" si="6"/>
        <v>849.31615460852322</v>
      </c>
    </row>
    <row r="31" spans="3:40" ht="12.75" x14ac:dyDescent="0.2">
      <c r="E31" s="43" t="s">
        <v>76</v>
      </c>
      <c r="F31" s="46">
        <v>100.11</v>
      </c>
      <c r="G31" s="46">
        <v>109.98</v>
      </c>
      <c r="H31" s="49">
        <f t="shared" si="1"/>
        <v>1.0985915492957747</v>
      </c>
      <c r="I31" s="46"/>
      <c r="J31" s="53" t="str">
        <f t="shared" si="2"/>
        <v>Netherlands</v>
      </c>
      <c r="K31" s="52">
        <f t="shared" si="3"/>
        <v>106.56338028169014</v>
      </c>
      <c r="L31" s="52">
        <f t="shared" si="4"/>
        <v>125.23943661971832</v>
      </c>
      <c r="M31" s="52">
        <f t="shared" si="4"/>
        <v>143.91549295774649</v>
      </c>
      <c r="N31" s="52">
        <f t="shared" si="6"/>
        <v>162.59154929577466</v>
      </c>
      <c r="O31" s="52">
        <f t="shared" si="6"/>
        <v>181.26760563380284</v>
      </c>
      <c r="P31" s="52">
        <f t="shared" si="6"/>
        <v>199.94366197183101</v>
      </c>
      <c r="Q31" s="52">
        <f t="shared" si="6"/>
        <v>218.61971830985917</v>
      </c>
      <c r="R31" s="52">
        <f t="shared" si="6"/>
        <v>237.29577464788736</v>
      </c>
      <c r="S31" s="52">
        <f t="shared" si="6"/>
        <v>255.97183098591552</v>
      </c>
      <c r="T31" s="52">
        <f t="shared" si="6"/>
        <v>274.64788732394368</v>
      </c>
      <c r="U31" s="52">
        <f t="shared" si="6"/>
        <v>305.4084507042254</v>
      </c>
      <c r="V31" s="52">
        <f t="shared" si="6"/>
        <v>336.16901408450707</v>
      </c>
      <c r="W31" s="52">
        <f t="shared" si="6"/>
        <v>366.92957746478874</v>
      </c>
      <c r="X31" s="52">
        <f t="shared" si="6"/>
        <v>397.69014084507046</v>
      </c>
      <c r="Y31" s="52">
        <f t="shared" si="6"/>
        <v>428.45070422535213</v>
      </c>
      <c r="Z31" s="52">
        <f t="shared" si="6"/>
        <v>458.11267605633805</v>
      </c>
      <c r="AA31" s="52">
        <f t="shared" si="6"/>
        <v>487.77464788732397</v>
      </c>
      <c r="AB31" s="52">
        <f t="shared" si="6"/>
        <v>517.43661971830988</v>
      </c>
      <c r="AC31" s="52">
        <f t="shared" si="6"/>
        <v>547.09859154929586</v>
      </c>
      <c r="AD31" s="52">
        <f t="shared" si="6"/>
        <v>576.76056338028172</v>
      </c>
      <c r="AE31" s="52">
        <f t="shared" si="6"/>
        <v>606.4225352112677</v>
      </c>
      <c r="AF31" s="52">
        <f t="shared" si="6"/>
        <v>636.08450704225356</v>
      </c>
      <c r="AG31" s="52">
        <f t="shared" si="6"/>
        <v>665.74647887323954</v>
      </c>
      <c r="AH31" s="52">
        <f t="shared" si="6"/>
        <v>695.4084507042254</v>
      </c>
      <c r="AI31" s="52">
        <f t="shared" si="6"/>
        <v>725.07042253521138</v>
      </c>
      <c r="AJ31" s="52">
        <f t="shared" si="6"/>
        <v>755.83098591549299</v>
      </c>
      <c r="AK31" s="52">
        <f t="shared" si="6"/>
        <v>786.59154929577471</v>
      </c>
      <c r="AL31" s="52">
        <f t="shared" si="6"/>
        <v>817.35211267605644</v>
      </c>
      <c r="AM31" s="52">
        <f t="shared" si="6"/>
        <v>848.11267605633805</v>
      </c>
      <c r="AN31" s="52">
        <f t="shared" si="6"/>
        <v>878.87323943661977</v>
      </c>
    </row>
    <row r="32" spans="3:40" ht="12.75" x14ac:dyDescent="0.2">
      <c r="E32" s="43" t="s">
        <v>77</v>
      </c>
      <c r="F32" s="46">
        <v>99.8</v>
      </c>
      <c r="G32" s="46">
        <v>108.6</v>
      </c>
      <c r="H32" s="49">
        <f t="shared" si="1"/>
        <v>1.0881763527054107</v>
      </c>
      <c r="I32" s="46"/>
      <c r="J32" s="53" t="str">
        <f t="shared" si="2"/>
        <v>Poland</v>
      </c>
      <c r="K32" s="52">
        <f t="shared" si="3"/>
        <v>105.55310621242484</v>
      </c>
      <c r="L32" s="52">
        <f t="shared" si="4"/>
        <v>124.05210420841682</v>
      </c>
      <c r="M32" s="52">
        <f t="shared" si="4"/>
        <v>142.55110220440881</v>
      </c>
      <c r="N32" s="52">
        <f t="shared" si="6"/>
        <v>161.05010020040078</v>
      </c>
      <c r="O32" s="52">
        <f t="shared" si="6"/>
        <v>179.54909819639278</v>
      </c>
      <c r="P32" s="52">
        <f t="shared" si="6"/>
        <v>198.04809619238475</v>
      </c>
      <c r="Q32" s="52">
        <f t="shared" si="6"/>
        <v>216.54709418837672</v>
      </c>
      <c r="R32" s="52">
        <f t="shared" si="6"/>
        <v>235.04609218436872</v>
      </c>
      <c r="S32" s="52">
        <f t="shared" si="6"/>
        <v>253.54509018036069</v>
      </c>
      <c r="T32" s="52">
        <f t="shared" si="6"/>
        <v>272.04408817635266</v>
      </c>
      <c r="U32" s="52">
        <f t="shared" si="6"/>
        <v>302.51302605210418</v>
      </c>
      <c r="V32" s="52">
        <f t="shared" si="6"/>
        <v>332.98196392785565</v>
      </c>
      <c r="W32" s="52">
        <f t="shared" si="6"/>
        <v>363.45090180360717</v>
      </c>
      <c r="X32" s="52">
        <f t="shared" si="6"/>
        <v>393.91983967935869</v>
      </c>
      <c r="Y32" s="52">
        <f t="shared" si="6"/>
        <v>424.38877755511015</v>
      </c>
      <c r="Z32" s="52">
        <f t="shared" si="6"/>
        <v>453.76953907815624</v>
      </c>
      <c r="AA32" s="52">
        <f t="shared" si="6"/>
        <v>483.15030060120233</v>
      </c>
      <c r="AB32" s="52">
        <f t="shared" si="6"/>
        <v>512.53106212424848</v>
      </c>
      <c r="AC32" s="52">
        <f t="shared" si="6"/>
        <v>541.91182364729457</v>
      </c>
      <c r="AD32" s="52">
        <f t="shared" si="6"/>
        <v>571.29258517034066</v>
      </c>
      <c r="AE32" s="52">
        <f t="shared" si="6"/>
        <v>600.67334669338675</v>
      </c>
      <c r="AF32" s="52">
        <f t="shared" si="6"/>
        <v>630.05410821643284</v>
      </c>
      <c r="AG32" s="52">
        <f t="shared" si="6"/>
        <v>659.43486973947893</v>
      </c>
      <c r="AH32" s="52">
        <f t="shared" si="6"/>
        <v>688.81563126252502</v>
      </c>
      <c r="AI32" s="52">
        <f t="shared" si="6"/>
        <v>718.19639278557111</v>
      </c>
      <c r="AJ32" s="52">
        <f t="shared" si="6"/>
        <v>748.66533066132251</v>
      </c>
      <c r="AK32" s="52">
        <f t="shared" si="6"/>
        <v>779.13426853707404</v>
      </c>
      <c r="AL32" s="52">
        <f t="shared" si="6"/>
        <v>809.60320641282556</v>
      </c>
      <c r="AM32" s="52">
        <f t="shared" si="6"/>
        <v>840.07214428857708</v>
      </c>
      <c r="AN32" s="52">
        <f t="shared" si="6"/>
        <v>870.5410821643286</v>
      </c>
    </row>
    <row r="33" spans="5:40" ht="12.75" x14ac:dyDescent="0.2">
      <c r="E33" s="43" t="s">
        <v>78</v>
      </c>
      <c r="F33" s="46">
        <v>100.64</v>
      </c>
      <c r="G33" s="46">
        <v>103.58</v>
      </c>
      <c r="H33" s="49">
        <f t="shared" si="1"/>
        <v>1.0292130365659777</v>
      </c>
      <c r="I33" s="46"/>
      <c r="J33" s="53" t="str">
        <f t="shared" si="2"/>
        <v>Portugal</v>
      </c>
      <c r="K33" s="52">
        <f t="shared" si="3"/>
        <v>99.83366454689984</v>
      </c>
      <c r="L33" s="52">
        <f t="shared" si="4"/>
        <v>117.33028616852147</v>
      </c>
      <c r="M33" s="52">
        <f t="shared" si="4"/>
        <v>134.82690779014308</v>
      </c>
      <c r="N33" s="52">
        <f t="shared" si="6"/>
        <v>152.3235294117647</v>
      </c>
      <c r="O33" s="52">
        <f t="shared" si="6"/>
        <v>169.82015103338634</v>
      </c>
      <c r="P33" s="52">
        <f t="shared" si="6"/>
        <v>187.31677265500795</v>
      </c>
      <c r="Q33" s="52">
        <f t="shared" si="6"/>
        <v>204.81339427662957</v>
      </c>
      <c r="R33" s="52">
        <f t="shared" si="6"/>
        <v>222.31001589825118</v>
      </c>
      <c r="S33" s="52">
        <f t="shared" si="6"/>
        <v>239.80663751987282</v>
      </c>
      <c r="T33" s="52">
        <f t="shared" si="6"/>
        <v>257.30325914149444</v>
      </c>
      <c r="U33" s="52">
        <f t="shared" si="6"/>
        <v>286.1212241653418</v>
      </c>
      <c r="V33" s="52">
        <f t="shared" si="6"/>
        <v>314.93918918918916</v>
      </c>
      <c r="W33" s="52">
        <f t="shared" si="6"/>
        <v>343.75715421303659</v>
      </c>
      <c r="X33" s="52">
        <f t="shared" si="6"/>
        <v>372.57511923688395</v>
      </c>
      <c r="Y33" s="52">
        <f t="shared" si="6"/>
        <v>401.39308426073131</v>
      </c>
      <c r="Z33" s="52">
        <f t="shared" si="6"/>
        <v>429.1818362480127</v>
      </c>
      <c r="AA33" s="52">
        <f t="shared" si="6"/>
        <v>456.97058823529409</v>
      </c>
      <c r="AB33" s="52">
        <f t="shared" si="6"/>
        <v>484.75934022257553</v>
      </c>
      <c r="AC33" s="52">
        <f t="shared" si="6"/>
        <v>512.54809220985692</v>
      </c>
      <c r="AD33" s="52">
        <f t="shared" si="6"/>
        <v>540.33684419713836</v>
      </c>
      <c r="AE33" s="52">
        <f t="shared" si="6"/>
        <v>568.12559618441969</v>
      </c>
      <c r="AF33" s="52">
        <f t="shared" si="6"/>
        <v>595.91434817170114</v>
      </c>
      <c r="AG33" s="52">
        <f t="shared" si="6"/>
        <v>623.70310015898247</v>
      </c>
      <c r="AH33" s="52">
        <f t="shared" si="6"/>
        <v>651.49185214626391</v>
      </c>
      <c r="AI33" s="52">
        <f t="shared" si="6"/>
        <v>679.28060413354535</v>
      </c>
      <c r="AJ33" s="52">
        <f t="shared" si="6"/>
        <v>708.09856915739272</v>
      </c>
      <c r="AK33" s="52">
        <f t="shared" si="6"/>
        <v>736.91653418124008</v>
      </c>
      <c r="AL33" s="52">
        <f t="shared" si="6"/>
        <v>765.73449920508745</v>
      </c>
      <c r="AM33" s="52">
        <f t="shared" si="6"/>
        <v>794.55246422893481</v>
      </c>
      <c r="AN33" s="52">
        <f t="shared" si="6"/>
        <v>823.37042925278217</v>
      </c>
    </row>
    <row r="34" spans="5:40" ht="12.75" x14ac:dyDescent="0.2">
      <c r="E34" s="43" t="s">
        <v>79</v>
      </c>
      <c r="F34" s="46">
        <v>98.93</v>
      </c>
      <c r="G34" s="46">
        <v>110.67</v>
      </c>
      <c r="H34" s="49">
        <f t="shared" si="1"/>
        <v>1.1186697665015668</v>
      </c>
      <c r="I34" s="46"/>
      <c r="J34" s="53" t="str">
        <f t="shared" si="2"/>
        <v>Romania</v>
      </c>
      <c r="K34" s="52">
        <f t="shared" si="3"/>
        <v>108.51096735065198</v>
      </c>
      <c r="L34" s="52">
        <f t="shared" si="4"/>
        <v>127.52835338117862</v>
      </c>
      <c r="M34" s="52">
        <f t="shared" si="4"/>
        <v>146.54573941170526</v>
      </c>
      <c r="N34" s="52">
        <f t="shared" si="6"/>
        <v>165.56312544223189</v>
      </c>
      <c r="O34" s="52">
        <f t="shared" si="6"/>
        <v>184.58051147275853</v>
      </c>
      <c r="P34" s="52">
        <f t="shared" si="6"/>
        <v>203.59789750328517</v>
      </c>
      <c r="Q34" s="52">
        <f t="shared" si="6"/>
        <v>222.61528353381181</v>
      </c>
      <c r="R34" s="52">
        <f t="shared" si="6"/>
        <v>241.63266956433841</v>
      </c>
      <c r="S34" s="52">
        <f t="shared" si="6"/>
        <v>260.65005559486508</v>
      </c>
      <c r="T34" s="52">
        <f t="shared" si="6"/>
        <v>279.66744162539169</v>
      </c>
      <c r="U34" s="52">
        <f t="shared" si="6"/>
        <v>310.99019508743555</v>
      </c>
      <c r="V34" s="52">
        <f t="shared" si="6"/>
        <v>342.31294854947942</v>
      </c>
      <c r="W34" s="52">
        <f t="shared" si="6"/>
        <v>373.63570201152334</v>
      </c>
      <c r="X34" s="52">
        <f t="shared" si="6"/>
        <v>404.9584554735672</v>
      </c>
      <c r="Y34" s="52">
        <f t="shared" si="6"/>
        <v>436.28120893561106</v>
      </c>
      <c r="Z34" s="52">
        <f t="shared" si="6"/>
        <v>466.48529263115336</v>
      </c>
      <c r="AA34" s="52">
        <f t="shared" si="6"/>
        <v>496.68937632669565</v>
      </c>
      <c r="AB34" s="52">
        <f t="shared" si="6"/>
        <v>526.89346002223795</v>
      </c>
      <c r="AC34" s="52">
        <f t="shared" si="6"/>
        <v>557.09754371778024</v>
      </c>
      <c r="AD34" s="52">
        <f t="shared" si="6"/>
        <v>587.30162741332254</v>
      </c>
      <c r="AE34" s="52">
        <f t="shared" si="6"/>
        <v>617.50571110886483</v>
      </c>
      <c r="AF34" s="52">
        <f t="shared" si="6"/>
        <v>647.70979480440712</v>
      </c>
      <c r="AG34" s="52">
        <f t="shared" si="6"/>
        <v>677.91387849994953</v>
      </c>
      <c r="AH34" s="52">
        <f t="shared" si="6"/>
        <v>708.11796219549183</v>
      </c>
      <c r="AI34" s="52">
        <f t="shared" si="6"/>
        <v>738.32204589103412</v>
      </c>
      <c r="AJ34" s="52">
        <f t="shared" si="6"/>
        <v>769.64479935307793</v>
      </c>
      <c r="AK34" s="52">
        <f t="shared" si="6"/>
        <v>800.96755281512185</v>
      </c>
      <c r="AL34" s="52">
        <f t="shared" si="6"/>
        <v>832.29030627716566</v>
      </c>
      <c r="AM34" s="52">
        <f t="shared" si="6"/>
        <v>863.61305973920958</v>
      </c>
      <c r="AN34" s="52">
        <f t="shared" si="6"/>
        <v>894.9358132012535</v>
      </c>
    </row>
    <row r="35" spans="5:40" ht="12.75" x14ac:dyDescent="0.2">
      <c r="E35" s="43" t="s">
        <v>80</v>
      </c>
      <c r="F35" s="46">
        <v>99.52</v>
      </c>
      <c r="G35" s="46">
        <v>108.47</v>
      </c>
      <c r="H35" s="49">
        <f t="shared" si="1"/>
        <v>1.0899316720257235</v>
      </c>
      <c r="I35" s="46"/>
      <c r="J35" s="53" t="str">
        <f t="shared" si="2"/>
        <v>Slovakia</v>
      </c>
      <c r="K35" s="52">
        <f t="shared" si="3"/>
        <v>105.72337218649518</v>
      </c>
      <c r="L35" s="52">
        <f t="shared" si="4"/>
        <v>124.25221061093248</v>
      </c>
      <c r="M35" s="52">
        <f t="shared" si="4"/>
        <v>142.78104903536979</v>
      </c>
      <c r="N35" s="52">
        <f t="shared" si="6"/>
        <v>161.30988745980707</v>
      </c>
      <c r="O35" s="52">
        <f t="shared" si="6"/>
        <v>179.83872588424438</v>
      </c>
      <c r="P35" s="52">
        <f t="shared" si="6"/>
        <v>198.36756430868166</v>
      </c>
      <c r="Q35" s="52">
        <f t="shared" si="6"/>
        <v>216.89640273311898</v>
      </c>
      <c r="R35" s="52">
        <f t="shared" si="6"/>
        <v>235.42524115755629</v>
      </c>
      <c r="S35" s="52">
        <f t="shared" si="6"/>
        <v>253.95407958199357</v>
      </c>
      <c r="T35" s="52">
        <f t="shared" si="6"/>
        <v>272.48291800643085</v>
      </c>
      <c r="U35" s="52">
        <f t="shared" si="6"/>
        <v>303.00100482315111</v>
      </c>
      <c r="V35" s="52">
        <f t="shared" si="6"/>
        <v>333.51909163987136</v>
      </c>
      <c r="W35" s="52">
        <f t="shared" si="6"/>
        <v>364.03717845659168</v>
      </c>
      <c r="X35" s="52">
        <f t="shared" si="6"/>
        <v>394.55526527331193</v>
      </c>
      <c r="Y35" s="52">
        <f t="shared" si="6"/>
        <v>425.07335209003219</v>
      </c>
      <c r="Z35" s="52">
        <f t="shared" si="6"/>
        <v>454.50150723472672</v>
      </c>
      <c r="AA35" s="52">
        <f t="shared" si="6"/>
        <v>483.92966237942125</v>
      </c>
      <c r="AB35" s="52">
        <f t="shared" si="6"/>
        <v>513.35781752411572</v>
      </c>
      <c r="AC35" s="52">
        <f t="shared" si="6"/>
        <v>542.78597266881025</v>
      </c>
      <c r="AD35" s="52">
        <f t="shared" si="6"/>
        <v>572.21412781350489</v>
      </c>
      <c r="AE35" s="52">
        <f t="shared" si="6"/>
        <v>601.64228295819942</v>
      </c>
      <c r="AF35" s="52">
        <f t="shared" si="6"/>
        <v>631.07043810289395</v>
      </c>
      <c r="AG35" s="52">
        <f t="shared" si="6"/>
        <v>660.49859324758847</v>
      </c>
      <c r="AH35" s="52">
        <f t="shared" si="6"/>
        <v>689.926748392283</v>
      </c>
      <c r="AI35" s="52">
        <f t="shared" si="6"/>
        <v>719.35490353697753</v>
      </c>
      <c r="AJ35" s="52">
        <f t="shared" si="6"/>
        <v>749.87299035369779</v>
      </c>
      <c r="AK35" s="52">
        <f t="shared" si="6"/>
        <v>780.39107717041804</v>
      </c>
      <c r="AL35" s="52">
        <f t="shared" si="6"/>
        <v>810.9091639871383</v>
      </c>
      <c r="AM35" s="52">
        <f t="shared" si="6"/>
        <v>841.42725080385856</v>
      </c>
      <c r="AN35" s="52">
        <f t="shared" si="6"/>
        <v>871.94533762057881</v>
      </c>
    </row>
    <row r="36" spans="5:40" ht="12.75" x14ac:dyDescent="0.2">
      <c r="E36" s="43" t="s">
        <v>81</v>
      </c>
      <c r="F36" s="46">
        <v>99.85</v>
      </c>
      <c r="G36" s="46">
        <v>104.82</v>
      </c>
      <c r="H36" s="49">
        <f t="shared" si="1"/>
        <v>1.0497746619929895</v>
      </c>
      <c r="I36" s="46"/>
      <c r="J36" s="53" t="str">
        <f t="shared" si="2"/>
        <v>Slovenia</v>
      </c>
      <c r="K36" s="52">
        <f t="shared" si="3"/>
        <v>101.82814221331998</v>
      </c>
      <c r="L36" s="52">
        <f t="shared" si="4"/>
        <v>119.67431146720081</v>
      </c>
      <c r="M36" s="52">
        <f t="shared" si="4"/>
        <v>137.52048072108164</v>
      </c>
      <c r="N36" s="52">
        <f t="shared" si="6"/>
        <v>155.36664997496246</v>
      </c>
      <c r="O36" s="52">
        <f t="shared" si="6"/>
        <v>173.21281922884327</v>
      </c>
      <c r="P36" s="52">
        <f t="shared" si="6"/>
        <v>191.05898848272409</v>
      </c>
      <c r="Q36" s="52">
        <f t="shared" si="6"/>
        <v>208.90515773660491</v>
      </c>
      <c r="R36" s="52">
        <f t="shared" si="6"/>
        <v>226.75132699048572</v>
      </c>
      <c r="S36" s="52">
        <f t="shared" si="6"/>
        <v>244.59749624436657</v>
      </c>
      <c r="T36" s="52">
        <f t="shared" si="6"/>
        <v>262.44366549824736</v>
      </c>
      <c r="U36" s="52">
        <f t="shared" si="6"/>
        <v>291.83735603405108</v>
      </c>
      <c r="V36" s="52">
        <f t="shared" si="6"/>
        <v>321.23104656985481</v>
      </c>
      <c r="W36" s="52">
        <f t="shared" si="6"/>
        <v>350.62473710565848</v>
      </c>
      <c r="X36" s="52">
        <f t="shared" si="6"/>
        <v>380.01842764146221</v>
      </c>
      <c r="Y36" s="52">
        <f t="shared" si="6"/>
        <v>409.41211817726594</v>
      </c>
      <c r="Z36" s="52">
        <f t="shared" si="6"/>
        <v>437.75603405107665</v>
      </c>
      <c r="AA36" s="52">
        <f t="shared" si="6"/>
        <v>466.09994992488737</v>
      </c>
      <c r="AB36" s="52">
        <f t="shared" si="6"/>
        <v>494.44386579869808</v>
      </c>
      <c r="AC36" s="52">
        <f t="shared" si="6"/>
        <v>522.7877816725088</v>
      </c>
      <c r="AD36" s="52">
        <f t="shared" si="6"/>
        <v>551.13169754631951</v>
      </c>
      <c r="AE36" s="52">
        <f t="shared" si="6"/>
        <v>579.47561342013023</v>
      </c>
      <c r="AF36" s="52">
        <f t="shared" si="6"/>
        <v>607.81952929394095</v>
      </c>
      <c r="AG36" s="52">
        <f t="shared" si="6"/>
        <v>636.16344516775166</v>
      </c>
      <c r="AH36" s="52">
        <f t="shared" si="6"/>
        <v>664.50736104156238</v>
      </c>
      <c r="AI36" s="52">
        <f t="shared" si="6"/>
        <v>692.85127691537309</v>
      </c>
      <c r="AJ36" s="52">
        <f t="shared" si="6"/>
        <v>722.24496745117676</v>
      </c>
      <c r="AK36" s="52">
        <f t="shared" si="6"/>
        <v>751.63865798698055</v>
      </c>
      <c r="AL36" s="52">
        <f t="shared" si="6"/>
        <v>781.03234852278422</v>
      </c>
      <c r="AM36" s="52">
        <f t="shared" si="6"/>
        <v>810.42603905858789</v>
      </c>
      <c r="AN36" s="52">
        <f t="shared" si="6"/>
        <v>839.81972959439167</v>
      </c>
    </row>
    <row r="37" spans="5:40" ht="12.75" x14ac:dyDescent="0.2">
      <c r="E37" s="43" t="s">
        <v>82</v>
      </c>
      <c r="F37" s="46">
        <v>99.66</v>
      </c>
      <c r="G37" s="46">
        <v>103.91</v>
      </c>
      <c r="H37" s="49">
        <f t="shared" si="1"/>
        <v>1.0426449929761188</v>
      </c>
      <c r="I37" s="46"/>
      <c r="J37" s="53" t="str">
        <f t="shared" si="2"/>
        <v>Spain</v>
      </c>
      <c r="K37" s="52">
        <f t="shared" si="3"/>
        <v>101.13656431868353</v>
      </c>
      <c r="L37" s="52">
        <f t="shared" si="4"/>
        <v>118.86152919927754</v>
      </c>
      <c r="M37" s="52">
        <f t="shared" si="4"/>
        <v>136.58649407987156</v>
      </c>
      <c r="N37" s="52">
        <f t="shared" si="6"/>
        <v>154.31145896046559</v>
      </c>
      <c r="O37" s="52">
        <f t="shared" si="6"/>
        <v>172.03642384105959</v>
      </c>
      <c r="P37" s="52">
        <f t="shared" si="6"/>
        <v>189.76138872165362</v>
      </c>
      <c r="Q37" s="52">
        <f t="shared" si="6"/>
        <v>207.48635360224765</v>
      </c>
      <c r="R37" s="52">
        <f t="shared" si="6"/>
        <v>225.21131848284165</v>
      </c>
      <c r="S37" s="52">
        <f t="shared" si="6"/>
        <v>242.93628336343568</v>
      </c>
      <c r="T37" s="52">
        <f t="shared" si="6"/>
        <v>260.66124824402971</v>
      </c>
      <c r="U37" s="52">
        <f t="shared" si="6"/>
        <v>289.85530804736101</v>
      </c>
      <c r="V37" s="52">
        <f t="shared" si="6"/>
        <v>319.04936785069236</v>
      </c>
      <c r="W37" s="52">
        <f t="shared" si="6"/>
        <v>348.24342765402366</v>
      </c>
      <c r="X37" s="52">
        <f t="shared" si="6"/>
        <v>377.43748745735502</v>
      </c>
      <c r="Y37" s="52">
        <f t="shared" si="6"/>
        <v>406.63154726068632</v>
      </c>
      <c r="Z37" s="52">
        <f t="shared" si="6"/>
        <v>434.78296207104154</v>
      </c>
      <c r="AA37" s="52">
        <f t="shared" si="6"/>
        <v>462.93437688139676</v>
      </c>
      <c r="AB37" s="52">
        <f t="shared" si="6"/>
        <v>491.08579169175192</v>
      </c>
      <c r="AC37" s="52">
        <f t="shared" si="6"/>
        <v>519.23720650210714</v>
      </c>
      <c r="AD37" s="52">
        <f t="shared" si="6"/>
        <v>547.38862131246242</v>
      </c>
      <c r="AE37" s="52">
        <f t="shared" si="6"/>
        <v>575.54003612281758</v>
      </c>
      <c r="AF37" s="52">
        <f t="shared" si="6"/>
        <v>603.69145093317275</v>
      </c>
      <c r="AG37" s="52">
        <f t="shared" si="6"/>
        <v>631.84286574352802</v>
      </c>
      <c r="AH37" s="52">
        <f t="shared" si="6"/>
        <v>659.99428055388319</v>
      </c>
      <c r="AI37" s="52">
        <f t="shared" si="6"/>
        <v>688.14569536423835</v>
      </c>
      <c r="AJ37" s="52">
        <f t="shared" si="6"/>
        <v>717.33975516756971</v>
      </c>
      <c r="AK37" s="52">
        <f t="shared" si="6"/>
        <v>746.53381497090106</v>
      </c>
      <c r="AL37" s="52">
        <f t="shared" si="6"/>
        <v>775.72787477423242</v>
      </c>
      <c r="AM37" s="52">
        <f t="shared" si="6"/>
        <v>804.92193457756366</v>
      </c>
      <c r="AN37" s="52">
        <f t="shared" si="6"/>
        <v>834.11599438089502</v>
      </c>
    </row>
    <row r="38" spans="5:40" ht="12.75" x14ac:dyDescent="0.2">
      <c r="E38" s="43" t="s">
        <v>83</v>
      </c>
      <c r="F38" s="46">
        <v>101.14</v>
      </c>
      <c r="G38" s="46">
        <v>107.63</v>
      </c>
      <c r="H38" s="49">
        <f t="shared" si="1"/>
        <v>1.0641684793355743</v>
      </c>
      <c r="I38" s="46"/>
      <c r="J38" s="53" t="str">
        <f t="shared" si="2"/>
        <v>Sweden</v>
      </c>
      <c r="K38" s="52">
        <f t="shared" si="3"/>
        <v>103.22434249555072</v>
      </c>
      <c r="L38" s="52">
        <f t="shared" si="4"/>
        <v>121.31520664425548</v>
      </c>
      <c r="M38" s="52">
        <f t="shared" si="4"/>
        <v>139.40607079296024</v>
      </c>
      <c r="N38" s="52">
        <f t="shared" si="6"/>
        <v>157.49693494166502</v>
      </c>
      <c r="O38" s="52">
        <f t="shared" si="6"/>
        <v>175.58779909036977</v>
      </c>
      <c r="P38" s="52">
        <f t="shared" si="6"/>
        <v>193.67866323907452</v>
      </c>
      <c r="Q38" s="52">
        <f t="shared" si="6"/>
        <v>211.76952738777931</v>
      </c>
      <c r="R38" s="52">
        <f t="shared" si="6"/>
        <v>229.86039153648406</v>
      </c>
      <c r="S38" s="52">
        <f t="shared" si="6"/>
        <v>247.95125568518881</v>
      </c>
      <c r="T38" s="52">
        <f t="shared" si="6"/>
        <v>266.04211983389359</v>
      </c>
      <c r="U38" s="52">
        <f t="shared" si="6"/>
        <v>295.83883725528966</v>
      </c>
      <c r="V38" s="52">
        <f t="shared" si="6"/>
        <v>325.63555467668573</v>
      </c>
      <c r="W38" s="52">
        <f t="shared" si="6"/>
        <v>355.43227209808185</v>
      </c>
      <c r="X38" s="52">
        <f t="shared" si="6"/>
        <v>385.22898951947792</v>
      </c>
      <c r="Y38" s="52">
        <f t="shared" si="6"/>
        <v>415.02570694087399</v>
      </c>
      <c r="Z38" s="52">
        <f t="shared" si="6"/>
        <v>443.75825588293452</v>
      </c>
      <c r="AA38" s="52">
        <f t="shared" si="6"/>
        <v>472.490804824995</v>
      </c>
      <c r="AB38" s="52">
        <f t="shared" si="6"/>
        <v>501.22335376705553</v>
      </c>
      <c r="AC38" s="52">
        <f t="shared" si="6"/>
        <v>529.955902709116</v>
      </c>
      <c r="AD38" s="52">
        <f t="shared" si="6"/>
        <v>558.68845165117648</v>
      </c>
      <c r="AE38" s="52">
        <f t="shared" si="6"/>
        <v>587.42100059323707</v>
      </c>
      <c r="AF38" s="52">
        <f t="shared" si="6"/>
        <v>616.15354953529754</v>
      </c>
      <c r="AG38" s="52">
        <f t="shared" si="6"/>
        <v>644.88609847735802</v>
      </c>
      <c r="AH38" s="52">
        <f t="shared" si="6"/>
        <v>673.61864741941861</v>
      </c>
      <c r="AI38" s="52">
        <f t="shared" si="6"/>
        <v>702.35119636147908</v>
      </c>
      <c r="AJ38" s="52">
        <f t="shared" si="6"/>
        <v>732.14791378287509</v>
      </c>
      <c r="AK38" s="52">
        <f t="shared" si="6"/>
        <v>761.94463120427122</v>
      </c>
      <c r="AL38" s="52">
        <f t="shared" si="6"/>
        <v>791.74134862566734</v>
      </c>
      <c r="AM38" s="52">
        <f t="shared" si="6"/>
        <v>821.53806604706335</v>
      </c>
      <c r="AN38" s="52">
        <f t="shared" si="6"/>
        <v>851.33478346845948</v>
      </c>
    </row>
    <row r="39" spans="5:40" ht="12.75" x14ac:dyDescent="0.2">
      <c r="E39" s="43"/>
      <c r="F39" s="46"/>
      <c r="G39" s="46"/>
      <c r="H39" s="43"/>
      <c r="I39" s="43"/>
      <c r="J39" s="43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</row>
    <row r="40" spans="5:40" ht="25.5" x14ac:dyDescent="0.2">
      <c r="E40" s="43"/>
      <c r="F40" s="46"/>
      <c r="G40" s="46"/>
      <c r="H40" s="50" t="s">
        <v>90</v>
      </c>
      <c r="I40" s="43"/>
      <c r="J40" s="50" t="s">
        <v>90</v>
      </c>
      <c r="K40" s="51">
        <v>97</v>
      </c>
      <c r="L40" s="51">
        <v>114</v>
      </c>
      <c r="M40" s="51">
        <v>131</v>
      </c>
      <c r="N40" s="51">
        <v>148</v>
      </c>
      <c r="O40" s="51">
        <v>165</v>
      </c>
      <c r="P40" s="51">
        <v>182</v>
      </c>
      <c r="Q40" s="51">
        <v>199</v>
      </c>
      <c r="R40" s="51">
        <v>216</v>
      </c>
      <c r="S40" s="51">
        <v>233</v>
      </c>
      <c r="T40" s="51">
        <v>250</v>
      </c>
      <c r="U40" s="51">
        <v>278</v>
      </c>
      <c r="V40" s="51">
        <v>306</v>
      </c>
      <c r="W40" s="51">
        <v>334</v>
      </c>
      <c r="X40" s="51">
        <v>362</v>
      </c>
      <c r="Y40" s="51">
        <v>390</v>
      </c>
      <c r="Z40" s="51">
        <v>417</v>
      </c>
      <c r="AA40" s="51">
        <v>444</v>
      </c>
      <c r="AB40" s="51">
        <v>471</v>
      </c>
      <c r="AC40" s="52">
        <v>498</v>
      </c>
      <c r="AD40" s="52">
        <v>525</v>
      </c>
      <c r="AE40" s="52">
        <v>552</v>
      </c>
      <c r="AF40" s="52">
        <v>579</v>
      </c>
      <c r="AG40" s="52">
        <v>606</v>
      </c>
      <c r="AH40" s="52">
        <v>633</v>
      </c>
      <c r="AI40" s="52">
        <v>660</v>
      </c>
      <c r="AJ40" s="52">
        <v>688</v>
      </c>
      <c r="AK40" s="52">
        <v>716</v>
      </c>
      <c r="AL40" s="52">
        <v>744</v>
      </c>
      <c r="AM40" s="52">
        <v>772</v>
      </c>
      <c r="AN40" s="52">
        <v>800</v>
      </c>
    </row>
    <row r="41" spans="5:40" x14ac:dyDescent="0.25">
      <c r="E41" s="43"/>
    </row>
    <row r="42" spans="5:40" x14ac:dyDescent="0.25">
      <c r="E42" s="43"/>
    </row>
    <row r="43" spans="5:40" x14ac:dyDescent="0.25">
      <c r="E43" s="43"/>
    </row>
    <row r="44" spans="5:40" x14ac:dyDescent="0.25">
      <c r="E44" s="43"/>
    </row>
    <row r="45" spans="5:40" x14ac:dyDescent="0.25">
      <c r="E45" s="43"/>
    </row>
    <row r="46" spans="5:40" x14ac:dyDescent="0.25">
      <c r="E46" s="43"/>
    </row>
    <row r="48" spans="5:40" x14ac:dyDescent="0.25">
      <c r="L48" s="19">
        <v>2021</v>
      </c>
      <c r="M48" s="52">
        <f>K$40*$H11</f>
        <v>105.36574166500299</v>
      </c>
    </row>
    <row r="49" spans="12:13" x14ac:dyDescent="0.25">
      <c r="L49" s="19">
        <v>2022</v>
      </c>
      <c r="M49" s="52">
        <f>L$40*$H11</f>
        <v>123.83190257536434</v>
      </c>
    </row>
    <row r="50" spans="12:13" x14ac:dyDescent="0.25">
      <c r="L50" s="19">
        <v>2023</v>
      </c>
      <c r="M50" s="52">
        <f>M$40*$H11</f>
        <v>142.29806348572569</v>
      </c>
    </row>
    <row r="51" spans="12:13" x14ac:dyDescent="0.25">
      <c r="L51" s="19">
        <v>2024</v>
      </c>
      <c r="M51" s="52">
        <f>N$40*$H11</f>
        <v>160.76422439608703</v>
      </c>
    </row>
    <row r="52" spans="12:13" x14ac:dyDescent="0.25">
      <c r="L52" s="19">
        <v>2025</v>
      </c>
      <c r="M52" s="52">
        <f>O$40*$H11</f>
        <v>179.23038530644837</v>
      </c>
    </row>
    <row r="53" spans="12:13" x14ac:dyDescent="0.25">
      <c r="L53" s="19">
        <v>2026</v>
      </c>
      <c r="M53" s="52">
        <f>P$40*$H11</f>
        <v>197.69654621680974</v>
      </c>
    </row>
    <row r="54" spans="12:13" x14ac:dyDescent="0.25">
      <c r="L54" s="19">
        <v>2027</v>
      </c>
      <c r="M54" s="52">
        <f>Q$40*$H11</f>
        <v>216.16270712717107</v>
      </c>
    </row>
    <row r="55" spans="12:13" x14ac:dyDescent="0.25">
      <c r="L55" s="19">
        <v>2028</v>
      </c>
      <c r="M55" s="52">
        <f>R$40*$H11</f>
        <v>234.62886803753241</v>
      </c>
    </row>
    <row r="56" spans="12:13" x14ac:dyDescent="0.25">
      <c r="L56" s="19">
        <v>2029</v>
      </c>
      <c r="M56" s="52">
        <f>S$40*$H11</f>
        <v>253.09502894789378</v>
      </c>
    </row>
    <row r="57" spans="12:13" x14ac:dyDescent="0.25">
      <c r="L57" s="19">
        <v>2030</v>
      </c>
      <c r="M57" s="52">
        <f>T$40*$H11</f>
        <v>271.56118985825509</v>
      </c>
    </row>
    <row r="58" spans="12:13" x14ac:dyDescent="0.25">
      <c r="L58" s="19">
        <v>2031</v>
      </c>
      <c r="M58" s="52">
        <f>U$40*$H11</f>
        <v>301.97604312237968</v>
      </c>
    </row>
    <row r="59" spans="12:13" x14ac:dyDescent="0.25">
      <c r="L59" s="19">
        <v>2032</v>
      </c>
      <c r="M59" s="52">
        <f>V$40*$H11</f>
        <v>332.39089638650427</v>
      </c>
    </row>
    <row r="60" spans="12:13" x14ac:dyDescent="0.25">
      <c r="L60" s="19">
        <v>2033</v>
      </c>
      <c r="M60" s="52">
        <f>W$40*$H11</f>
        <v>362.80574965062885</v>
      </c>
    </row>
    <row r="61" spans="12:13" x14ac:dyDescent="0.25">
      <c r="L61" s="19">
        <v>2034</v>
      </c>
      <c r="M61" s="52">
        <f>X$40*$H11</f>
        <v>393.22060291475339</v>
      </c>
    </row>
    <row r="62" spans="12:13" x14ac:dyDescent="0.25">
      <c r="L62" s="19">
        <v>2035</v>
      </c>
      <c r="M62" s="52">
        <f>Y$40*$H11</f>
        <v>423.63545617887797</v>
      </c>
    </row>
    <row r="63" spans="12:13" x14ac:dyDescent="0.25">
      <c r="L63" s="19">
        <v>2036</v>
      </c>
      <c r="M63" s="52">
        <f>Z$40*$H11</f>
        <v>452.96406468356952</v>
      </c>
    </row>
    <row r="64" spans="12:13" x14ac:dyDescent="0.25">
      <c r="L64" s="19">
        <v>2037</v>
      </c>
      <c r="M64" s="52">
        <f>AA$40*$H11</f>
        <v>482.29267318826106</v>
      </c>
    </row>
    <row r="65" spans="12:13" x14ac:dyDescent="0.25">
      <c r="L65" s="19">
        <v>2038</v>
      </c>
      <c r="M65" s="52">
        <f>AB$40*$H11</f>
        <v>511.62128169295261</v>
      </c>
    </row>
    <row r="66" spans="12:13" x14ac:dyDescent="0.25">
      <c r="L66" s="19">
        <v>2039</v>
      </c>
      <c r="M66" s="52">
        <f>AC$40*$H11</f>
        <v>540.94989019764421</v>
      </c>
    </row>
    <row r="67" spans="12:13" x14ac:dyDescent="0.25">
      <c r="L67" s="19">
        <v>2040</v>
      </c>
      <c r="M67" s="52">
        <f>AD$40*$H11</f>
        <v>570.2784987023357</v>
      </c>
    </row>
    <row r="68" spans="12:13" x14ac:dyDescent="0.25">
      <c r="L68" s="19">
        <v>2041</v>
      </c>
      <c r="M68" s="52">
        <f>AE$40*$H11</f>
        <v>599.6071072070273</v>
      </c>
    </row>
    <row r="69" spans="12:13" x14ac:dyDescent="0.25">
      <c r="L69" s="19">
        <v>2042</v>
      </c>
      <c r="M69" s="52">
        <f>AF$40*$H11</f>
        <v>628.9357157117189</v>
      </c>
    </row>
    <row r="70" spans="12:13" x14ac:dyDescent="0.25">
      <c r="L70" s="19">
        <v>2043</v>
      </c>
      <c r="M70" s="52">
        <f>AG$40*$H11</f>
        <v>658.26432421641039</v>
      </c>
    </row>
    <row r="71" spans="12:13" x14ac:dyDescent="0.25">
      <c r="L71" s="19">
        <v>2044</v>
      </c>
      <c r="M71" s="52">
        <f>AH$40*$H11</f>
        <v>687.59293272110199</v>
      </c>
    </row>
    <row r="72" spans="12:13" x14ac:dyDescent="0.25">
      <c r="L72" s="19">
        <v>2045</v>
      </c>
      <c r="M72" s="52">
        <f>AI$40*$H11</f>
        <v>716.92154122579348</v>
      </c>
    </row>
    <row r="73" spans="12:13" x14ac:dyDescent="0.25">
      <c r="L73" s="19">
        <v>2046</v>
      </c>
      <c r="M73" s="52">
        <f>AJ$40*$H11</f>
        <v>747.33639448991812</v>
      </c>
    </row>
    <row r="74" spans="12:13" x14ac:dyDescent="0.25">
      <c r="L74" s="19">
        <v>2047</v>
      </c>
      <c r="M74" s="52">
        <f>AK$40*$H11</f>
        <v>777.75124775404265</v>
      </c>
    </row>
    <row r="75" spans="12:13" x14ac:dyDescent="0.25">
      <c r="L75" s="19">
        <v>2048</v>
      </c>
      <c r="M75" s="52">
        <f>AL$40*$H11</f>
        <v>808.16610101816718</v>
      </c>
    </row>
    <row r="76" spans="12:13" x14ac:dyDescent="0.25">
      <c r="L76" s="19">
        <v>2049</v>
      </c>
      <c r="M76" s="52">
        <f>AM$40*$H11</f>
        <v>838.58095428229183</v>
      </c>
    </row>
    <row r="77" spans="12:13" x14ac:dyDescent="0.25">
      <c r="L77" s="19">
        <v>2050</v>
      </c>
      <c r="M77" s="52">
        <f>AN$40*$H11</f>
        <v>868.99580754641636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9111D-5B78-4BF4-8A95-C09045AF5FC0}">
  <dimension ref="A1:B2"/>
  <sheetViews>
    <sheetView workbookViewId="0">
      <selection activeCell="A8" sqref="A8"/>
    </sheetView>
  </sheetViews>
  <sheetFormatPr defaultRowHeight="15" x14ac:dyDescent="0.25"/>
  <cols>
    <col min="1" max="1" width="21.5" bestFit="1" customWidth="1"/>
    <col min="2" max="2" width="25.875" bestFit="1" customWidth="1"/>
  </cols>
  <sheetData>
    <row r="1" spans="1:2" x14ac:dyDescent="0.25">
      <c r="A1" t="s">
        <v>86</v>
      </c>
      <c r="B1" t="s">
        <v>88</v>
      </c>
    </row>
    <row r="2" spans="1:2" x14ac:dyDescent="0.25">
      <c r="A2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6B1E9-73C3-45B5-8A8A-E84DD80BDC08}">
  <dimension ref="A1:B31"/>
  <sheetViews>
    <sheetView tabSelected="1" workbookViewId="0">
      <selection activeCell="M40" sqref="M40"/>
    </sheetView>
  </sheetViews>
  <sheetFormatPr defaultRowHeight="15" x14ac:dyDescent="0.25"/>
  <cols>
    <col min="1" max="1" width="4.875" bestFit="1" customWidth="1"/>
    <col min="2" max="2" width="5" bestFit="1" customWidth="1"/>
  </cols>
  <sheetData>
    <row r="1" spans="1:2" x14ac:dyDescent="0.25">
      <c r="A1" t="s">
        <v>32</v>
      </c>
      <c r="B1" t="s">
        <v>23</v>
      </c>
    </row>
    <row r="2" spans="1:2" x14ac:dyDescent="0.25">
      <c r="A2">
        <v>2021</v>
      </c>
      <c r="B2">
        <v>105.365741665003</v>
      </c>
    </row>
    <row r="3" spans="1:2" x14ac:dyDescent="0.25">
      <c r="A3">
        <v>2022</v>
      </c>
      <c r="B3">
        <v>123.831902575364</v>
      </c>
    </row>
    <row r="4" spans="1:2" x14ac:dyDescent="0.25">
      <c r="A4">
        <v>2023</v>
      </c>
      <c r="B4">
        <v>142.298063485726</v>
      </c>
    </row>
    <row r="5" spans="1:2" x14ac:dyDescent="0.25">
      <c r="A5">
        <v>2024</v>
      </c>
      <c r="B5">
        <v>160.764224396087</v>
      </c>
    </row>
    <row r="6" spans="1:2" x14ac:dyDescent="0.25">
      <c r="A6">
        <v>2025</v>
      </c>
      <c r="B6">
        <v>179.230385306448</v>
      </c>
    </row>
    <row r="7" spans="1:2" x14ac:dyDescent="0.25">
      <c r="A7">
        <v>2026</v>
      </c>
      <c r="B7">
        <v>197.69654621680999</v>
      </c>
    </row>
    <row r="8" spans="1:2" x14ac:dyDescent="0.25">
      <c r="A8">
        <v>2027</v>
      </c>
      <c r="B8">
        <v>216.16270712717099</v>
      </c>
    </row>
    <row r="9" spans="1:2" x14ac:dyDescent="0.25">
      <c r="A9">
        <v>2028</v>
      </c>
      <c r="B9">
        <v>234.62886803753199</v>
      </c>
    </row>
    <row r="10" spans="1:2" x14ac:dyDescent="0.25">
      <c r="A10">
        <v>2029</v>
      </c>
      <c r="B10">
        <v>253.09502894789401</v>
      </c>
    </row>
    <row r="11" spans="1:2" x14ac:dyDescent="0.25">
      <c r="A11">
        <v>2030</v>
      </c>
      <c r="B11">
        <v>271.56118985825498</v>
      </c>
    </row>
    <row r="12" spans="1:2" x14ac:dyDescent="0.25">
      <c r="A12">
        <v>2031</v>
      </c>
      <c r="B12">
        <v>301.97604312238002</v>
      </c>
    </row>
    <row r="13" spans="1:2" x14ac:dyDescent="0.25">
      <c r="A13">
        <v>2032</v>
      </c>
      <c r="B13">
        <v>332.39089638650398</v>
      </c>
    </row>
    <row r="14" spans="1:2" x14ac:dyDescent="0.25">
      <c r="A14">
        <v>2033</v>
      </c>
      <c r="B14">
        <v>362.80574965062902</v>
      </c>
    </row>
    <row r="15" spans="1:2" x14ac:dyDescent="0.25">
      <c r="A15">
        <v>2034</v>
      </c>
      <c r="B15">
        <v>393.22060291475299</v>
      </c>
    </row>
    <row r="16" spans="1:2" x14ac:dyDescent="0.25">
      <c r="A16">
        <v>2035</v>
      </c>
      <c r="B16">
        <v>423.63545617887797</v>
      </c>
    </row>
    <row r="17" spans="1:2" x14ac:dyDescent="0.25">
      <c r="A17">
        <v>2036</v>
      </c>
      <c r="B17">
        <v>452.96406468356997</v>
      </c>
    </row>
    <row r="18" spans="1:2" x14ac:dyDescent="0.25">
      <c r="A18">
        <v>2037</v>
      </c>
      <c r="B18">
        <v>482.29267318826101</v>
      </c>
    </row>
    <row r="19" spans="1:2" x14ac:dyDescent="0.25">
      <c r="A19">
        <v>2038</v>
      </c>
      <c r="B19">
        <v>511.621281692953</v>
      </c>
    </row>
    <row r="20" spans="1:2" x14ac:dyDescent="0.25">
      <c r="A20">
        <v>2039</v>
      </c>
      <c r="B20">
        <v>540.94989019764398</v>
      </c>
    </row>
    <row r="21" spans="1:2" x14ac:dyDescent="0.25">
      <c r="A21">
        <v>2040</v>
      </c>
      <c r="B21">
        <v>570.27849870233604</v>
      </c>
    </row>
    <row r="22" spans="1:2" x14ac:dyDescent="0.25">
      <c r="A22">
        <v>2041</v>
      </c>
      <c r="B22">
        <v>599.60710720702696</v>
      </c>
    </row>
    <row r="23" spans="1:2" x14ac:dyDescent="0.25">
      <c r="A23">
        <v>2042</v>
      </c>
      <c r="B23">
        <v>628.93571571171901</v>
      </c>
    </row>
    <row r="24" spans="1:2" x14ac:dyDescent="0.25">
      <c r="A24">
        <v>2043</v>
      </c>
      <c r="B24">
        <v>658.26432421641005</v>
      </c>
    </row>
    <row r="25" spans="1:2" x14ac:dyDescent="0.25">
      <c r="A25">
        <v>2044</v>
      </c>
      <c r="B25">
        <v>687.59293272110199</v>
      </c>
    </row>
    <row r="26" spans="1:2" x14ac:dyDescent="0.25">
      <c r="A26">
        <v>2045</v>
      </c>
      <c r="B26">
        <v>716.92154122579302</v>
      </c>
    </row>
    <row r="27" spans="1:2" x14ac:dyDescent="0.25">
      <c r="A27">
        <v>2046</v>
      </c>
      <c r="B27">
        <v>747.33639448991801</v>
      </c>
    </row>
    <row r="28" spans="1:2" x14ac:dyDescent="0.25">
      <c r="A28">
        <v>2047</v>
      </c>
      <c r="B28">
        <v>777.75124775404299</v>
      </c>
    </row>
    <row r="29" spans="1:2" x14ac:dyDescent="0.25">
      <c r="A29">
        <v>2048</v>
      </c>
      <c r="B29">
        <v>808.16610101816696</v>
      </c>
    </row>
    <row r="30" spans="1:2" x14ac:dyDescent="0.25">
      <c r="A30">
        <v>2049</v>
      </c>
      <c r="B30">
        <v>838.58095428229205</v>
      </c>
    </row>
    <row r="31" spans="1:2" x14ac:dyDescent="0.25">
      <c r="A31">
        <v>2050</v>
      </c>
      <c r="B31">
        <v>868.99580754641602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7129D-4DCD-4645-B2ED-EB3755DCF60D}">
  <dimension ref="A2:B33"/>
  <sheetViews>
    <sheetView workbookViewId="0">
      <selection activeCell="C9" sqref="C9"/>
    </sheetView>
  </sheetViews>
  <sheetFormatPr defaultRowHeight="15" x14ac:dyDescent="0.25"/>
  <cols>
    <col min="1" max="1" width="12.125" bestFit="1" customWidth="1"/>
    <col min="2" max="2" width="12" bestFit="1" customWidth="1"/>
  </cols>
  <sheetData>
    <row r="2" spans="1:2" x14ac:dyDescent="0.25">
      <c r="A2" s="55" t="s">
        <v>92</v>
      </c>
      <c r="B2" t="s">
        <v>91</v>
      </c>
    </row>
    <row r="3" spans="1:2" x14ac:dyDescent="0.25">
      <c r="A3" s="56">
        <v>2021</v>
      </c>
      <c r="B3" s="54">
        <v>105.365741665003</v>
      </c>
    </row>
    <row r="4" spans="1:2" x14ac:dyDescent="0.25">
      <c r="A4" s="56">
        <v>2022</v>
      </c>
      <c r="B4" s="54">
        <v>123.831902575364</v>
      </c>
    </row>
    <row r="5" spans="1:2" x14ac:dyDescent="0.25">
      <c r="A5" s="56">
        <v>2023</v>
      </c>
      <c r="B5" s="54">
        <v>142.298063485726</v>
      </c>
    </row>
    <row r="6" spans="1:2" x14ac:dyDescent="0.25">
      <c r="A6" s="56">
        <v>2024</v>
      </c>
      <c r="B6" s="54">
        <v>160.764224396087</v>
      </c>
    </row>
    <row r="7" spans="1:2" x14ac:dyDescent="0.25">
      <c r="A7" s="56">
        <v>2025</v>
      </c>
      <c r="B7" s="54">
        <v>179.230385306448</v>
      </c>
    </row>
    <row r="8" spans="1:2" x14ac:dyDescent="0.25">
      <c r="A8" s="56">
        <v>2026</v>
      </c>
      <c r="B8" s="54">
        <v>197.69654621680999</v>
      </c>
    </row>
    <row r="9" spans="1:2" x14ac:dyDescent="0.25">
      <c r="A9" s="56">
        <v>2027</v>
      </c>
      <c r="B9" s="54">
        <v>216.16270712717099</v>
      </c>
    </row>
    <row r="10" spans="1:2" x14ac:dyDescent="0.25">
      <c r="A10" s="56">
        <v>2028</v>
      </c>
      <c r="B10" s="54">
        <v>234.62886803753199</v>
      </c>
    </row>
    <row r="11" spans="1:2" x14ac:dyDescent="0.25">
      <c r="A11" s="56">
        <v>2029</v>
      </c>
      <c r="B11" s="54">
        <v>253.09502894789401</v>
      </c>
    </row>
    <row r="12" spans="1:2" x14ac:dyDescent="0.25">
      <c r="A12" s="56">
        <v>2030</v>
      </c>
      <c r="B12" s="54">
        <v>271.56118985825498</v>
      </c>
    </row>
    <row r="13" spans="1:2" x14ac:dyDescent="0.25">
      <c r="A13" s="56">
        <v>2031</v>
      </c>
      <c r="B13" s="54">
        <v>301.97604312238002</v>
      </c>
    </row>
    <row r="14" spans="1:2" x14ac:dyDescent="0.25">
      <c r="A14" s="56">
        <v>2032</v>
      </c>
      <c r="B14" s="54">
        <v>332.39089638650398</v>
      </c>
    </row>
    <row r="15" spans="1:2" x14ac:dyDescent="0.25">
      <c r="A15" s="56">
        <v>2033</v>
      </c>
      <c r="B15" s="54">
        <v>362.80574965062902</v>
      </c>
    </row>
    <row r="16" spans="1:2" x14ac:dyDescent="0.25">
      <c r="A16" s="56">
        <v>2034</v>
      </c>
      <c r="B16" s="54">
        <v>393.22060291475299</v>
      </c>
    </row>
    <row r="17" spans="1:2" x14ac:dyDescent="0.25">
      <c r="A17" s="56">
        <v>2035</v>
      </c>
      <c r="B17" s="54">
        <v>423.63545617887797</v>
      </c>
    </row>
    <row r="18" spans="1:2" x14ac:dyDescent="0.25">
      <c r="A18" s="56">
        <v>2036</v>
      </c>
      <c r="B18" s="54">
        <v>452.96406468356997</v>
      </c>
    </row>
    <row r="19" spans="1:2" x14ac:dyDescent="0.25">
      <c r="A19" s="56">
        <v>2037</v>
      </c>
      <c r="B19" s="54">
        <v>482.29267318826101</v>
      </c>
    </row>
    <row r="20" spans="1:2" x14ac:dyDescent="0.25">
      <c r="A20" s="56">
        <v>2038</v>
      </c>
      <c r="B20" s="54">
        <v>511.621281692953</v>
      </c>
    </row>
    <row r="21" spans="1:2" x14ac:dyDescent="0.25">
      <c r="A21" s="56">
        <v>2039</v>
      </c>
      <c r="B21" s="54">
        <v>540.94989019764398</v>
      </c>
    </row>
    <row r="22" spans="1:2" x14ac:dyDescent="0.25">
      <c r="A22" s="56">
        <v>2040</v>
      </c>
      <c r="B22" s="54">
        <v>570.27849870233604</v>
      </c>
    </row>
    <row r="23" spans="1:2" x14ac:dyDescent="0.25">
      <c r="A23" s="56">
        <v>2041</v>
      </c>
      <c r="B23" s="54">
        <v>599.60710720702696</v>
      </c>
    </row>
    <row r="24" spans="1:2" x14ac:dyDescent="0.25">
      <c r="A24" s="56">
        <v>2042</v>
      </c>
      <c r="B24" s="54">
        <v>628.93571571171901</v>
      </c>
    </row>
    <row r="25" spans="1:2" x14ac:dyDescent="0.25">
      <c r="A25" s="56">
        <v>2043</v>
      </c>
      <c r="B25" s="54">
        <v>658.26432421641005</v>
      </c>
    </row>
    <row r="26" spans="1:2" x14ac:dyDescent="0.25">
      <c r="A26" s="56">
        <v>2044</v>
      </c>
      <c r="B26" s="54">
        <v>687.59293272110199</v>
      </c>
    </row>
    <row r="27" spans="1:2" x14ac:dyDescent="0.25">
      <c r="A27" s="56">
        <v>2045</v>
      </c>
      <c r="B27" s="54">
        <v>716.92154122579302</v>
      </c>
    </row>
    <row r="28" spans="1:2" x14ac:dyDescent="0.25">
      <c r="A28" s="56">
        <v>2046</v>
      </c>
      <c r="B28" s="54">
        <v>747.33639448991801</v>
      </c>
    </row>
    <row r="29" spans="1:2" x14ac:dyDescent="0.25">
      <c r="A29" s="56">
        <v>2047</v>
      </c>
      <c r="B29" s="54">
        <v>777.75124775404299</v>
      </c>
    </row>
    <row r="30" spans="1:2" x14ac:dyDescent="0.25">
      <c r="A30" s="56">
        <v>2048</v>
      </c>
      <c r="B30" s="54">
        <v>808.16610101816696</v>
      </c>
    </row>
    <row r="31" spans="1:2" x14ac:dyDescent="0.25">
      <c r="A31" s="56">
        <v>2049</v>
      </c>
      <c r="B31" s="54">
        <v>838.58095428229205</v>
      </c>
    </row>
    <row r="32" spans="1:2" x14ac:dyDescent="0.25">
      <c r="A32" s="56">
        <v>2050</v>
      </c>
      <c r="B32" s="54">
        <v>868.99580754641602</v>
      </c>
    </row>
    <row r="33" spans="1:2" x14ac:dyDescent="0.25">
      <c r="A33" s="56" t="s">
        <v>93</v>
      </c>
      <c r="B33" s="54">
        <v>13588.921940507083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BBC7-3113-4589-AE9A-9BCD6021C2D7}">
  <sheetPr>
    <tabColor theme="4" tint="0.79998168889431442"/>
  </sheetPr>
  <dimension ref="A1:AT68"/>
  <sheetViews>
    <sheetView showGridLines="0" zoomScale="85" zoomScaleNormal="85" workbookViewId="0">
      <selection activeCell="A30" sqref="A30"/>
    </sheetView>
  </sheetViews>
  <sheetFormatPr defaultColWidth="0" defaultRowHeight="15" x14ac:dyDescent="0.25"/>
  <cols>
    <col min="1" max="1" width="11.875" style="6" bestFit="1" customWidth="1"/>
    <col min="2" max="2" width="4.875" customWidth="1"/>
    <col min="3" max="3" width="4.875" bestFit="1" customWidth="1"/>
    <col min="4" max="31" width="4.875" style="6" bestFit="1" customWidth="1"/>
    <col min="32" max="32" width="9" style="6" customWidth="1"/>
    <col min="33" max="34" width="9" style="6" hidden="1" customWidth="1"/>
    <col min="35" max="37" width="13.875" style="6" hidden="1" customWidth="1"/>
    <col min="38" max="41" width="0" style="6" hidden="1" customWidth="1"/>
    <col min="42" max="43" width="9" style="6" hidden="1" customWidth="1"/>
    <col min="44" max="46" width="13.875" style="6" hidden="1" customWidth="1"/>
    <col min="47" max="16384" width="9" style="6" hidden="1"/>
  </cols>
  <sheetData>
    <row r="1" spans="1:31" ht="12.75" x14ac:dyDescent="0.2">
      <c r="A1" s="19" t="s">
        <v>94</v>
      </c>
      <c r="B1" s="19">
        <v>2021</v>
      </c>
      <c r="C1" s="19">
        <v>2022</v>
      </c>
      <c r="D1" s="19">
        <v>2023</v>
      </c>
      <c r="E1" s="19">
        <v>2024</v>
      </c>
      <c r="F1" s="19">
        <v>2025</v>
      </c>
      <c r="G1" s="19">
        <v>2026</v>
      </c>
      <c r="H1" s="19">
        <v>2027</v>
      </c>
      <c r="I1" s="19">
        <v>2028</v>
      </c>
      <c r="J1" s="19">
        <v>2029</v>
      </c>
      <c r="K1" s="19">
        <v>2030</v>
      </c>
      <c r="L1" s="19">
        <v>2031</v>
      </c>
      <c r="M1" s="19">
        <v>2032</v>
      </c>
      <c r="N1" s="19">
        <v>2033</v>
      </c>
      <c r="O1" s="19">
        <v>2034</v>
      </c>
      <c r="P1" s="19">
        <v>2035</v>
      </c>
      <c r="Q1" s="19">
        <v>2036</v>
      </c>
      <c r="R1" s="19">
        <v>2037</v>
      </c>
      <c r="S1" s="19">
        <v>2038</v>
      </c>
      <c r="T1" s="19">
        <v>2039</v>
      </c>
      <c r="U1" s="19">
        <v>2040</v>
      </c>
      <c r="V1" s="19">
        <v>2041</v>
      </c>
      <c r="W1" s="19">
        <v>2042</v>
      </c>
      <c r="X1" s="19">
        <v>2043</v>
      </c>
      <c r="Y1" s="19">
        <v>2044</v>
      </c>
      <c r="Z1" s="19">
        <v>2045</v>
      </c>
      <c r="AA1" s="19">
        <v>2046</v>
      </c>
      <c r="AB1" s="19">
        <v>2047</v>
      </c>
      <c r="AC1" s="19">
        <v>2048</v>
      </c>
      <c r="AD1" s="19">
        <v>2049</v>
      </c>
      <c r="AE1" s="19">
        <v>2050</v>
      </c>
    </row>
    <row r="2" spans="1:31" ht="12.75" x14ac:dyDescent="0.2">
      <c r="A2" s="53" t="s">
        <v>57</v>
      </c>
      <c r="B2" s="52">
        <v>105.36574166500299</v>
      </c>
      <c r="C2" s="52">
        <v>123.83190257536434</v>
      </c>
      <c r="D2" s="52">
        <v>142.29806348572569</v>
      </c>
      <c r="E2" s="52">
        <v>160.76422439608703</v>
      </c>
      <c r="F2" s="52">
        <v>179.23038530644837</v>
      </c>
      <c r="G2" s="52">
        <v>197.69654621680974</v>
      </c>
      <c r="H2" s="52">
        <v>216.16270712717107</v>
      </c>
      <c r="I2" s="52">
        <v>234.62886803753241</v>
      </c>
      <c r="J2" s="52">
        <v>253.09502894789378</v>
      </c>
      <c r="K2" s="52">
        <v>271.56118985825509</v>
      </c>
      <c r="L2" s="52">
        <v>301.97604312237968</v>
      </c>
      <c r="M2" s="52">
        <v>332.39089638650427</v>
      </c>
      <c r="N2" s="52">
        <v>362.80574965062885</v>
      </c>
      <c r="O2" s="52">
        <v>393.22060291475339</v>
      </c>
      <c r="P2" s="52">
        <v>423.63545617887797</v>
      </c>
      <c r="Q2" s="52">
        <v>452.96406468356952</v>
      </c>
      <c r="R2" s="52">
        <v>482.29267318826106</v>
      </c>
      <c r="S2" s="52">
        <v>511.62128169295261</v>
      </c>
      <c r="T2" s="52">
        <v>540.94989019764421</v>
      </c>
      <c r="U2" s="52">
        <v>570.2784987023357</v>
      </c>
      <c r="V2" s="52">
        <v>599.6071072070273</v>
      </c>
      <c r="W2" s="52">
        <v>628.9357157117189</v>
      </c>
      <c r="X2" s="52">
        <v>658.26432421641039</v>
      </c>
      <c r="Y2" s="52">
        <v>687.59293272110199</v>
      </c>
      <c r="Z2" s="52">
        <v>716.92154122579348</v>
      </c>
      <c r="AA2" s="52">
        <v>747.33639448991812</v>
      </c>
      <c r="AB2" s="52">
        <v>777.75124775404265</v>
      </c>
      <c r="AC2" s="52">
        <v>808.16610101816718</v>
      </c>
      <c r="AD2" s="52">
        <v>838.58095428229183</v>
      </c>
      <c r="AE2" s="52">
        <v>868.99580754641636</v>
      </c>
    </row>
    <row r="3" spans="1:31" ht="12.75" x14ac:dyDescent="0.2">
      <c r="A3" s="53" t="s">
        <v>84</v>
      </c>
      <c r="B3" s="52">
        <v>107.07754778647123</v>
      </c>
      <c r="C3" s="52">
        <v>125.84371595523423</v>
      </c>
      <c r="D3" s="52">
        <v>144.60988412399723</v>
      </c>
      <c r="E3" s="52">
        <v>163.37605229276022</v>
      </c>
      <c r="F3" s="52">
        <v>182.14222046152324</v>
      </c>
      <c r="G3" s="52">
        <v>200.90838863028623</v>
      </c>
      <c r="H3" s="52">
        <v>219.67455679904921</v>
      </c>
      <c r="I3" s="52">
        <v>238.44072496781223</v>
      </c>
      <c r="J3" s="52">
        <v>257.20689313657522</v>
      </c>
      <c r="K3" s="52">
        <v>275.97306130533821</v>
      </c>
      <c r="L3" s="52">
        <v>306.88204417153611</v>
      </c>
      <c r="M3" s="52">
        <v>337.79102703773395</v>
      </c>
      <c r="N3" s="52">
        <v>368.70000990393186</v>
      </c>
      <c r="O3" s="52">
        <v>399.60899277012976</v>
      </c>
      <c r="P3" s="52">
        <v>430.51797563632761</v>
      </c>
      <c r="Q3" s="52">
        <v>460.32306625730416</v>
      </c>
      <c r="R3" s="52">
        <v>490.12815687828066</v>
      </c>
      <c r="S3" s="52">
        <v>519.93324749925716</v>
      </c>
      <c r="T3" s="52">
        <v>549.73833812023372</v>
      </c>
      <c r="U3" s="52">
        <v>579.54342874121028</v>
      </c>
      <c r="V3" s="52">
        <v>609.34851936218683</v>
      </c>
      <c r="W3" s="52">
        <v>639.15360998316328</v>
      </c>
      <c r="X3" s="52">
        <v>668.95870060413984</v>
      </c>
      <c r="Y3" s="52">
        <v>698.76379122511639</v>
      </c>
      <c r="Z3" s="52">
        <v>728.56888184609295</v>
      </c>
      <c r="AA3" s="52">
        <v>759.47786471229074</v>
      </c>
      <c r="AB3" s="52">
        <v>790.38684757848864</v>
      </c>
      <c r="AC3" s="52">
        <v>821.29583044468654</v>
      </c>
      <c r="AD3" s="52">
        <v>852.20481331088445</v>
      </c>
      <c r="AE3" s="52">
        <v>883.11379617708235</v>
      </c>
    </row>
    <row r="4" spans="1:31" ht="12.75" x14ac:dyDescent="0.2">
      <c r="A4" s="53" t="s">
        <v>58</v>
      </c>
      <c r="B4" s="52">
        <v>106.4741082833841</v>
      </c>
      <c r="C4" s="52">
        <v>125.13451901346173</v>
      </c>
      <c r="D4" s="52">
        <v>143.79492974353934</v>
      </c>
      <c r="E4" s="52">
        <v>162.45534047361699</v>
      </c>
      <c r="F4" s="52">
        <v>181.1157512036946</v>
      </c>
      <c r="G4" s="52">
        <v>199.77616193377224</v>
      </c>
      <c r="H4" s="52">
        <v>218.43657266384986</v>
      </c>
      <c r="I4" s="52">
        <v>237.09698339392747</v>
      </c>
      <c r="J4" s="52">
        <v>255.75739412400512</v>
      </c>
      <c r="K4" s="52">
        <v>274.41780485408276</v>
      </c>
      <c r="L4" s="52">
        <v>305.15259899774003</v>
      </c>
      <c r="M4" s="52">
        <v>335.8873931413973</v>
      </c>
      <c r="N4" s="52">
        <v>366.62218728505451</v>
      </c>
      <c r="O4" s="52">
        <v>397.35698142871178</v>
      </c>
      <c r="P4" s="52">
        <v>428.09177557236904</v>
      </c>
      <c r="Q4" s="52">
        <v>457.72889849660999</v>
      </c>
      <c r="R4" s="52">
        <v>487.36602142085093</v>
      </c>
      <c r="S4" s="52">
        <v>517.00314434509187</v>
      </c>
      <c r="T4" s="52">
        <v>546.64026726933287</v>
      </c>
      <c r="U4" s="52">
        <v>576.27739019357375</v>
      </c>
      <c r="V4" s="52">
        <v>605.91451311781464</v>
      </c>
      <c r="W4" s="52">
        <v>635.55163604205563</v>
      </c>
      <c r="X4" s="52">
        <v>665.18875896629652</v>
      </c>
      <c r="Y4" s="52">
        <v>694.82588189053752</v>
      </c>
      <c r="Z4" s="52">
        <v>724.4630048147784</v>
      </c>
      <c r="AA4" s="52">
        <v>755.19779895843567</v>
      </c>
      <c r="AB4" s="52">
        <v>785.93259310209294</v>
      </c>
      <c r="AC4" s="52">
        <v>816.66738724575021</v>
      </c>
      <c r="AD4" s="52">
        <v>847.40218138940747</v>
      </c>
      <c r="AE4" s="52">
        <v>878.13697553306474</v>
      </c>
    </row>
    <row r="5" spans="1:31" ht="12.75" x14ac:dyDescent="0.2">
      <c r="A5" s="53" t="s">
        <v>59</v>
      </c>
      <c r="B5" s="52">
        <v>107.43919740575598</v>
      </c>
      <c r="C5" s="52">
        <v>126.26874746655857</v>
      </c>
      <c r="D5" s="52">
        <v>145.09829752736115</v>
      </c>
      <c r="E5" s="52">
        <v>163.92784758816376</v>
      </c>
      <c r="F5" s="52">
        <v>182.75739764896636</v>
      </c>
      <c r="G5" s="52">
        <v>201.58694770976894</v>
      </c>
      <c r="H5" s="52">
        <v>220.41649777057154</v>
      </c>
      <c r="I5" s="52">
        <v>239.24604783137414</v>
      </c>
      <c r="J5" s="52">
        <v>258.07559789217675</v>
      </c>
      <c r="K5" s="52">
        <v>276.90514795297935</v>
      </c>
      <c r="L5" s="52">
        <v>307.91852452371302</v>
      </c>
      <c r="M5" s="52">
        <v>338.93190109444669</v>
      </c>
      <c r="N5" s="52">
        <v>369.94527766518036</v>
      </c>
      <c r="O5" s="52">
        <v>400.95865423591408</v>
      </c>
      <c r="P5" s="52">
        <v>431.97203080664775</v>
      </c>
      <c r="Q5" s="52">
        <v>461.87778678556953</v>
      </c>
      <c r="R5" s="52">
        <v>491.7835427644913</v>
      </c>
      <c r="S5" s="52">
        <v>521.68929874341302</v>
      </c>
      <c r="T5" s="52">
        <v>551.59505472233479</v>
      </c>
      <c r="U5" s="52">
        <v>581.50081070125657</v>
      </c>
      <c r="V5" s="52">
        <v>611.40656668017834</v>
      </c>
      <c r="W5" s="52">
        <v>641.31232265910012</v>
      </c>
      <c r="X5" s="52">
        <v>671.21807863802189</v>
      </c>
      <c r="Y5" s="52">
        <v>701.12383461694367</v>
      </c>
      <c r="Z5" s="52">
        <v>731.02959059586544</v>
      </c>
      <c r="AA5" s="52">
        <v>762.04296716659906</v>
      </c>
      <c r="AB5" s="52">
        <v>793.05634373733278</v>
      </c>
      <c r="AC5" s="52">
        <v>824.06972030806651</v>
      </c>
      <c r="AD5" s="52">
        <v>855.08309687880012</v>
      </c>
      <c r="AE5" s="52">
        <v>886.09647344953385</v>
      </c>
    </row>
    <row r="6" spans="1:31" ht="12.75" x14ac:dyDescent="0.2">
      <c r="A6" s="53" t="s">
        <v>60</v>
      </c>
      <c r="B6" s="52">
        <v>103.29616584482237</v>
      </c>
      <c r="C6" s="52">
        <v>121.39961759082217</v>
      </c>
      <c r="D6" s="52">
        <v>139.50306933682197</v>
      </c>
      <c r="E6" s="52">
        <v>157.60652108282176</v>
      </c>
      <c r="F6" s="52">
        <v>175.70997282882158</v>
      </c>
      <c r="G6" s="52">
        <v>193.81342457482137</v>
      </c>
      <c r="H6" s="52">
        <v>211.91687632082116</v>
      </c>
      <c r="I6" s="52">
        <v>230.02032806682095</v>
      </c>
      <c r="J6" s="52">
        <v>248.12377981282074</v>
      </c>
      <c r="K6" s="52">
        <v>266.22723155882056</v>
      </c>
      <c r="L6" s="52">
        <v>296.04468149340846</v>
      </c>
      <c r="M6" s="52">
        <v>325.86213142799636</v>
      </c>
      <c r="N6" s="52">
        <v>355.67958136258426</v>
      </c>
      <c r="O6" s="52">
        <v>385.49703129717216</v>
      </c>
      <c r="P6" s="52">
        <v>415.31448123176006</v>
      </c>
      <c r="Q6" s="52">
        <v>444.06702224011269</v>
      </c>
      <c r="R6" s="52">
        <v>472.81956324846533</v>
      </c>
      <c r="S6" s="52">
        <v>501.57210425681791</v>
      </c>
      <c r="T6" s="52">
        <v>530.32464526517049</v>
      </c>
      <c r="U6" s="52">
        <v>559.07718627352313</v>
      </c>
      <c r="V6" s="52">
        <v>587.82972728187576</v>
      </c>
      <c r="W6" s="52">
        <v>616.5822682902284</v>
      </c>
      <c r="X6" s="52">
        <v>645.33480929858104</v>
      </c>
      <c r="Y6" s="52">
        <v>674.08735030693367</v>
      </c>
      <c r="Z6" s="52">
        <v>702.83989131528631</v>
      </c>
      <c r="AA6" s="52">
        <v>732.65734124987421</v>
      </c>
      <c r="AB6" s="52">
        <v>762.47479118446211</v>
      </c>
      <c r="AC6" s="52">
        <v>792.29224111905</v>
      </c>
      <c r="AD6" s="52">
        <v>822.1096910536379</v>
      </c>
      <c r="AE6" s="52">
        <v>851.9271409882258</v>
      </c>
    </row>
    <row r="7" spans="1:31" ht="12.75" x14ac:dyDescent="0.2">
      <c r="A7" s="53" t="s">
        <v>61</v>
      </c>
      <c r="B7" s="52">
        <v>100.08341769588986</v>
      </c>
      <c r="C7" s="52">
        <v>117.62381048795302</v>
      </c>
      <c r="D7" s="52">
        <v>135.16420328001621</v>
      </c>
      <c r="E7" s="52">
        <v>152.70459607207937</v>
      </c>
      <c r="F7" s="52">
        <v>170.24498886414256</v>
      </c>
      <c r="G7" s="52">
        <v>187.78538165620571</v>
      </c>
      <c r="H7" s="52">
        <v>205.32577444826887</v>
      </c>
      <c r="I7" s="52">
        <v>222.86616724033206</v>
      </c>
      <c r="J7" s="52">
        <v>240.40656003239522</v>
      </c>
      <c r="K7" s="52">
        <v>257.94695282445838</v>
      </c>
      <c r="L7" s="52">
        <v>286.83701154079773</v>
      </c>
      <c r="M7" s="52">
        <v>315.72707025713709</v>
      </c>
      <c r="N7" s="52">
        <v>344.61712897347644</v>
      </c>
      <c r="O7" s="52">
        <v>373.50718768981574</v>
      </c>
      <c r="P7" s="52">
        <v>402.39724640615509</v>
      </c>
      <c r="Q7" s="52">
        <v>430.25551731119663</v>
      </c>
      <c r="R7" s="52">
        <v>458.11378821623811</v>
      </c>
      <c r="S7" s="52">
        <v>485.97205912127964</v>
      </c>
      <c r="T7" s="52">
        <v>513.83033002632112</v>
      </c>
      <c r="U7" s="52">
        <v>541.68860093136266</v>
      </c>
      <c r="V7" s="52">
        <v>569.54687183640419</v>
      </c>
      <c r="W7" s="52">
        <v>597.40514274144562</v>
      </c>
      <c r="X7" s="52">
        <v>625.26341364648715</v>
      </c>
      <c r="Y7" s="52">
        <v>653.12168455152869</v>
      </c>
      <c r="Z7" s="52">
        <v>680.97995545657022</v>
      </c>
      <c r="AA7" s="52">
        <v>709.87001417290946</v>
      </c>
      <c r="AB7" s="52">
        <v>738.76007288924882</v>
      </c>
      <c r="AC7" s="52">
        <v>767.65013160558817</v>
      </c>
      <c r="AD7" s="52">
        <v>796.54019032192753</v>
      </c>
      <c r="AE7" s="52">
        <v>825.43024903826688</v>
      </c>
    </row>
    <row r="8" spans="1:31" ht="12.75" x14ac:dyDescent="0.2">
      <c r="A8" s="53" t="s">
        <v>62</v>
      </c>
      <c r="B8" s="52">
        <v>110.87090367428003</v>
      </c>
      <c r="C8" s="52">
        <v>130.30188679245282</v>
      </c>
      <c r="D8" s="52">
        <v>149.7328699106256</v>
      </c>
      <c r="E8" s="52">
        <v>169.1638530287984</v>
      </c>
      <c r="F8" s="52">
        <v>188.59483614697118</v>
      </c>
      <c r="G8" s="52">
        <v>208.02581926514398</v>
      </c>
      <c r="H8" s="52">
        <v>227.45680238331676</v>
      </c>
      <c r="I8" s="52">
        <v>246.88778550148953</v>
      </c>
      <c r="J8" s="52">
        <v>266.31876861966231</v>
      </c>
      <c r="K8" s="52">
        <v>285.74975173783514</v>
      </c>
      <c r="L8" s="52">
        <v>317.75372393247267</v>
      </c>
      <c r="M8" s="52">
        <v>349.75769612711019</v>
      </c>
      <c r="N8" s="52">
        <v>381.76166832174772</v>
      </c>
      <c r="O8" s="52">
        <v>413.76564051638525</v>
      </c>
      <c r="P8" s="52">
        <v>445.76961271102277</v>
      </c>
      <c r="Q8" s="52">
        <v>476.630585898709</v>
      </c>
      <c r="R8" s="52">
        <v>507.49155908639517</v>
      </c>
      <c r="S8" s="52">
        <v>538.35253227408134</v>
      </c>
      <c r="T8" s="52">
        <v>569.21350546176757</v>
      </c>
      <c r="U8" s="52">
        <v>600.07447864945379</v>
      </c>
      <c r="V8" s="52">
        <v>630.93545183713991</v>
      </c>
      <c r="W8" s="52">
        <v>661.79642502482614</v>
      </c>
      <c r="X8" s="52">
        <v>692.65739821251236</v>
      </c>
      <c r="Y8" s="52">
        <v>723.51837140019848</v>
      </c>
      <c r="Z8" s="52">
        <v>754.3793445878847</v>
      </c>
      <c r="AA8" s="52">
        <v>786.38331678252223</v>
      </c>
      <c r="AB8" s="52">
        <v>818.38728897715976</v>
      </c>
      <c r="AC8" s="52">
        <v>850.39126117179728</v>
      </c>
      <c r="AD8" s="52">
        <v>882.39523336643481</v>
      </c>
      <c r="AE8" s="52">
        <v>914.39920556107245</v>
      </c>
    </row>
    <row r="9" spans="1:31" ht="12.75" x14ac:dyDescent="0.2">
      <c r="A9" s="53" t="s">
        <v>63</v>
      </c>
      <c r="B9" s="52">
        <v>101.75300000000001</v>
      </c>
      <c r="C9" s="52">
        <v>119.58600000000001</v>
      </c>
      <c r="D9" s="52">
        <v>137.41900000000001</v>
      </c>
      <c r="E9" s="52">
        <v>155.25200000000001</v>
      </c>
      <c r="F9" s="52">
        <v>173.08500000000004</v>
      </c>
      <c r="G9" s="52">
        <v>190.91800000000003</v>
      </c>
      <c r="H9" s="52">
        <v>208.75100000000003</v>
      </c>
      <c r="I9" s="52">
        <v>226.58400000000003</v>
      </c>
      <c r="J9" s="52">
        <v>244.41700000000003</v>
      </c>
      <c r="K9" s="52">
        <v>262.25000000000006</v>
      </c>
      <c r="L9" s="52">
        <v>291.62200000000007</v>
      </c>
      <c r="M9" s="52">
        <v>320.99400000000003</v>
      </c>
      <c r="N9" s="52">
        <v>350.36600000000004</v>
      </c>
      <c r="O9" s="52">
        <v>379.73800000000006</v>
      </c>
      <c r="P9" s="52">
        <v>409.11000000000007</v>
      </c>
      <c r="Q9" s="52">
        <v>437.43300000000005</v>
      </c>
      <c r="R9" s="52">
        <v>465.75600000000009</v>
      </c>
      <c r="S9" s="52">
        <v>494.07900000000006</v>
      </c>
      <c r="T9" s="52">
        <v>522.40200000000004</v>
      </c>
      <c r="U9" s="52">
        <v>550.72500000000014</v>
      </c>
      <c r="V9" s="52">
        <v>579.04800000000012</v>
      </c>
      <c r="W9" s="52">
        <v>607.37100000000009</v>
      </c>
      <c r="X9" s="52">
        <v>635.69400000000007</v>
      </c>
      <c r="Y9" s="52">
        <v>664.01700000000005</v>
      </c>
      <c r="Z9" s="52">
        <v>692.34000000000015</v>
      </c>
      <c r="AA9" s="52">
        <v>721.7120000000001</v>
      </c>
      <c r="AB9" s="52">
        <v>751.08400000000006</v>
      </c>
      <c r="AC9" s="52">
        <v>780.45600000000013</v>
      </c>
      <c r="AD9" s="52">
        <v>809.82800000000009</v>
      </c>
      <c r="AE9" s="52">
        <v>839.20000000000016</v>
      </c>
    </row>
    <row r="10" spans="1:31" ht="12.75" x14ac:dyDescent="0.2">
      <c r="A10" s="53" t="s">
        <v>64</v>
      </c>
      <c r="B10" s="52">
        <v>110.39523809523808</v>
      </c>
      <c r="C10" s="52">
        <v>129.74285714285713</v>
      </c>
      <c r="D10" s="52">
        <v>149.09047619047618</v>
      </c>
      <c r="E10" s="52">
        <v>168.43809523809523</v>
      </c>
      <c r="F10" s="52">
        <v>187.78571428571428</v>
      </c>
      <c r="G10" s="52">
        <v>207.13333333333333</v>
      </c>
      <c r="H10" s="52">
        <v>226.48095238095237</v>
      </c>
      <c r="I10" s="52">
        <v>245.82857142857142</v>
      </c>
      <c r="J10" s="52">
        <v>265.17619047619047</v>
      </c>
      <c r="K10" s="52">
        <v>284.52380952380952</v>
      </c>
      <c r="L10" s="52">
        <v>316.39047619047619</v>
      </c>
      <c r="M10" s="52">
        <v>348.25714285714287</v>
      </c>
      <c r="N10" s="52">
        <v>380.12380952380948</v>
      </c>
      <c r="O10" s="52">
        <v>411.99047619047616</v>
      </c>
      <c r="P10" s="52">
        <v>443.85714285714283</v>
      </c>
      <c r="Q10" s="52">
        <v>474.58571428571429</v>
      </c>
      <c r="R10" s="52">
        <v>505.31428571428569</v>
      </c>
      <c r="S10" s="52">
        <v>536.04285714285709</v>
      </c>
      <c r="T10" s="52">
        <v>566.7714285714286</v>
      </c>
      <c r="U10" s="52">
        <v>597.5</v>
      </c>
      <c r="V10" s="52">
        <v>628.2285714285714</v>
      </c>
      <c r="W10" s="52">
        <v>658.9571428571428</v>
      </c>
      <c r="X10" s="52">
        <v>689.68571428571431</v>
      </c>
      <c r="Y10" s="52">
        <v>720.41428571428571</v>
      </c>
      <c r="Z10" s="52">
        <v>751.14285714285711</v>
      </c>
      <c r="AA10" s="52">
        <v>783.00952380952378</v>
      </c>
      <c r="AB10" s="52">
        <v>814.87619047619046</v>
      </c>
      <c r="AC10" s="52">
        <v>846.74285714285713</v>
      </c>
      <c r="AD10" s="52">
        <v>878.60952380952381</v>
      </c>
      <c r="AE10" s="52">
        <v>910.47619047619048</v>
      </c>
    </row>
    <row r="11" spans="1:31" ht="12.75" x14ac:dyDescent="0.2">
      <c r="A11" s="53" t="s">
        <v>65</v>
      </c>
      <c r="B11" s="52">
        <v>102.53650762028091</v>
      </c>
      <c r="C11" s="52">
        <v>120.50682338878376</v>
      </c>
      <c r="D11" s="52">
        <v>138.47713915728659</v>
      </c>
      <c r="E11" s="52">
        <v>156.44745492578943</v>
      </c>
      <c r="F11" s="52">
        <v>174.41777069429227</v>
      </c>
      <c r="G11" s="52">
        <v>192.38808646279512</v>
      </c>
      <c r="H11" s="52">
        <v>210.35840223129796</v>
      </c>
      <c r="I11" s="52">
        <v>228.3287179998008</v>
      </c>
      <c r="J11" s="52">
        <v>246.29903376830364</v>
      </c>
      <c r="K11" s="52">
        <v>264.26934953680649</v>
      </c>
      <c r="L11" s="52">
        <v>293.86751668492877</v>
      </c>
      <c r="M11" s="52">
        <v>323.46568383305112</v>
      </c>
      <c r="N11" s="52">
        <v>353.06385098117346</v>
      </c>
      <c r="O11" s="52">
        <v>382.6620181292958</v>
      </c>
      <c r="P11" s="52">
        <v>412.26018527741809</v>
      </c>
      <c r="Q11" s="52">
        <v>440.80127502739322</v>
      </c>
      <c r="R11" s="52">
        <v>469.34236477736829</v>
      </c>
      <c r="S11" s="52">
        <v>497.88345452734342</v>
      </c>
      <c r="T11" s="52">
        <v>526.42454427731855</v>
      </c>
      <c r="U11" s="52">
        <v>554.96563402729362</v>
      </c>
      <c r="V11" s="52">
        <v>583.50672377726869</v>
      </c>
      <c r="W11" s="52">
        <v>612.04781352724376</v>
      </c>
      <c r="X11" s="52">
        <v>640.58890327721895</v>
      </c>
      <c r="Y11" s="52">
        <v>669.12999302719402</v>
      </c>
      <c r="Z11" s="52">
        <v>697.67108277716909</v>
      </c>
      <c r="AA11" s="52">
        <v>727.26924992529143</v>
      </c>
      <c r="AB11" s="52">
        <v>756.86741707341378</v>
      </c>
      <c r="AC11" s="52">
        <v>786.46558422153612</v>
      </c>
      <c r="AD11" s="52">
        <v>816.06375136965835</v>
      </c>
      <c r="AE11" s="52">
        <v>845.66191851778069</v>
      </c>
    </row>
    <row r="12" spans="1:31" ht="12.75" x14ac:dyDescent="0.2">
      <c r="A12" s="53" t="s">
        <v>66</v>
      </c>
      <c r="B12" s="52">
        <v>104.1268068986143</v>
      </c>
      <c r="C12" s="52">
        <v>122.37583491177352</v>
      </c>
      <c r="D12" s="52">
        <v>140.62486292493273</v>
      </c>
      <c r="E12" s="52">
        <v>158.87389093809193</v>
      </c>
      <c r="F12" s="52">
        <v>177.12291895125114</v>
      </c>
      <c r="G12" s="52">
        <v>195.37194696441034</v>
      </c>
      <c r="H12" s="52">
        <v>213.62097497756957</v>
      </c>
      <c r="I12" s="52">
        <v>231.87000299072878</v>
      </c>
      <c r="J12" s="52">
        <v>250.11903100388798</v>
      </c>
      <c r="K12" s="52">
        <v>268.36805901704719</v>
      </c>
      <c r="L12" s="52">
        <v>298.42528162695646</v>
      </c>
      <c r="M12" s="52">
        <v>328.48250423686574</v>
      </c>
      <c r="N12" s="52">
        <v>358.53972684677507</v>
      </c>
      <c r="O12" s="52">
        <v>388.59694945668434</v>
      </c>
      <c r="P12" s="52">
        <v>418.65417206659362</v>
      </c>
      <c r="Q12" s="52">
        <v>447.63792244043469</v>
      </c>
      <c r="R12" s="52">
        <v>476.62167281427583</v>
      </c>
      <c r="S12" s="52">
        <v>505.6054231881169</v>
      </c>
      <c r="T12" s="52">
        <v>534.58917356195798</v>
      </c>
      <c r="U12" s="52">
        <v>563.57292393579905</v>
      </c>
      <c r="V12" s="52">
        <v>592.55667430964024</v>
      </c>
      <c r="W12" s="52">
        <v>621.54042468348132</v>
      </c>
      <c r="X12" s="52">
        <v>650.5241750573224</v>
      </c>
      <c r="Y12" s="52">
        <v>679.50792543116347</v>
      </c>
      <c r="Z12" s="52">
        <v>708.49167580500455</v>
      </c>
      <c r="AA12" s="52">
        <v>738.54889841491388</v>
      </c>
      <c r="AB12" s="52">
        <v>768.6061210248231</v>
      </c>
      <c r="AC12" s="52">
        <v>798.66334363473243</v>
      </c>
      <c r="AD12" s="52">
        <v>828.72056624464176</v>
      </c>
      <c r="AE12" s="52">
        <v>858.77778885455098</v>
      </c>
    </row>
    <row r="13" spans="1:31" ht="12.75" x14ac:dyDescent="0.2">
      <c r="A13" s="53" t="s">
        <v>67</v>
      </c>
      <c r="B13" s="52">
        <v>105.5019920318725</v>
      </c>
      <c r="C13" s="52">
        <v>123.99203187250995</v>
      </c>
      <c r="D13" s="52">
        <v>142.48207171314741</v>
      </c>
      <c r="E13" s="52">
        <v>160.97211155378486</v>
      </c>
      <c r="F13" s="52">
        <v>179.46215139442231</v>
      </c>
      <c r="G13" s="52">
        <v>197.95219123505976</v>
      </c>
      <c r="H13" s="52">
        <v>216.44223107569721</v>
      </c>
      <c r="I13" s="52">
        <v>234.93227091633463</v>
      </c>
      <c r="J13" s="52">
        <v>253.42231075697208</v>
      </c>
      <c r="K13" s="52">
        <v>271.91235059760953</v>
      </c>
      <c r="L13" s="52">
        <v>302.36653386454179</v>
      </c>
      <c r="M13" s="52">
        <v>332.82071713147405</v>
      </c>
      <c r="N13" s="52">
        <v>363.27490039840637</v>
      </c>
      <c r="O13" s="52">
        <v>393.72908366533864</v>
      </c>
      <c r="P13" s="52">
        <v>424.1832669322709</v>
      </c>
      <c r="Q13" s="52">
        <v>453.54980079681269</v>
      </c>
      <c r="R13" s="52">
        <v>482.91633466135454</v>
      </c>
      <c r="S13" s="52">
        <v>512.28286852589633</v>
      </c>
      <c r="T13" s="52">
        <v>541.64940239043824</v>
      </c>
      <c r="U13" s="52">
        <v>571.01593625498003</v>
      </c>
      <c r="V13" s="52">
        <v>600.38247011952183</v>
      </c>
      <c r="W13" s="52">
        <v>629.74900398406373</v>
      </c>
      <c r="X13" s="52">
        <v>659.11553784860553</v>
      </c>
      <c r="Y13" s="52">
        <v>688.48207171314732</v>
      </c>
      <c r="Z13" s="52">
        <v>717.84860557768923</v>
      </c>
      <c r="AA13" s="52">
        <v>748.30278884462143</v>
      </c>
      <c r="AB13" s="52">
        <v>778.75697211155375</v>
      </c>
      <c r="AC13" s="52">
        <v>809.21115537848596</v>
      </c>
      <c r="AD13" s="52">
        <v>839.66533864541827</v>
      </c>
      <c r="AE13" s="52">
        <v>870.11952191235059</v>
      </c>
    </row>
    <row r="14" spans="1:31" ht="12.75" x14ac:dyDescent="0.2">
      <c r="A14" s="53" t="s">
        <v>68</v>
      </c>
      <c r="B14" s="52">
        <v>98.67776444711059</v>
      </c>
      <c r="C14" s="52">
        <v>115.97180563887224</v>
      </c>
      <c r="D14" s="52">
        <v>133.26584683063388</v>
      </c>
      <c r="E14" s="52">
        <v>150.55988802239554</v>
      </c>
      <c r="F14" s="52">
        <v>167.85392921415718</v>
      </c>
      <c r="G14" s="52">
        <v>185.14797040591884</v>
      </c>
      <c r="H14" s="52">
        <v>202.44201159768048</v>
      </c>
      <c r="I14" s="52">
        <v>219.73605278944214</v>
      </c>
      <c r="J14" s="52">
        <v>237.03009398120378</v>
      </c>
      <c r="K14" s="52">
        <v>254.32413517296541</v>
      </c>
      <c r="L14" s="52">
        <v>282.80843831233756</v>
      </c>
      <c r="M14" s="52">
        <v>311.29274145170967</v>
      </c>
      <c r="N14" s="52">
        <v>339.77704459108179</v>
      </c>
      <c r="O14" s="52">
        <v>368.26134773045396</v>
      </c>
      <c r="P14" s="52">
        <v>396.74565086982608</v>
      </c>
      <c r="Q14" s="52">
        <v>424.21265746850634</v>
      </c>
      <c r="R14" s="52">
        <v>451.67966406718659</v>
      </c>
      <c r="S14" s="52">
        <v>479.14667066586685</v>
      </c>
      <c r="T14" s="52">
        <v>506.61367726454711</v>
      </c>
      <c r="U14" s="52">
        <v>534.08068386322736</v>
      </c>
      <c r="V14" s="52">
        <v>561.54769046190768</v>
      </c>
      <c r="W14" s="52">
        <v>589.01469706058788</v>
      </c>
      <c r="X14" s="52">
        <v>616.48170365926819</v>
      </c>
      <c r="Y14" s="52">
        <v>643.94871025794851</v>
      </c>
      <c r="Z14" s="52">
        <v>671.41571685662871</v>
      </c>
      <c r="AA14" s="52">
        <v>699.90001999600088</v>
      </c>
      <c r="AB14" s="52">
        <v>728.38432313537294</v>
      </c>
      <c r="AC14" s="52">
        <v>756.86862627474511</v>
      </c>
      <c r="AD14" s="52">
        <v>785.35292941411728</v>
      </c>
      <c r="AE14" s="52">
        <v>813.83723255348934</v>
      </c>
    </row>
    <row r="15" spans="1:31" ht="12.75" x14ac:dyDescent="0.2">
      <c r="A15" s="53" t="s">
        <v>69</v>
      </c>
      <c r="B15" s="52">
        <v>114.95151816824291</v>
      </c>
      <c r="C15" s="52">
        <v>135.09766052762569</v>
      </c>
      <c r="D15" s="52">
        <v>155.24380288700846</v>
      </c>
      <c r="E15" s="52">
        <v>175.38994524639125</v>
      </c>
      <c r="F15" s="52">
        <v>195.53608760577401</v>
      </c>
      <c r="G15" s="52">
        <v>215.68222996515681</v>
      </c>
      <c r="H15" s="52">
        <v>235.82837232453957</v>
      </c>
      <c r="I15" s="52">
        <v>255.97451468392237</v>
      </c>
      <c r="J15" s="52">
        <v>276.12065704330513</v>
      </c>
      <c r="K15" s="52">
        <v>296.26679940268792</v>
      </c>
      <c r="L15" s="52">
        <v>329.44868093578896</v>
      </c>
      <c r="M15" s="52">
        <v>362.63056246888999</v>
      </c>
      <c r="N15" s="52">
        <v>395.81244400199103</v>
      </c>
      <c r="O15" s="52">
        <v>428.99432553509212</v>
      </c>
      <c r="P15" s="52">
        <v>462.17620706819315</v>
      </c>
      <c r="Q15" s="52">
        <v>494.17302140368344</v>
      </c>
      <c r="R15" s="52">
        <v>526.16983573917378</v>
      </c>
      <c r="S15" s="52">
        <v>558.16665007466406</v>
      </c>
      <c r="T15" s="52">
        <v>590.16346441015435</v>
      </c>
      <c r="U15" s="52">
        <v>622.16027874564463</v>
      </c>
      <c r="V15" s="52">
        <v>654.15709308113492</v>
      </c>
      <c r="W15" s="52">
        <v>686.1539074166252</v>
      </c>
      <c r="X15" s="52">
        <v>718.15072175211549</v>
      </c>
      <c r="Y15" s="52">
        <v>750.14753608760577</v>
      </c>
      <c r="Z15" s="52">
        <v>782.14435042309606</v>
      </c>
      <c r="AA15" s="52">
        <v>815.32623195619715</v>
      </c>
      <c r="AB15" s="52">
        <v>848.50811348929813</v>
      </c>
      <c r="AC15" s="52">
        <v>881.68999502239922</v>
      </c>
      <c r="AD15" s="52">
        <v>914.87187655550031</v>
      </c>
      <c r="AE15" s="52">
        <v>948.05375808860128</v>
      </c>
    </row>
    <row r="16" spans="1:31" ht="12.75" x14ac:dyDescent="0.2">
      <c r="A16" s="53" t="s">
        <v>70</v>
      </c>
      <c r="B16" s="52">
        <v>100.69338677354709</v>
      </c>
      <c r="C16" s="52">
        <v>118.34068136272545</v>
      </c>
      <c r="D16" s="52">
        <v>135.98797595190379</v>
      </c>
      <c r="E16" s="52">
        <v>153.63527054108215</v>
      </c>
      <c r="F16" s="52">
        <v>171.28256513026051</v>
      </c>
      <c r="G16" s="52">
        <v>188.92985971943887</v>
      </c>
      <c r="H16" s="52">
        <v>206.57715430861722</v>
      </c>
      <c r="I16" s="52">
        <v>224.22444889779558</v>
      </c>
      <c r="J16" s="52">
        <v>241.87174348697394</v>
      </c>
      <c r="K16" s="52">
        <v>259.5190380761523</v>
      </c>
      <c r="L16" s="52">
        <v>288.58517034068132</v>
      </c>
      <c r="M16" s="52">
        <v>317.65130260521039</v>
      </c>
      <c r="N16" s="52">
        <v>346.71743486973946</v>
      </c>
      <c r="O16" s="52">
        <v>375.78356713426854</v>
      </c>
      <c r="P16" s="52">
        <v>404.84969939879755</v>
      </c>
      <c r="Q16" s="52">
        <v>432.87775551102203</v>
      </c>
      <c r="R16" s="52">
        <v>460.90581162324645</v>
      </c>
      <c r="S16" s="52">
        <v>488.93386773547093</v>
      </c>
      <c r="T16" s="52">
        <v>516.9619238476954</v>
      </c>
      <c r="U16" s="52">
        <v>544.98997995991976</v>
      </c>
      <c r="V16" s="52">
        <v>573.01803607214424</v>
      </c>
      <c r="W16" s="52">
        <v>601.04609218436872</v>
      </c>
      <c r="X16" s="52">
        <v>629.07414829659319</v>
      </c>
      <c r="Y16" s="52">
        <v>657.10220440881756</v>
      </c>
      <c r="Z16" s="52">
        <v>685.13026052104203</v>
      </c>
      <c r="AA16" s="52">
        <v>714.19639278557111</v>
      </c>
      <c r="AB16" s="52">
        <v>743.26252505010018</v>
      </c>
      <c r="AC16" s="52">
        <v>772.32865731462925</v>
      </c>
      <c r="AD16" s="52">
        <v>801.39478957915821</v>
      </c>
      <c r="AE16" s="52">
        <v>830.46092184368729</v>
      </c>
    </row>
    <row r="17" spans="1:31" ht="12.75" x14ac:dyDescent="0.2">
      <c r="A17" s="53" t="s">
        <v>71</v>
      </c>
      <c r="B17" s="52">
        <v>101.95195195195194</v>
      </c>
      <c r="C17" s="52">
        <v>119.8198198198198</v>
      </c>
      <c r="D17" s="52">
        <v>137.68768768768766</v>
      </c>
      <c r="E17" s="52">
        <v>155.55555555555554</v>
      </c>
      <c r="F17" s="52">
        <v>173.4234234234234</v>
      </c>
      <c r="G17" s="52">
        <v>191.29129129129126</v>
      </c>
      <c r="H17" s="52">
        <v>209.15915915915912</v>
      </c>
      <c r="I17" s="52">
        <v>227.027027027027</v>
      </c>
      <c r="J17" s="52">
        <v>244.89489489489486</v>
      </c>
      <c r="K17" s="52">
        <v>262.76276276276275</v>
      </c>
      <c r="L17" s="52">
        <v>292.19219219219212</v>
      </c>
      <c r="M17" s="52">
        <v>321.62162162162156</v>
      </c>
      <c r="N17" s="52">
        <v>351.05105105105099</v>
      </c>
      <c r="O17" s="52">
        <v>380.48048048048042</v>
      </c>
      <c r="P17" s="52">
        <v>409.90990990990986</v>
      </c>
      <c r="Q17" s="52">
        <v>438.28828828828824</v>
      </c>
      <c r="R17" s="52">
        <v>466.66666666666657</v>
      </c>
      <c r="S17" s="52">
        <v>495.04504504504496</v>
      </c>
      <c r="T17" s="52">
        <v>523.4234234234234</v>
      </c>
      <c r="U17" s="52">
        <v>551.80180180180173</v>
      </c>
      <c r="V17" s="52">
        <v>580.18018018018006</v>
      </c>
      <c r="W17" s="52">
        <v>608.5585585585585</v>
      </c>
      <c r="X17" s="52">
        <v>636.93693693693683</v>
      </c>
      <c r="Y17" s="52">
        <v>665.31531531531527</v>
      </c>
      <c r="Z17" s="52">
        <v>693.6936936936936</v>
      </c>
      <c r="AA17" s="52">
        <v>723.12312312312304</v>
      </c>
      <c r="AB17" s="52">
        <v>752.55255255255247</v>
      </c>
      <c r="AC17" s="52">
        <v>781.9819819819819</v>
      </c>
      <c r="AD17" s="52">
        <v>811.41141141141134</v>
      </c>
      <c r="AE17" s="52">
        <v>840.84084084084077</v>
      </c>
    </row>
    <row r="18" spans="1:31" ht="12.75" x14ac:dyDescent="0.2">
      <c r="A18" s="53" t="s">
        <v>72</v>
      </c>
      <c r="B18" s="52">
        <v>108.66713286713288</v>
      </c>
      <c r="C18" s="52">
        <v>127.71188811188811</v>
      </c>
      <c r="D18" s="52">
        <v>146.75664335664337</v>
      </c>
      <c r="E18" s="52">
        <v>165.8013986013986</v>
      </c>
      <c r="F18" s="52">
        <v>184.84615384615387</v>
      </c>
      <c r="G18" s="52">
        <v>203.8909090909091</v>
      </c>
      <c r="H18" s="52">
        <v>222.93566433566434</v>
      </c>
      <c r="I18" s="52">
        <v>241.98041958041961</v>
      </c>
      <c r="J18" s="52">
        <v>261.02517482517482</v>
      </c>
      <c r="K18" s="52">
        <v>280.06993006993008</v>
      </c>
      <c r="L18" s="52">
        <v>311.43776223776223</v>
      </c>
      <c r="M18" s="52">
        <v>342.80559440559443</v>
      </c>
      <c r="N18" s="52">
        <v>374.17342657342658</v>
      </c>
      <c r="O18" s="52">
        <v>405.54125874125879</v>
      </c>
      <c r="P18" s="52">
        <v>436.90909090909093</v>
      </c>
      <c r="Q18" s="52">
        <v>467.15664335664337</v>
      </c>
      <c r="R18" s="52">
        <v>497.40419580419581</v>
      </c>
      <c r="S18" s="52">
        <v>527.65174825174824</v>
      </c>
      <c r="T18" s="52">
        <v>557.89930069930074</v>
      </c>
      <c r="U18" s="52">
        <v>588.14685314685323</v>
      </c>
      <c r="V18" s="52">
        <v>618.39440559440561</v>
      </c>
      <c r="W18" s="52">
        <v>648.64195804195811</v>
      </c>
      <c r="X18" s="52">
        <v>678.88951048951049</v>
      </c>
      <c r="Y18" s="52">
        <v>709.13706293706298</v>
      </c>
      <c r="Z18" s="52">
        <v>739.38461538461547</v>
      </c>
      <c r="AA18" s="52">
        <v>770.75244755244762</v>
      </c>
      <c r="AB18" s="52">
        <v>802.12027972027977</v>
      </c>
      <c r="AC18" s="52">
        <v>833.48811188811192</v>
      </c>
      <c r="AD18" s="52">
        <v>864.85594405594406</v>
      </c>
      <c r="AE18" s="52">
        <v>896.22377622377621</v>
      </c>
    </row>
    <row r="19" spans="1:31" ht="12.75" x14ac:dyDescent="0.2">
      <c r="A19" s="53" t="s">
        <v>73</v>
      </c>
      <c r="B19" s="52">
        <v>111.51916964640444</v>
      </c>
      <c r="C19" s="52">
        <v>131.06376638855778</v>
      </c>
      <c r="D19" s="52">
        <v>150.60836313071115</v>
      </c>
      <c r="E19" s="52">
        <v>170.1529598728645</v>
      </c>
      <c r="F19" s="52">
        <v>189.69755661501785</v>
      </c>
      <c r="G19" s="52">
        <v>209.24215335717122</v>
      </c>
      <c r="H19" s="52">
        <v>228.78675009932456</v>
      </c>
      <c r="I19" s="52">
        <v>248.33134684147791</v>
      </c>
      <c r="J19" s="52">
        <v>267.87594358363128</v>
      </c>
      <c r="K19" s="52">
        <v>287.4205403257846</v>
      </c>
      <c r="L19" s="52">
        <v>319.61164084227249</v>
      </c>
      <c r="M19" s="52">
        <v>351.80274135876039</v>
      </c>
      <c r="N19" s="52">
        <v>383.99384187524828</v>
      </c>
      <c r="O19" s="52">
        <v>416.18494239173612</v>
      </c>
      <c r="P19" s="52">
        <v>448.37604290822401</v>
      </c>
      <c r="Q19" s="52">
        <v>479.41746126340877</v>
      </c>
      <c r="R19" s="52">
        <v>510.45887961859347</v>
      </c>
      <c r="S19" s="52">
        <v>541.50029797377817</v>
      </c>
      <c r="T19" s="52">
        <v>572.54171632896293</v>
      </c>
      <c r="U19" s="52">
        <v>603.58313468414769</v>
      </c>
      <c r="V19" s="52">
        <v>634.62455303933245</v>
      </c>
      <c r="W19" s="52">
        <v>665.66597139451721</v>
      </c>
      <c r="X19" s="52">
        <v>696.70738974970197</v>
      </c>
      <c r="Y19" s="52">
        <v>727.74880810488662</v>
      </c>
      <c r="Z19" s="52">
        <v>758.79022646007138</v>
      </c>
      <c r="AA19" s="52">
        <v>790.98132697655933</v>
      </c>
      <c r="AB19" s="52">
        <v>823.17242749304717</v>
      </c>
      <c r="AC19" s="52">
        <v>855.363528009535</v>
      </c>
      <c r="AD19" s="52">
        <v>887.55462852602295</v>
      </c>
      <c r="AE19" s="52">
        <v>919.74572904251079</v>
      </c>
    </row>
    <row r="20" spans="1:31" ht="12.75" x14ac:dyDescent="0.2">
      <c r="A20" s="53" t="s">
        <v>74</v>
      </c>
      <c r="B20" s="52">
        <v>106.27918832467012</v>
      </c>
      <c r="C20" s="52">
        <v>124.90543782487003</v>
      </c>
      <c r="D20" s="52">
        <v>143.53168732506995</v>
      </c>
      <c r="E20" s="52">
        <v>162.15793682526987</v>
      </c>
      <c r="F20" s="52">
        <v>180.78418632546979</v>
      </c>
      <c r="G20" s="52">
        <v>199.41043582566971</v>
      </c>
      <c r="H20" s="52">
        <v>218.03668532586963</v>
      </c>
      <c r="I20" s="52">
        <v>236.66293482606955</v>
      </c>
      <c r="J20" s="52">
        <v>255.28918432626946</v>
      </c>
      <c r="K20" s="52">
        <v>273.91543382646938</v>
      </c>
      <c r="L20" s="52">
        <v>304.59396241503396</v>
      </c>
      <c r="M20" s="52">
        <v>335.27249100359853</v>
      </c>
      <c r="N20" s="52">
        <v>365.95101959216311</v>
      </c>
      <c r="O20" s="52">
        <v>396.62954818072768</v>
      </c>
      <c r="P20" s="52">
        <v>427.30807676929226</v>
      </c>
      <c r="Q20" s="52">
        <v>456.89094362255094</v>
      </c>
      <c r="R20" s="52">
        <v>486.47381047580961</v>
      </c>
      <c r="S20" s="52">
        <v>516.05667732906829</v>
      </c>
      <c r="T20" s="52">
        <v>545.63954418232697</v>
      </c>
      <c r="U20" s="52">
        <v>575.22241103558565</v>
      </c>
      <c r="V20" s="52">
        <v>604.80527788884444</v>
      </c>
      <c r="W20" s="52">
        <v>634.38814474210312</v>
      </c>
      <c r="X20" s="52">
        <v>663.9710115953618</v>
      </c>
      <c r="Y20" s="52">
        <v>693.55387844862048</v>
      </c>
      <c r="Z20" s="52">
        <v>723.13674530187916</v>
      </c>
      <c r="AA20" s="52">
        <v>753.81527389044368</v>
      </c>
      <c r="AB20" s="52">
        <v>784.49380247900831</v>
      </c>
      <c r="AC20" s="52">
        <v>815.17233106757283</v>
      </c>
      <c r="AD20" s="52">
        <v>845.85085965613746</v>
      </c>
      <c r="AE20" s="52">
        <v>876.52938824470198</v>
      </c>
    </row>
    <row r="21" spans="1:31" ht="12.75" x14ac:dyDescent="0.2">
      <c r="A21" s="53" t="s">
        <v>75</v>
      </c>
      <c r="B21" s="52">
        <v>102.97958374628345</v>
      </c>
      <c r="C21" s="52">
        <v>121.02755203171456</v>
      </c>
      <c r="D21" s="52">
        <v>139.07552031714567</v>
      </c>
      <c r="E21" s="52">
        <v>157.1234886025768</v>
      </c>
      <c r="F21" s="52">
        <v>175.17145688800792</v>
      </c>
      <c r="G21" s="52">
        <v>193.21942517343905</v>
      </c>
      <c r="H21" s="52">
        <v>211.26739345887017</v>
      </c>
      <c r="I21" s="52">
        <v>229.3153617443013</v>
      </c>
      <c r="J21" s="52">
        <v>247.3633300297324</v>
      </c>
      <c r="K21" s="52">
        <v>265.41129831516355</v>
      </c>
      <c r="L21" s="52">
        <v>295.13736372646184</v>
      </c>
      <c r="M21" s="52">
        <v>324.86342913776014</v>
      </c>
      <c r="N21" s="52">
        <v>354.58949454905849</v>
      </c>
      <c r="O21" s="52">
        <v>384.31555996035678</v>
      </c>
      <c r="P21" s="52">
        <v>414.04162537165507</v>
      </c>
      <c r="Q21" s="52">
        <v>442.70604558969274</v>
      </c>
      <c r="R21" s="52">
        <v>471.3704658077304</v>
      </c>
      <c r="S21" s="52">
        <v>500.03488602576806</v>
      </c>
      <c r="T21" s="52">
        <v>528.69930624380572</v>
      </c>
      <c r="U21" s="52">
        <v>557.36372646184338</v>
      </c>
      <c r="V21" s="52">
        <v>586.02814667988105</v>
      </c>
      <c r="W21" s="52">
        <v>614.69256689791871</v>
      </c>
      <c r="X21" s="52">
        <v>643.35698711595637</v>
      </c>
      <c r="Y21" s="52">
        <v>672.02140733399403</v>
      </c>
      <c r="Z21" s="52">
        <v>700.6858275520317</v>
      </c>
      <c r="AA21" s="52">
        <v>730.41189296333005</v>
      </c>
      <c r="AB21" s="52">
        <v>760.13795837462828</v>
      </c>
      <c r="AC21" s="52">
        <v>789.86402378592663</v>
      </c>
      <c r="AD21" s="52">
        <v>819.59008919722498</v>
      </c>
      <c r="AE21" s="52">
        <v>849.31615460852322</v>
      </c>
    </row>
    <row r="22" spans="1:31" ht="12.75" x14ac:dyDescent="0.2">
      <c r="A22" s="53" t="s">
        <v>76</v>
      </c>
      <c r="B22" s="52">
        <v>106.56338028169014</v>
      </c>
      <c r="C22" s="52">
        <v>125.23943661971832</v>
      </c>
      <c r="D22" s="52">
        <v>143.91549295774649</v>
      </c>
      <c r="E22" s="52">
        <v>162.59154929577466</v>
      </c>
      <c r="F22" s="52">
        <v>181.26760563380284</v>
      </c>
      <c r="G22" s="52">
        <v>199.94366197183101</v>
      </c>
      <c r="H22" s="52">
        <v>218.61971830985917</v>
      </c>
      <c r="I22" s="52">
        <v>237.29577464788736</v>
      </c>
      <c r="J22" s="52">
        <v>255.97183098591552</v>
      </c>
      <c r="K22" s="52">
        <v>274.64788732394368</v>
      </c>
      <c r="L22" s="52">
        <v>305.4084507042254</v>
      </c>
      <c r="M22" s="52">
        <v>336.16901408450707</v>
      </c>
      <c r="N22" s="52">
        <v>366.92957746478874</v>
      </c>
      <c r="O22" s="52">
        <v>397.69014084507046</v>
      </c>
      <c r="P22" s="52">
        <v>428.45070422535213</v>
      </c>
      <c r="Q22" s="52">
        <v>458.11267605633805</v>
      </c>
      <c r="R22" s="52">
        <v>487.77464788732397</v>
      </c>
      <c r="S22" s="52">
        <v>517.43661971830988</v>
      </c>
      <c r="T22" s="52">
        <v>547.09859154929586</v>
      </c>
      <c r="U22" s="52">
        <v>576.76056338028172</v>
      </c>
      <c r="V22" s="52">
        <v>606.4225352112677</v>
      </c>
      <c r="W22" s="52">
        <v>636.08450704225356</v>
      </c>
      <c r="X22" s="52">
        <v>665.74647887323954</v>
      </c>
      <c r="Y22" s="52">
        <v>695.4084507042254</v>
      </c>
      <c r="Z22" s="52">
        <v>725.07042253521138</v>
      </c>
      <c r="AA22" s="52">
        <v>755.83098591549299</v>
      </c>
      <c r="AB22" s="52">
        <v>786.59154929577471</v>
      </c>
      <c r="AC22" s="52">
        <v>817.35211267605644</v>
      </c>
      <c r="AD22" s="52">
        <v>848.11267605633805</v>
      </c>
      <c r="AE22" s="52">
        <v>878.87323943661977</v>
      </c>
    </row>
    <row r="23" spans="1:31" ht="12.75" x14ac:dyDescent="0.2">
      <c r="A23" s="53" t="s">
        <v>77</v>
      </c>
      <c r="B23" s="52">
        <v>105.55310621242484</v>
      </c>
      <c r="C23" s="52">
        <v>124.05210420841682</v>
      </c>
      <c r="D23" s="52">
        <v>142.55110220440881</v>
      </c>
      <c r="E23" s="52">
        <v>161.05010020040078</v>
      </c>
      <c r="F23" s="52">
        <v>179.54909819639278</v>
      </c>
      <c r="G23" s="52">
        <v>198.04809619238475</v>
      </c>
      <c r="H23" s="52">
        <v>216.54709418837672</v>
      </c>
      <c r="I23" s="52">
        <v>235.04609218436872</v>
      </c>
      <c r="J23" s="52">
        <v>253.54509018036069</v>
      </c>
      <c r="K23" s="52">
        <v>272.04408817635266</v>
      </c>
      <c r="L23" s="52">
        <v>302.51302605210418</v>
      </c>
      <c r="M23" s="52">
        <v>332.98196392785565</v>
      </c>
      <c r="N23" s="52">
        <v>363.45090180360717</v>
      </c>
      <c r="O23" s="52">
        <v>393.91983967935869</v>
      </c>
      <c r="P23" s="52">
        <v>424.38877755511015</v>
      </c>
      <c r="Q23" s="52">
        <v>453.76953907815624</v>
      </c>
      <c r="R23" s="52">
        <v>483.15030060120233</v>
      </c>
      <c r="S23" s="52">
        <v>512.53106212424848</v>
      </c>
      <c r="T23" s="52">
        <v>541.91182364729457</v>
      </c>
      <c r="U23" s="52">
        <v>571.29258517034066</v>
      </c>
      <c r="V23" s="52">
        <v>600.67334669338675</v>
      </c>
      <c r="W23" s="52">
        <v>630.05410821643284</v>
      </c>
      <c r="X23" s="52">
        <v>659.43486973947893</v>
      </c>
      <c r="Y23" s="52">
        <v>688.81563126252502</v>
      </c>
      <c r="Z23" s="52">
        <v>718.19639278557111</v>
      </c>
      <c r="AA23" s="52">
        <v>748.66533066132251</v>
      </c>
      <c r="AB23" s="52">
        <v>779.13426853707404</v>
      </c>
      <c r="AC23" s="52">
        <v>809.60320641282556</v>
      </c>
      <c r="AD23" s="52">
        <v>840.07214428857708</v>
      </c>
      <c r="AE23" s="52">
        <v>870.5410821643286</v>
      </c>
    </row>
    <row r="24" spans="1:31" ht="12.75" x14ac:dyDescent="0.2">
      <c r="A24" s="53" t="s">
        <v>78</v>
      </c>
      <c r="B24" s="52">
        <v>99.83366454689984</v>
      </c>
      <c r="C24" s="52">
        <v>117.33028616852147</v>
      </c>
      <c r="D24" s="52">
        <v>134.82690779014308</v>
      </c>
      <c r="E24" s="52">
        <v>152.3235294117647</v>
      </c>
      <c r="F24" s="52">
        <v>169.82015103338634</v>
      </c>
      <c r="G24" s="52">
        <v>187.31677265500795</v>
      </c>
      <c r="H24" s="52">
        <v>204.81339427662957</v>
      </c>
      <c r="I24" s="52">
        <v>222.31001589825118</v>
      </c>
      <c r="J24" s="52">
        <v>239.80663751987282</v>
      </c>
      <c r="K24" s="52">
        <v>257.30325914149444</v>
      </c>
      <c r="L24" s="52">
        <v>286.1212241653418</v>
      </c>
      <c r="M24" s="52">
        <v>314.93918918918916</v>
      </c>
      <c r="N24" s="52">
        <v>343.75715421303659</v>
      </c>
      <c r="O24" s="52">
        <v>372.57511923688395</v>
      </c>
      <c r="P24" s="52">
        <v>401.39308426073131</v>
      </c>
      <c r="Q24" s="52">
        <v>429.1818362480127</v>
      </c>
      <c r="R24" s="52">
        <v>456.97058823529409</v>
      </c>
      <c r="S24" s="52">
        <v>484.75934022257553</v>
      </c>
      <c r="T24" s="52">
        <v>512.54809220985692</v>
      </c>
      <c r="U24" s="52">
        <v>540.33684419713836</v>
      </c>
      <c r="V24" s="52">
        <v>568.12559618441969</v>
      </c>
      <c r="W24" s="52">
        <v>595.91434817170114</v>
      </c>
      <c r="X24" s="52">
        <v>623.70310015898247</v>
      </c>
      <c r="Y24" s="52">
        <v>651.49185214626391</v>
      </c>
      <c r="Z24" s="52">
        <v>679.28060413354535</v>
      </c>
      <c r="AA24" s="52">
        <v>708.09856915739272</v>
      </c>
      <c r="AB24" s="52">
        <v>736.91653418124008</v>
      </c>
      <c r="AC24" s="52">
        <v>765.73449920508745</v>
      </c>
      <c r="AD24" s="52">
        <v>794.55246422893481</v>
      </c>
      <c r="AE24" s="52">
        <v>823.37042925278217</v>
      </c>
    </row>
    <row r="25" spans="1:31" ht="12.75" x14ac:dyDescent="0.2">
      <c r="A25" s="53" t="s">
        <v>79</v>
      </c>
      <c r="B25" s="52">
        <v>108.51096735065198</v>
      </c>
      <c r="C25" s="52">
        <v>127.52835338117862</v>
      </c>
      <c r="D25" s="52">
        <v>146.54573941170526</v>
      </c>
      <c r="E25" s="52">
        <v>165.56312544223189</v>
      </c>
      <c r="F25" s="52">
        <v>184.58051147275853</v>
      </c>
      <c r="G25" s="52">
        <v>203.59789750328517</v>
      </c>
      <c r="H25" s="52">
        <v>222.61528353381181</v>
      </c>
      <c r="I25" s="52">
        <v>241.63266956433841</v>
      </c>
      <c r="J25" s="52">
        <v>260.65005559486508</v>
      </c>
      <c r="K25" s="52">
        <v>279.66744162539169</v>
      </c>
      <c r="L25" s="52">
        <v>310.99019508743555</v>
      </c>
      <c r="M25" s="52">
        <v>342.31294854947942</v>
      </c>
      <c r="N25" s="52">
        <v>373.63570201152334</v>
      </c>
      <c r="O25" s="52">
        <v>404.9584554735672</v>
      </c>
      <c r="P25" s="52">
        <v>436.28120893561106</v>
      </c>
      <c r="Q25" s="52">
        <v>466.48529263115336</v>
      </c>
      <c r="R25" s="52">
        <v>496.68937632669565</v>
      </c>
      <c r="S25" s="52">
        <v>526.89346002223795</v>
      </c>
      <c r="T25" s="52">
        <v>557.09754371778024</v>
      </c>
      <c r="U25" s="52">
        <v>587.30162741332254</v>
      </c>
      <c r="V25" s="52">
        <v>617.50571110886483</v>
      </c>
      <c r="W25" s="52">
        <v>647.70979480440712</v>
      </c>
      <c r="X25" s="52">
        <v>677.91387849994953</v>
      </c>
      <c r="Y25" s="52">
        <v>708.11796219549183</v>
      </c>
      <c r="Z25" s="52">
        <v>738.32204589103412</v>
      </c>
      <c r="AA25" s="52">
        <v>769.64479935307793</v>
      </c>
      <c r="AB25" s="52">
        <v>800.96755281512185</v>
      </c>
      <c r="AC25" s="52">
        <v>832.29030627716566</v>
      </c>
      <c r="AD25" s="52">
        <v>863.61305973920958</v>
      </c>
      <c r="AE25" s="52">
        <v>894.9358132012535</v>
      </c>
    </row>
    <row r="26" spans="1:31" ht="12.75" x14ac:dyDescent="0.2">
      <c r="A26" s="53" t="s">
        <v>80</v>
      </c>
      <c r="B26" s="52">
        <v>105.72337218649518</v>
      </c>
      <c r="C26" s="52">
        <v>124.25221061093248</v>
      </c>
      <c r="D26" s="52">
        <v>142.78104903536979</v>
      </c>
      <c r="E26" s="52">
        <v>161.30988745980707</v>
      </c>
      <c r="F26" s="52">
        <v>179.83872588424438</v>
      </c>
      <c r="G26" s="52">
        <v>198.36756430868166</v>
      </c>
      <c r="H26" s="52">
        <v>216.89640273311898</v>
      </c>
      <c r="I26" s="52">
        <v>235.42524115755629</v>
      </c>
      <c r="J26" s="52">
        <v>253.95407958199357</v>
      </c>
      <c r="K26" s="52">
        <v>272.48291800643085</v>
      </c>
      <c r="L26" s="52">
        <v>303.00100482315111</v>
      </c>
      <c r="M26" s="52">
        <v>333.51909163987136</v>
      </c>
      <c r="N26" s="52">
        <v>364.03717845659168</v>
      </c>
      <c r="O26" s="52">
        <v>394.55526527331193</v>
      </c>
      <c r="P26" s="52">
        <v>425.07335209003219</v>
      </c>
      <c r="Q26" s="52">
        <v>454.50150723472672</v>
      </c>
      <c r="R26" s="52">
        <v>483.92966237942125</v>
      </c>
      <c r="S26" s="52">
        <v>513.35781752411572</v>
      </c>
      <c r="T26" s="52">
        <v>542.78597266881025</v>
      </c>
      <c r="U26" s="52">
        <v>572.21412781350489</v>
      </c>
      <c r="V26" s="52">
        <v>601.64228295819942</v>
      </c>
      <c r="W26" s="52">
        <v>631.07043810289395</v>
      </c>
      <c r="X26" s="52">
        <v>660.49859324758847</v>
      </c>
      <c r="Y26" s="52">
        <v>689.926748392283</v>
      </c>
      <c r="Z26" s="52">
        <v>719.35490353697753</v>
      </c>
      <c r="AA26" s="52">
        <v>749.87299035369779</v>
      </c>
      <c r="AB26" s="52">
        <v>780.39107717041804</v>
      </c>
      <c r="AC26" s="52">
        <v>810.9091639871383</v>
      </c>
      <c r="AD26" s="52">
        <v>841.42725080385856</v>
      </c>
      <c r="AE26" s="52">
        <v>871.94533762057881</v>
      </c>
    </row>
    <row r="27" spans="1:31" ht="12.75" x14ac:dyDescent="0.2">
      <c r="A27" s="53" t="s">
        <v>81</v>
      </c>
      <c r="B27" s="52">
        <v>101.82814221331998</v>
      </c>
      <c r="C27" s="52">
        <v>119.67431146720081</v>
      </c>
      <c r="D27" s="52">
        <v>137.52048072108164</v>
      </c>
      <c r="E27" s="52">
        <v>155.36664997496246</v>
      </c>
      <c r="F27" s="52">
        <v>173.21281922884327</v>
      </c>
      <c r="G27" s="52">
        <v>191.05898848272409</v>
      </c>
      <c r="H27" s="52">
        <v>208.90515773660491</v>
      </c>
      <c r="I27" s="52">
        <v>226.75132699048572</v>
      </c>
      <c r="J27" s="52">
        <v>244.59749624436657</v>
      </c>
      <c r="K27" s="52">
        <v>262.44366549824736</v>
      </c>
      <c r="L27" s="52">
        <v>291.83735603405108</v>
      </c>
      <c r="M27" s="52">
        <v>321.23104656985481</v>
      </c>
      <c r="N27" s="52">
        <v>350.62473710565848</v>
      </c>
      <c r="O27" s="52">
        <v>380.01842764146221</v>
      </c>
      <c r="P27" s="52">
        <v>409.41211817726594</v>
      </c>
      <c r="Q27" s="52">
        <v>437.75603405107665</v>
      </c>
      <c r="R27" s="52">
        <v>466.09994992488737</v>
      </c>
      <c r="S27" s="52">
        <v>494.44386579869808</v>
      </c>
      <c r="T27" s="52">
        <v>522.7877816725088</v>
      </c>
      <c r="U27" s="52">
        <v>551.13169754631951</v>
      </c>
      <c r="V27" s="52">
        <v>579.47561342013023</v>
      </c>
      <c r="W27" s="52">
        <v>607.81952929394095</v>
      </c>
      <c r="X27" s="52">
        <v>636.16344516775166</v>
      </c>
      <c r="Y27" s="52">
        <v>664.50736104156238</v>
      </c>
      <c r="Z27" s="52">
        <v>692.85127691537309</v>
      </c>
      <c r="AA27" s="52">
        <v>722.24496745117676</v>
      </c>
      <c r="AB27" s="52">
        <v>751.63865798698055</v>
      </c>
      <c r="AC27" s="52">
        <v>781.03234852278422</v>
      </c>
      <c r="AD27" s="52">
        <v>810.42603905858789</v>
      </c>
      <c r="AE27" s="52">
        <v>839.81972959439167</v>
      </c>
    </row>
    <row r="28" spans="1:31" ht="12.75" x14ac:dyDescent="0.2">
      <c r="A28" s="53" t="s">
        <v>82</v>
      </c>
      <c r="B28" s="52">
        <v>101.13656431868353</v>
      </c>
      <c r="C28" s="52">
        <v>118.86152919927754</v>
      </c>
      <c r="D28" s="52">
        <v>136.58649407987156</v>
      </c>
      <c r="E28" s="52">
        <v>154.31145896046559</v>
      </c>
      <c r="F28" s="52">
        <v>172.03642384105959</v>
      </c>
      <c r="G28" s="52">
        <v>189.76138872165362</v>
      </c>
      <c r="H28" s="52">
        <v>207.48635360224765</v>
      </c>
      <c r="I28" s="52">
        <v>225.21131848284165</v>
      </c>
      <c r="J28" s="52">
        <v>242.93628336343568</v>
      </c>
      <c r="K28" s="52">
        <v>260.66124824402971</v>
      </c>
      <c r="L28" s="52">
        <v>289.85530804736101</v>
      </c>
      <c r="M28" s="52">
        <v>319.04936785069236</v>
      </c>
      <c r="N28" s="52">
        <v>348.24342765402366</v>
      </c>
      <c r="O28" s="52">
        <v>377.43748745735502</v>
      </c>
      <c r="P28" s="52">
        <v>406.63154726068632</v>
      </c>
      <c r="Q28" s="52">
        <v>434.78296207104154</v>
      </c>
      <c r="R28" s="52">
        <v>462.93437688139676</v>
      </c>
      <c r="S28" s="52">
        <v>491.08579169175192</v>
      </c>
      <c r="T28" s="52">
        <v>519.23720650210714</v>
      </c>
      <c r="U28" s="52">
        <v>547.38862131246242</v>
      </c>
      <c r="V28" s="52">
        <v>575.54003612281758</v>
      </c>
      <c r="W28" s="52">
        <v>603.69145093317275</v>
      </c>
      <c r="X28" s="52">
        <v>631.84286574352802</v>
      </c>
      <c r="Y28" s="52">
        <v>659.99428055388319</v>
      </c>
      <c r="Z28" s="52">
        <v>688.14569536423835</v>
      </c>
      <c r="AA28" s="52">
        <v>717.33975516756971</v>
      </c>
      <c r="AB28" s="52">
        <v>746.53381497090106</v>
      </c>
      <c r="AC28" s="52">
        <v>775.72787477423242</v>
      </c>
      <c r="AD28" s="52">
        <v>804.92193457756366</v>
      </c>
      <c r="AE28" s="52">
        <v>834.11599438089502</v>
      </c>
    </row>
    <row r="29" spans="1:31" ht="12.75" x14ac:dyDescent="0.2">
      <c r="A29" s="53" t="s">
        <v>83</v>
      </c>
      <c r="B29" s="52">
        <v>103.22434249555072</v>
      </c>
      <c r="C29" s="52">
        <v>121.31520664425548</v>
      </c>
      <c r="D29" s="52">
        <v>139.40607079296024</v>
      </c>
      <c r="E29" s="52">
        <v>157.49693494166502</v>
      </c>
      <c r="F29" s="52">
        <v>175.58779909036977</v>
      </c>
      <c r="G29" s="52">
        <v>193.67866323907452</v>
      </c>
      <c r="H29" s="52">
        <v>211.76952738777931</v>
      </c>
      <c r="I29" s="52">
        <v>229.86039153648406</v>
      </c>
      <c r="J29" s="52">
        <v>247.95125568518881</v>
      </c>
      <c r="K29" s="52">
        <v>266.04211983389359</v>
      </c>
      <c r="L29" s="52">
        <v>295.83883725528966</v>
      </c>
      <c r="M29" s="52">
        <v>325.63555467668573</v>
      </c>
      <c r="N29" s="52">
        <v>355.43227209808185</v>
      </c>
      <c r="O29" s="52">
        <v>385.22898951947792</v>
      </c>
      <c r="P29" s="52">
        <v>415.02570694087399</v>
      </c>
      <c r="Q29" s="52">
        <v>443.75825588293452</v>
      </c>
      <c r="R29" s="52">
        <v>472.490804824995</v>
      </c>
      <c r="S29" s="52">
        <v>501.22335376705553</v>
      </c>
      <c r="T29" s="52">
        <v>529.955902709116</v>
      </c>
      <c r="U29" s="52">
        <v>558.68845165117648</v>
      </c>
      <c r="V29" s="52">
        <v>587.42100059323707</v>
      </c>
      <c r="W29" s="52">
        <v>616.15354953529754</v>
      </c>
      <c r="X29" s="52">
        <v>644.88609847735802</v>
      </c>
      <c r="Y29" s="52">
        <v>673.61864741941861</v>
      </c>
      <c r="Z29" s="52">
        <v>702.35119636147908</v>
      </c>
      <c r="AA29" s="52">
        <v>732.14791378287509</v>
      </c>
      <c r="AB29" s="52">
        <v>761.94463120427122</v>
      </c>
      <c r="AC29" s="52">
        <v>791.74134862566734</v>
      </c>
      <c r="AD29" s="52">
        <v>821.53806604706335</v>
      </c>
      <c r="AE29" s="52">
        <v>851.33478346845948</v>
      </c>
    </row>
    <row r="30" spans="1:31" ht="12.75" x14ac:dyDescent="0.2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</row>
    <row r="31" spans="1:31" ht="25.5" x14ac:dyDescent="0.2">
      <c r="A31" s="50" t="s">
        <v>90</v>
      </c>
      <c r="B31" s="51">
        <v>97</v>
      </c>
      <c r="C31" s="51">
        <v>114</v>
      </c>
      <c r="D31" s="51">
        <v>131</v>
      </c>
      <c r="E31" s="51">
        <v>148</v>
      </c>
      <c r="F31" s="51">
        <v>165</v>
      </c>
      <c r="G31" s="51">
        <v>182</v>
      </c>
      <c r="H31" s="51">
        <v>199</v>
      </c>
      <c r="I31" s="51">
        <v>216</v>
      </c>
      <c r="J31" s="51">
        <v>233</v>
      </c>
      <c r="K31" s="51">
        <v>250</v>
      </c>
      <c r="L31" s="51">
        <v>278</v>
      </c>
      <c r="M31" s="51">
        <v>306</v>
      </c>
      <c r="N31" s="51">
        <v>334</v>
      </c>
      <c r="O31" s="51">
        <v>362</v>
      </c>
      <c r="P31" s="51">
        <v>390</v>
      </c>
      <c r="Q31" s="51">
        <v>417</v>
      </c>
      <c r="R31" s="51">
        <v>444</v>
      </c>
      <c r="S31" s="51">
        <v>471</v>
      </c>
      <c r="T31" s="52">
        <v>498</v>
      </c>
      <c r="U31" s="52">
        <v>525</v>
      </c>
      <c r="V31" s="52">
        <v>552</v>
      </c>
      <c r="W31" s="52">
        <v>579</v>
      </c>
      <c r="X31" s="52">
        <v>606</v>
      </c>
      <c r="Y31" s="52">
        <v>633</v>
      </c>
      <c r="Z31" s="52">
        <v>660</v>
      </c>
      <c r="AA31" s="52">
        <v>688</v>
      </c>
      <c r="AB31" s="52">
        <v>716</v>
      </c>
      <c r="AC31" s="52">
        <v>744</v>
      </c>
      <c r="AD31" s="52">
        <v>772</v>
      </c>
      <c r="AE31" s="52">
        <v>800</v>
      </c>
    </row>
    <row r="39" spans="3:4" x14ac:dyDescent="0.25">
      <c r="C39" s="19">
        <v>2021</v>
      </c>
      <c r="D39" s="52" t="e">
        <f>B$31*#REF!</f>
        <v>#REF!</v>
      </c>
    </row>
    <row r="40" spans="3:4" x14ac:dyDescent="0.25">
      <c r="C40" s="19">
        <v>2022</v>
      </c>
      <c r="D40" s="52" t="e">
        <f>C$31*#REF!</f>
        <v>#REF!</v>
      </c>
    </row>
    <row r="41" spans="3:4" x14ac:dyDescent="0.25">
      <c r="C41" s="19">
        <v>2023</v>
      </c>
      <c r="D41" s="52" t="e">
        <f>D$31*#REF!</f>
        <v>#REF!</v>
      </c>
    </row>
    <row r="42" spans="3:4" x14ac:dyDescent="0.25">
      <c r="C42" s="19">
        <v>2024</v>
      </c>
      <c r="D42" s="52" t="e">
        <f>E$31*#REF!</f>
        <v>#REF!</v>
      </c>
    </row>
    <row r="43" spans="3:4" x14ac:dyDescent="0.25">
      <c r="C43" s="19">
        <v>2025</v>
      </c>
      <c r="D43" s="52" t="e">
        <f>F$31*#REF!</f>
        <v>#REF!</v>
      </c>
    </row>
    <row r="44" spans="3:4" x14ac:dyDescent="0.25">
      <c r="C44" s="19">
        <v>2026</v>
      </c>
      <c r="D44" s="52" t="e">
        <f>G$31*#REF!</f>
        <v>#REF!</v>
      </c>
    </row>
    <row r="45" spans="3:4" x14ac:dyDescent="0.25">
      <c r="C45" s="19">
        <v>2027</v>
      </c>
      <c r="D45" s="52" t="e">
        <f>H$31*#REF!</f>
        <v>#REF!</v>
      </c>
    </row>
    <row r="46" spans="3:4" x14ac:dyDescent="0.25">
      <c r="C46" s="19">
        <v>2028</v>
      </c>
      <c r="D46" s="52" t="e">
        <f>I$31*#REF!</f>
        <v>#REF!</v>
      </c>
    </row>
    <row r="47" spans="3:4" x14ac:dyDescent="0.25">
      <c r="C47" s="19">
        <v>2029</v>
      </c>
      <c r="D47" s="52" t="e">
        <f>J$31*#REF!</f>
        <v>#REF!</v>
      </c>
    </row>
    <row r="48" spans="3:4" x14ac:dyDescent="0.25">
      <c r="C48" s="19">
        <v>2030</v>
      </c>
      <c r="D48" s="52" t="e">
        <f>K$31*#REF!</f>
        <v>#REF!</v>
      </c>
    </row>
    <row r="49" spans="3:4" x14ac:dyDescent="0.25">
      <c r="C49" s="19">
        <v>2031</v>
      </c>
      <c r="D49" s="52" t="e">
        <f>L$31*#REF!</f>
        <v>#REF!</v>
      </c>
    </row>
    <row r="50" spans="3:4" x14ac:dyDescent="0.25">
      <c r="C50" s="19">
        <v>2032</v>
      </c>
      <c r="D50" s="52" t="e">
        <f>M$31*#REF!</f>
        <v>#REF!</v>
      </c>
    </row>
    <row r="51" spans="3:4" x14ac:dyDescent="0.25">
      <c r="C51" s="19">
        <v>2033</v>
      </c>
      <c r="D51" s="52" t="e">
        <f>N$31*#REF!</f>
        <v>#REF!</v>
      </c>
    </row>
    <row r="52" spans="3:4" x14ac:dyDescent="0.25">
      <c r="C52" s="19">
        <v>2034</v>
      </c>
      <c r="D52" s="52" t="e">
        <f>O$31*#REF!</f>
        <v>#REF!</v>
      </c>
    </row>
    <row r="53" spans="3:4" x14ac:dyDescent="0.25">
      <c r="C53" s="19">
        <v>2035</v>
      </c>
      <c r="D53" s="52" t="e">
        <f>P$31*#REF!</f>
        <v>#REF!</v>
      </c>
    </row>
    <row r="54" spans="3:4" x14ac:dyDescent="0.25">
      <c r="C54" s="19">
        <v>2036</v>
      </c>
      <c r="D54" s="52" t="e">
        <f>Q$31*#REF!</f>
        <v>#REF!</v>
      </c>
    </row>
    <row r="55" spans="3:4" x14ac:dyDescent="0.25">
      <c r="C55" s="19">
        <v>2037</v>
      </c>
      <c r="D55" s="52" t="e">
        <f>R$31*#REF!</f>
        <v>#REF!</v>
      </c>
    </row>
    <row r="56" spans="3:4" x14ac:dyDescent="0.25">
      <c r="C56" s="19">
        <v>2038</v>
      </c>
      <c r="D56" s="52" t="e">
        <f>S$31*#REF!</f>
        <v>#REF!</v>
      </c>
    </row>
    <row r="57" spans="3:4" x14ac:dyDescent="0.25">
      <c r="C57" s="19">
        <v>2039</v>
      </c>
      <c r="D57" s="52" t="e">
        <f>T$31*#REF!</f>
        <v>#REF!</v>
      </c>
    </row>
    <row r="58" spans="3:4" x14ac:dyDescent="0.25">
      <c r="C58" s="19">
        <v>2040</v>
      </c>
      <c r="D58" s="52" t="e">
        <f>U$31*#REF!</f>
        <v>#REF!</v>
      </c>
    </row>
    <row r="59" spans="3:4" x14ac:dyDescent="0.25">
      <c r="C59" s="19">
        <v>2041</v>
      </c>
      <c r="D59" s="52" t="e">
        <f>V$31*#REF!</f>
        <v>#REF!</v>
      </c>
    </row>
    <row r="60" spans="3:4" x14ac:dyDescent="0.25">
      <c r="C60" s="19">
        <v>2042</v>
      </c>
      <c r="D60" s="52" t="e">
        <f>W$31*#REF!</f>
        <v>#REF!</v>
      </c>
    </row>
    <row r="61" spans="3:4" x14ac:dyDescent="0.25">
      <c r="C61" s="19">
        <v>2043</v>
      </c>
      <c r="D61" s="52" t="e">
        <f>X$31*#REF!</f>
        <v>#REF!</v>
      </c>
    </row>
    <row r="62" spans="3:4" x14ac:dyDescent="0.25">
      <c r="C62" s="19">
        <v>2044</v>
      </c>
      <c r="D62" s="52" t="e">
        <f>Y$31*#REF!</f>
        <v>#REF!</v>
      </c>
    </row>
    <row r="63" spans="3:4" x14ac:dyDescent="0.25">
      <c r="C63" s="19">
        <v>2045</v>
      </c>
      <c r="D63" s="52" t="e">
        <f>Z$31*#REF!</f>
        <v>#REF!</v>
      </c>
    </row>
    <row r="64" spans="3:4" x14ac:dyDescent="0.25">
      <c r="C64" s="19">
        <v>2046</v>
      </c>
      <c r="D64" s="52" t="e">
        <f>AA$31*#REF!</f>
        <v>#REF!</v>
      </c>
    </row>
    <row r="65" spans="3:4" x14ac:dyDescent="0.25">
      <c r="C65" s="19">
        <v>2047</v>
      </c>
      <c r="D65" s="52" t="e">
        <f>AB$31*#REF!</f>
        <v>#REF!</v>
      </c>
    </row>
    <row r="66" spans="3:4" x14ac:dyDescent="0.25">
      <c r="C66" s="19">
        <v>2048</v>
      </c>
      <c r="D66" s="52" t="e">
        <f>AC$31*#REF!</f>
        <v>#REF!</v>
      </c>
    </row>
    <row r="67" spans="3:4" x14ac:dyDescent="0.25">
      <c r="C67" s="19">
        <v>2049</v>
      </c>
      <c r="D67" s="52" t="e">
        <f>AD$31*#REF!</f>
        <v>#REF!</v>
      </c>
    </row>
    <row r="68" spans="3:4" x14ac:dyDescent="0.25">
      <c r="C68" s="19">
        <v>2050</v>
      </c>
      <c r="D68" s="52" t="e">
        <f>AE$31*#REF!</f>
        <v>#REF!</v>
      </c>
    </row>
  </sheetData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3DCA751E988E49B18D7A5F3E2E0A59" ma:contentTypeVersion="13" ma:contentTypeDescription="Create a new document." ma:contentTypeScope="" ma:versionID="7de07ceb4021a46e644f2475dce3c08e">
  <xsd:schema xmlns:xsd="http://www.w3.org/2001/XMLSchema" xmlns:xs="http://www.w3.org/2001/XMLSchema" xmlns:p="http://schemas.microsoft.com/office/2006/metadata/properties" xmlns:ns2="841a37d2-6ac6-4cb8-8211-c8824e7b4dcd" xmlns:ns3="c78a888a-83d8-49bb-8890-6eb97e8a3c0e" targetNamespace="http://schemas.microsoft.com/office/2006/metadata/properties" ma:root="true" ma:fieldsID="1a575a7fa9043b0502b32047f1ff6be7" ns2:_="" ns3:_="">
    <xsd:import namespace="841a37d2-6ac6-4cb8-8211-c8824e7b4dcd"/>
    <xsd:import namespace="c78a888a-83d8-49bb-8890-6eb97e8a3c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1a37d2-6ac6-4cb8-8211-c8824e7b4d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8a888a-83d8-49bb-8890-6eb97e8a3c0e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5F688E-8702-4916-9D48-F0F82F4E0F2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3D3A15-F8BB-44A4-BB5B-995A4B735684}">
  <ds:schemaRefs>
    <ds:schemaRef ds:uri="http://purl.org/dc/terms/"/>
    <ds:schemaRef ds:uri="http://schemas.openxmlformats.org/package/2006/metadata/core-properties"/>
    <ds:schemaRef ds:uri="c78a888a-83d8-49bb-8890-6eb97e8a3c0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841a37d2-6ac6-4cb8-8211-c8824e7b4dcd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C1F8D52-AAD7-42F8-89D3-E5D0A58CB3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1a37d2-6ac6-4cb8-8211-c8824e7b4dcd"/>
    <ds:schemaRef ds:uri="c78a888a-83d8-49bb-8890-6eb97e8a3c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Table format</vt:lpstr>
      <vt:lpstr>Carbon</vt:lpstr>
      <vt:lpstr>Sources</vt:lpstr>
      <vt:lpstr>Tidy_Data</vt:lpstr>
      <vt:lpstr>Suggestion1</vt:lpstr>
      <vt:lpstr>PowerBI</vt:lpstr>
    </vt:vector>
  </TitlesOfParts>
  <Company>EUROCONTROL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 FERNANDEZ Borja</dc:creator>
  <cp:lastModifiedBy>BURDASH Olga</cp:lastModifiedBy>
  <dcterms:created xsi:type="dcterms:W3CDTF">2022-06-10T12:19:47Z</dcterms:created>
  <dcterms:modified xsi:type="dcterms:W3CDTF">2022-12-07T11:09:43Z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0x010100763DCA751E988E49B18D7A5F3E2E0A59</vt:lpwstr>
  </property>
</Properties>
</file>